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useyin.arslan\Desktop\sil\"/>
    </mc:Choice>
  </mc:AlternateContent>
  <bookViews>
    <workbookView xWindow="0" yWindow="0" windowWidth="28800" windowHeight="12300" tabRatio="939" firstSheet="9" activeTab="16"/>
  </bookViews>
  <sheets>
    <sheet name="YARIŞMA BİLGİLERİ" sheetId="68" r:id="rId1"/>
    <sheet name="YARIŞMA PROGRAMI" sheetId="150" r:id="rId2"/>
    <sheet name="KAYIT LİSTESİ" sheetId="262" r:id="rId3"/>
    <sheet name="1.Gün Start Listesi" sheetId="304" state="hidden" r:id="rId4"/>
    <sheet name="puan" sheetId="319" state="hidden" r:id="rId5"/>
    <sheet name="100m." sheetId="285" r:id="rId6"/>
    <sheet name="200m." sheetId="315" r:id="rId7"/>
    <sheet name="800m." sheetId="284" r:id="rId8"/>
    <sheet name="1500m." sheetId="308" r:id="rId9"/>
    <sheet name="3000m." sheetId="317" r:id="rId10"/>
    <sheet name="80m.Eng" sheetId="309" r:id="rId11"/>
    <sheet name="Uzun-A" sheetId="288" r:id="rId12"/>
    <sheet name="Uzun-B" sheetId="323" r:id="rId13"/>
    <sheet name="Uzun Atlama Genel" sheetId="324" r:id="rId14"/>
    <sheet name="Yüksek" sheetId="287" r:id="rId15"/>
    <sheet name="Üçadım" sheetId="314" r:id="rId16"/>
    <sheet name="Genel Puan Tablosu" sheetId="321" r:id="rId17"/>
    <sheet name="Sırık" sheetId="313" r:id="rId18"/>
    <sheet name="Gülle" sheetId="298" r:id="rId19"/>
    <sheet name="Çekiç" sheetId="322" r:id="rId20"/>
    <sheet name="Cirit" sheetId="312" r:id="rId21"/>
    <sheet name="Disk" sheetId="311" r:id="rId22"/>
    <sheet name="400m." sheetId="310" state="hidden" r:id="rId23"/>
    <sheet name="300m.Eng" sheetId="316" state="hidden" r:id="rId24"/>
    <sheet name="2.Gün Start Listesi " sheetId="306" state="hidden" r:id="rId25"/>
    <sheet name="ALMANAK TOPLU SONUÇ" sheetId="268" state="hidden" r:id="rId26"/>
  </sheets>
  <definedNames>
    <definedName name="_xlnm._FilterDatabase" localSheetId="5" hidden="1">'100m.'!$B$6:$G$7</definedName>
    <definedName name="_xlnm._FilterDatabase" localSheetId="8" hidden="1">'1500m.'!$B$6:$G$7</definedName>
    <definedName name="_xlnm._FilterDatabase" localSheetId="6" hidden="1">'200m.'!$B$6:$G$7</definedName>
    <definedName name="_xlnm._FilterDatabase" localSheetId="9" hidden="1">'3000m.'!$B$6:$G$7</definedName>
    <definedName name="_xlnm._FilterDatabase" localSheetId="23" hidden="1">'300m.Eng'!$B$6:$G$7</definedName>
    <definedName name="_xlnm._FilterDatabase" localSheetId="22" hidden="1">'400m.'!$B$6:$G$7</definedName>
    <definedName name="_xlnm._FilterDatabase" localSheetId="7" hidden="1">'800m.'!$B$6:$G$7</definedName>
    <definedName name="_xlnm._FilterDatabase" localSheetId="10" hidden="1">'80m.Eng'!$B$6:$G$7</definedName>
    <definedName name="_xlnm._FilterDatabase" localSheetId="25" hidden="1">'ALMANAK TOPLU SONUÇ'!$A$2:$M$407</definedName>
    <definedName name="_xlnm._FilterDatabase" localSheetId="20" hidden="1">Cirit!$B$6:$L$7</definedName>
    <definedName name="_xlnm._FilterDatabase" localSheetId="19" hidden="1">Çekiç!$B$6:$L$7</definedName>
    <definedName name="_xlnm._FilterDatabase" localSheetId="21" hidden="1">Disk!$B$6:$L$7</definedName>
    <definedName name="_xlnm._FilterDatabase" localSheetId="18" hidden="1">Gülle!$B$6:$L$7</definedName>
    <definedName name="_xlnm._FilterDatabase" localSheetId="2" hidden="1">'KAYIT LİSTESİ'!$A$3:$M$498</definedName>
    <definedName name="_xlnm._FilterDatabase" localSheetId="17" hidden="1">Sırık!$B$6:$BZ$7</definedName>
    <definedName name="_xlnm._FilterDatabase" localSheetId="13" hidden="1">'Uzun Atlama Genel'!$B$6:$L$7</definedName>
    <definedName name="_xlnm._FilterDatabase" localSheetId="11" hidden="1">'Uzun-A'!$B$6:$L$7</definedName>
    <definedName name="_xlnm._FilterDatabase" localSheetId="12" hidden="1">'Uzun-B'!$B$6:$L$7</definedName>
    <definedName name="_xlnm._FilterDatabase" localSheetId="15" hidden="1">Üçadım!$B$6:$L$7</definedName>
    <definedName name="_xlnm._FilterDatabase" localSheetId="14" hidden="1">Yüksek!$B$6:$BT$7</definedName>
    <definedName name="Excel_BuiltIn__FilterDatabase_3" localSheetId="19">#REF!</definedName>
    <definedName name="Excel_BuiltIn__FilterDatabase_3" localSheetId="2">#REF!</definedName>
    <definedName name="Excel_BuiltIn__FilterDatabase_3" localSheetId="13">#REF!</definedName>
    <definedName name="Excel_BuiltIn__FilterDatabase_3" localSheetId="12">#REF!</definedName>
    <definedName name="Excel_BuiltIn__FilterDatabase_3">#REF!</definedName>
    <definedName name="Excel_BuiltIn_Print_Area_11" localSheetId="24">#REF!</definedName>
    <definedName name="Excel_BuiltIn_Print_Area_12" localSheetId="24">#REF!</definedName>
    <definedName name="Excel_BuiltIn_Print_Area_13" localSheetId="24">#REF!</definedName>
    <definedName name="Excel_BuiltIn_Print_Area_16" localSheetId="24">#REF!</definedName>
    <definedName name="Excel_BuiltIn_Print_Area_19" localSheetId="24">#REF!</definedName>
    <definedName name="Excel_BuiltIn_Print_Area_20" localSheetId="24">#REF!</definedName>
    <definedName name="Excel_BuiltIn_Print_Area_21" localSheetId="24">#REF!</definedName>
    <definedName name="Excel_BuiltIn_Print_Area_4" localSheetId="24">#REF!</definedName>
    <definedName name="Excel_BuiltIn_Print_Area_5" localSheetId="24">#REF!</definedName>
    <definedName name="Excel_BuiltIn_Print_Area_9" localSheetId="24">#REF!</definedName>
    <definedName name="_xlnm.Print_Area" localSheetId="3">'1.Gün Start Listesi'!$A$1:$P$144</definedName>
    <definedName name="_xlnm.Print_Area" localSheetId="5">'100m.'!$A$1:$R$47</definedName>
    <definedName name="_xlnm.Print_Area" localSheetId="8">'1500m.'!$A$1:$R$54</definedName>
    <definedName name="_xlnm.Print_Area" localSheetId="24">'2.Gün Start Listesi '!$A$1:$O$206</definedName>
    <definedName name="_xlnm.Print_Area" localSheetId="6">'200m.'!$A$1:$R$47</definedName>
    <definedName name="_xlnm.Print_Area" localSheetId="9">'3000m.'!$A$1:$R$63</definedName>
    <definedName name="_xlnm.Print_Area" localSheetId="23">'300m.Eng'!$A$1:$Q$47</definedName>
    <definedName name="_xlnm.Print_Area" localSheetId="22">'400m.'!$A$1:$Q$47</definedName>
    <definedName name="_xlnm.Print_Area" localSheetId="7">'800m.'!$A$1:$R$49</definedName>
    <definedName name="_xlnm.Print_Area" localSheetId="10">'80m.Eng'!$A$1:$R$47</definedName>
    <definedName name="_xlnm.Print_Area" localSheetId="20">Cirit!$A$1:$L$49</definedName>
    <definedName name="_xlnm.Print_Area" localSheetId="19">Çekiç!$A$1:$L$49</definedName>
    <definedName name="_xlnm.Print_Area" localSheetId="21">Disk!$A$1:$L$49</definedName>
    <definedName name="_xlnm.Print_Area" localSheetId="16">'Genel Puan Tablosu'!$A$1:$AF$45</definedName>
    <definedName name="_xlnm.Print_Area" localSheetId="18">Gülle!$A$1:$L$49</definedName>
    <definedName name="_xlnm.Print_Area" localSheetId="2">'KAYIT LİSTESİ'!$A$1:$M$506</definedName>
    <definedName name="_xlnm.Print_Area" localSheetId="4">puan!$A$1:$AH$109</definedName>
    <definedName name="_xlnm.Print_Area" localSheetId="17">Sırık!$A$1:$BZ$35</definedName>
    <definedName name="_xlnm.Print_Area" localSheetId="13">'Uzun Atlama Genel'!$A$1:$L$60</definedName>
    <definedName name="_xlnm.Print_Area" localSheetId="11">'Uzun-A'!$A$1:$L$48</definedName>
    <definedName name="_xlnm.Print_Area" localSheetId="12">'Uzun-B'!$A$1:$L$46</definedName>
    <definedName name="_xlnm.Print_Area" localSheetId="15">Üçadım!$A$1:$L$49</definedName>
    <definedName name="_xlnm.Print_Area" localSheetId="14">Yüksek!$A$1:$BT$35</definedName>
    <definedName name="_xlnm.Print_Titles" localSheetId="2">'KAYIT LİSTESİ'!$1:$3</definedName>
  </definedNames>
  <calcPr calcId="162913"/>
</workbook>
</file>

<file path=xl/calcChain.xml><?xml version="1.0" encoding="utf-8"?>
<calcChain xmlns="http://schemas.openxmlformats.org/spreadsheetml/2006/main">
  <c r="D8" i="321" l="1"/>
  <c r="H8" i="321"/>
  <c r="I8" i="321"/>
  <c r="J8" i="321"/>
  <c r="K8" i="321"/>
  <c r="L8" i="321"/>
  <c r="M8" i="321"/>
  <c r="N8" i="321"/>
  <c r="O8" i="321"/>
  <c r="O61" i="317" l="1"/>
  <c r="O60" i="317"/>
  <c r="O59" i="317"/>
  <c r="O58" i="317"/>
  <c r="O57" i="317"/>
  <c r="O56" i="317"/>
  <c r="O55" i="317"/>
  <c r="O54" i="317"/>
  <c r="O53" i="317"/>
  <c r="O52" i="317"/>
  <c r="O51" i="317"/>
  <c r="O50" i="317"/>
  <c r="O47" i="317"/>
  <c r="O46" i="317"/>
  <c r="O45" i="317"/>
  <c r="O44" i="317"/>
  <c r="O43" i="317"/>
  <c r="O42" i="317"/>
  <c r="O41" i="317"/>
  <c r="O40" i="317"/>
  <c r="O39" i="317"/>
  <c r="O38" i="317"/>
  <c r="O37" i="317"/>
  <c r="O36" i="317"/>
  <c r="O33" i="317"/>
  <c r="O32" i="317"/>
  <c r="O31" i="317"/>
  <c r="O30" i="317"/>
  <c r="O29" i="317"/>
  <c r="O28" i="317"/>
  <c r="O27" i="317"/>
  <c r="O26" i="317"/>
  <c r="O25" i="317"/>
  <c r="O24" i="317"/>
  <c r="O23" i="317"/>
  <c r="O22" i="317"/>
  <c r="O19" i="317"/>
  <c r="O18" i="317"/>
  <c r="O17" i="317"/>
  <c r="O16" i="317"/>
  <c r="O15" i="317"/>
  <c r="O14" i="317"/>
  <c r="O13" i="317"/>
  <c r="O12" i="317"/>
  <c r="O11" i="317"/>
  <c r="O10" i="317"/>
  <c r="O9" i="317"/>
  <c r="O8" i="317"/>
  <c r="O53" i="308"/>
  <c r="O52" i="308"/>
  <c r="O51" i="308"/>
  <c r="O50" i="308"/>
  <c r="O49" i="308"/>
  <c r="O48" i="308"/>
  <c r="O47" i="308"/>
  <c r="O46" i="308"/>
  <c r="O45" i="308"/>
  <c r="O44" i="308"/>
  <c r="O43" i="308"/>
  <c r="O42" i="308"/>
  <c r="O39" i="308"/>
  <c r="O38" i="308"/>
  <c r="O37" i="308"/>
  <c r="O36" i="308"/>
  <c r="O35" i="308"/>
  <c r="O34" i="308"/>
  <c r="O33" i="308"/>
  <c r="O32" i="308"/>
  <c r="O31" i="308"/>
  <c r="O30" i="308"/>
  <c r="O29" i="308"/>
  <c r="O28" i="308"/>
  <c r="O25" i="308"/>
  <c r="O24" i="308"/>
  <c r="O23" i="308"/>
  <c r="O22" i="308"/>
  <c r="O21" i="308"/>
  <c r="O20" i="308"/>
  <c r="O19" i="308"/>
  <c r="O18" i="308"/>
  <c r="O17" i="308"/>
  <c r="O16" i="308"/>
  <c r="O15" i="308"/>
  <c r="O14" i="308"/>
  <c r="O13" i="308"/>
  <c r="O12" i="308"/>
  <c r="O11" i="308"/>
  <c r="O10" i="308"/>
  <c r="O9" i="308"/>
  <c r="O8" i="308"/>
  <c r="O48" i="284"/>
  <c r="O47" i="284"/>
  <c r="O46" i="284"/>
  <c r="O45" i="284"/>
  <c r="O44" i="284"/>
  <c r="O43" i="284"/>
  <c r="O42" i="284"/>
  <c r="O41" i="284"/>
  <c r="O38" i="284"/>
  <c r="O37" i="284"/>
  <c r="O36" i="284"/>
  <c r="O35" i="284"/>
  <c r="O34" i="284"/>
  <c r="O33" i="284"/>
  <c r="O32" i="284"/>
  <c r="O31" i="284"/>
  <c r="O28" i="284"/>
  <c r="O27" i="284"/>
  <c r="O26" i="284"/>
  <c r="O25" i="284"/>
  <c r="O24" i="284"/>
  <c r="O23" i="284"/>
  <c r="O22" i="284"/>
  <c r="O21" i="284"/>
  <c r="O20" i="284"/>
  <c r="O17" i="284"/>
  <c r="O16" i="284"/>
  <c r="O15" i="284"/>
  <c r="O14" i="284"/>
  <c r="O13" i="284"/>
  <c r="O12" i="284"/>
  <c r="O11" i="284"/>
  <c r="O10" i="284"/>
  <c r="O9" i="284"/>
  <c r="O45" i="309"/>
  <c r="O44" i="309"/>
  <c r="O43" i="309"/>
  <c r="O42" i="309"/>
  <c r="O41" i="309"/>
  <c r="O40" i="309"/>
  <c r="O39" i="309"/>
  <c r="O38" i="309"/>
  <c r="O35" i="309"/>
  <c r="O34" i="309"/>
  <c r="O33" i="309"/>
  <c r="O32" i="309"/>
  <c r="O31" i="309"/>
  <c r="O30" i="309"/>
  <c r="O29" i="309"/>
  <c r="O28" i="309"/>
  <c r="O25" i="309"/>
  <c r="O24" i="309"/>
  <c r="O23" i="309"/>
  <c r="O22" i="309"/>
  <c r="O21" i="309"/>
  <c r="O20" i="309"/>
  <c r="O19" i="309"/>
  <c r="O18" i="309"/>
  <c r="O15" i="309"/>
  <c r="O14" i="309"/>
  <c r="O13" i="309"/>
  <c r="O12" i="309"/>
  <c r="O11" i="309"/>
  <c r="O10" i="309"/>
  <c r="O9" i="309"/>
  <c r="O45" i="315"/>
  <c r="O44" i="315"/>
  <c r="O43" i="315"/>
  <c r="O42" i="315"/>
  <c r="O41" i="315"/>
  <c r="O40" i="315"/>
  <c r="O39" i="315"/>
  <c r="O38" i="315"/>
  <c r="O35" i="315"/>
  <c r="O34" i="315"/>
  <c r="O33" i="315"/>
  <c r="O32" i="315"/>
  <c r="O31" i="315"/>
  <c r="O30" i="315"/>
  <c r="O29" i="315"/>
  <c r="O28" i="315"/>
  <c r="O25" i="315"/>
  <c r="O24" i="315"/>
  <c r="O23" i="315"/>
  <c r="O22" i="315"/>
  <c r="O21" i="315"/>
  <c r="O20" i="315"/>
  <c r="O19" i="315"/>
  <c r="O18" i="315"/>
  <c r="O15" i="315"/>
  <c r="O14" i="315"/>
  <c r="O13" i="315"/>
  <c r="O12" i="315"/>
  <c r="O11" i="315"/>
  <c r="O45" i="285"/>
  <c r="O44" i="285"/>
  <c r="O43" i="285"/>
  <c r="O42" i="285"/>
  <c r="O41" i="285"/>
  <c r="O40" i="285"/>
  <c r="O39" i="285"/>
  <c r="O38" i="285"/>
  <c r="O35" i="285"/>
  <c r="O34" i="285"/>
  <c r="O33" i="285"/>
  <c r="O32" i="285"/>
  <c r="O31" i="285"/>
  <c r="O30" i="285"/>
  <c r="O29" i="285"/>
  <c r="O28" i="285"/>
  <c r="O25" i="285"/>
  <c r="O24" i="285"/>
  <c r="O23" i="285"/>
  <c r="O22" i="285"/>
  <c r="O21" i="285"/>
  <c r="O20" i="285"/>
  <c r="O19" i="285"/>
  <c r="O18" i="285"/>
  <c r="D9" i="321" l="1"/>
  <c r="P9" i="321"/>
  <c r="Q9" i="321"/>
  <c r="J9" i="321"/>
  <c r="K9" i="321"/>
  <c r="N9" i="321"/>
  <c r="O9" i="321"/>
  <c r="F9" i="321"/>
  <c r="L9" i="321"/>
  <c r="M9" i="321"/>
  <c r="H9" i="321"/>
  <c r="I9" i="321"/>
  <c r="D11" i="321"/>
  <c r="P11" i="321"/>
  <c r="J11" i="321"/>
  <c r="K11" i="321"/>
  <c r="N11" i="321"/>
  <c r="O11" i="321"/>
  <c r="F11" i="321"/>
  <c r="G11" i="321"/>
  <c r="L11" i="321"/>
  <c r="M11" i="321"/>
  <c r="H11" i="321"/>
  <c r="I11" i="321"/>
  <c r="D17" i="321"/>
  <c r="P17" i="321"/>
  <c r="Q17" i="321"/>
  <c r="J17" i="321"/>
  <c r="K17" i="321"/>
  <c r="N17" i="321"/>
  <c r="O17" i="321"/>
  <c r="F17" i="321"/>
  <c r="G17" i="321"/>
  <c r="L17" i="321"/>
  <c r="M17" i="321"/>
  <c r="H17" i="321"/>
  <c r="I17" i="321"/>
  <c r="D13" i="321"/>
  <c r="P13" i="321"/>
  <c r="J13" i="321"/>
  <c r="K13" i="321"/>
  <c r="N13" i="321"/>
  <c r="O13" i="321"/>
  <c r="F13" i="321"/>
  <c r="G13" i="321"/>
  <c r="L13" i="321"/>
  <c r="M13" i="321"/>
  <c r="H13" i="321"/>
  <c r="I13" i="321"/>
  <c r="D14" i="321"/>
  <c r="P14" i="321"/>
  <c r="J14" i="321"/>
  <c r="K14" i="321"/>
  <c r="N14" i="321"/>
  <c r="O14" i="321"/>
  <c r="F14" i="321"/>
  <c r="G14" i="321"/>
  <c r="L14" i="321"/>
  <c r="M14" i="321"/>
  <c r="H14" i="321"/>
  <c r="I14" i="321"/>
  <c r="D10" i="321"/>
  <c r="E10" i="321"/>
  <c r="P10" i="321"/>
  <c r="Q10" i="321"/>
  <c r="J10" i="321"/>
  <c r="K10" i="321"/>
  <c r="N10" i="321"/>
  <c r="O10" i="321"/>
  <c r="F10" i="321"/>
  <c r="L10" i="321"/>
  <c r="M10" i="321"/>
  <c r="H10" i="321"/>
  <c r="I10" i="321"/>
  <c r="D12" i="321"/>
  <c r="E12" i="321"/>
  <c r="P12" i="321"/>
  <c r="J12" i="321"/>
  <c r="K12" i="321"/>
  <c r="N12" i="321"/>
  <c r="O12" i="321"/>
  <c r="F12" i="321"/>
  <c r="G12" i="321"/>
  <c r="L12" i="321"/>
  <c r="M12" i="321"/>
  <c r="H12" i="321"/>
  <c r="D15" i="321"/>
  <c r="E15" i="321"/>
  <c r="P15" i="321"/>
  <c r="Q15" i="321"/>
  <c r="J15" i="321"/>
  <c r="K15" i="321"/>
  <c r="N15" i="321"/>
  <c r="F15" i="321"/>
  <c r="G15" i="321"/>
  <c r="L15" i="321"/>
  <c r="M15" i="321"/>
  <c r="H15" i="321"/>
  <c r="I15" i="321"/>
  <c r="D16" i="321"/>
  <c r="E16" i="321"/>
  <c r="P16" i="321"/>
  <c r="Q16" i="321"/>
  <c r="J16" i="321"/>
  <c r="K16" i="321"/>
  <c r="N16" i="321"/>
  <c r="O16" i="321"/>
  <c r="F16" i="321"/>
  <c r="G16" i="321"/>
  <c r="L16" i="321"/>
  <c r="M16" i="321"/>
  <c r="H16" i="321"/>
  <c r="I16" i="321"/>
  <c r="D18" i="321"/>
  <c r="E18" i="321"/>
  <c r="P18" i="321"/>
  <c r="Q18" i="321"/>
  <c r="J18" i="321"/>
  <c r="K18" i="321"/>
  <c r="N18" i="321"/>
  <c r="O18" i="321"/>
  <c r="F18" i="321"/>
  <c r="G18" i="321"/>
  <c r="L18" i="321"/>
  <c r="M18" i="321"/>
  <c r="H18" i="321"/>
  <c r="I18" i="321"/>
  <c r="D20" i="321"/>
  <c r="E20" i="321"/>
  <c r="P20" i="321"/>
  <c r="Q20" i="321"/>
  <c r="J20" i="321"/>
  <c r="K20" i="321"/>
  <c r="N20" i="321"/>
  <c r="O20" i="321"/>
  <c r="F20" i="321"/>
  <c r="G20" i="321"/>
  <c r="L20" i="321"/>
  <c r="M20" i="321"/>
  <c r="H20" i="321"/>
  <c r="I20" i="321"/>
  <c r="D21" i="321"/>
  <c r="E21" i="321"/>
  <c r="P21" i="321"/>
  <c r="Q21" i="321"/>
  <c r="J21" i="321"/>
  <c r="K21" i="321"/>
  <c r="N21" i="321"/>
  <c r="O21" i="321"/>
  <c r="F21" i="321"/>
  <c r="G21" i="321"/>
  <c r="L21" i="321"/>
  <c r="M21" i="321"/>
  <c r="H21" i="321"/>
  <c r="I21" i="321"/>
  <c r="D22" i="321"/>
  <c r="E22" i="321"/>
  <c r="P22" i="321"/>
  <c r="Q22" i="321"/>
  <c r="J22" i="321"/>
  <c r="K22" i="321"/>
  <c r="N22" i="321"/>
  <c r="O22" i="321"/>
  <c r="F22" i="321"/>
  <c r="G22" i="321"/>
  <c r="L22" i="321"/>
  <c r="M22" i="321"/>
  <c r="H22" i="321"/>
  <c r="I22" i="321"/>
  <c r="D23" i="321"/>
  <c r="E23" i="321"/>
  <c r="P23" i="321"/>
  <c r="Q23" i="321"/>
  <c r="J23" i="321"/>
  <c r="K23" i="321"/>
  <c r="N23" i="321"/>
  <c r="O23" i="321"/>
  <c r="F23" i="321"/>
  <c r="G23" i="321"/>
  <c r="L23" i="321"/>
  <c r="M23" i="321"/>
  <c r="H23" i="321"/>
  <c r="I23" i="321"/>
  <c r="D24" i="321"/>
  <c r="E24" i="321"/>
  <c r="P24" i="321"/>
  <c r="Q24" i="321"/>
  <c r="J24" i="321"/>
  <c r="K24" i="321"/>
  <c r="N24" i="321"/>
  <c r="O24" i="321"/>
  <c r="F24" i="321"/>
  <c r="G24" i="321"/>
  <c r="L24" i="321"/>
  <c r="M24" i="321"/>
  <c r="H24" i="321"/>
  <c r="I24" i="321"/>
  <c r="D25" i="321"/>
  <c r="E25" i="321"/>
  <c r="P25" i="321"/>
  <c r="Q25" i="321"/>
  <c r="J25" i="321"/>
  <c r="K25" i="321"/>
  <c r="N25" i="321"/>
  <c r="O25" i="321"/>
  <c r="F25" i="321"/>
  <c r="G25" i="321"/>
  <c r="L25" i="321"/>
  <c r="M25" i="321"/>
  <c r="H25" i="321"/>
  <c r="I25" i="321"/>
  <c r="D26" i="321"/>
  <c r="E26" i="321"/>
  <c r="P26" i="321"/>
  <c r="Q26" i="321"/>
  <c r="J26" i="321"/>
  <c r="K26" i="321"/>
  <c r="N26" i="321"/>
  <c r="O26" i="321"/>
  <c r="F26" i="321"/>
  <c r="G26" i="321"/>
  <c r="L26" i="321"/>
  <c r="M26" i="321"/>
  <c r="H26" i="321"/>
  <c r="I26" i="321"/>
  <c r="D27" i="321"/>
  <c r="E27" i="321"/>
  <c r="P27" i="321"/>
  <c r="Q27" i="321"/>
  <c r="J27" i="321"/>
  <c r="K27" i="321"/>
  <c r="N27" i="321"/>
  <c r="O27" i="321"/>
  <c r="F27" i="321"/>
  <c r="G27" i="321"/>
  <c r="L27" i="321"/>
  <c r="M27" i="321"/>
  <c r="H27" i="321"/>
  <c r="I27" i="321"/>
  <c r="D28" i="321"/>
  <c r="E28" i="321"/>
  <c r="P28" i="321"/>
  <c r="Q28" i="321"/>
  <c r="J28" i="321"/>
  <c r="K28" i="321"/>
  <c r="N28" i="321"/>
  <c r="O28" i="321"/>
  <c r="F28" i="321"/>
  <c r="G28" i="321"/>
  <c r="L28" i="321"/>
  <c r="M28" i="321"/>
  <c r="H28" i="321"/>
  <c r="I28" i="321"/>
  <c r="D29" i="321"/>
  <c r="E29" i="321"/>
  <c r="P29" i="321"/>
  <c r="Q29" i="321"/>
  <c r="J29" i="321"/>
  <c r="K29" i="321"/>
  <c r="N29" i="321"/>
  <c r="O29" i="321"/>
  <c r="F29" i="321"/>
  <c r="G29" i="321"/>
  <c r="L29" i="321"/>
  <c r="M29" i="321"/>
  <c r="H29" i="321"/>
  <c r="I29" i="321"/>
  <c r="D30" i="321"/>
  <c r="E30" i="321"/>
  <c r="P30" i="321"/>
  <c r="Q30" i="321"/>
  <c r="J30" i="321"/>
  <c r="K30" i="321"/>
  <c r="N30" i="321"/>
  <c r="O30" i="321"/>
  <c r="F30" i="321"/>
  <c r="G30" i="321"/>
  <c r="L30" i="321"/>
  <c r="M30" i="321"/>
  <c r="H30" i="321"/>
  <c r="I30" i="321"/>
  <c r="D31" i="321"/>
  <c r="E31" i="321"/>
  <c r="P31" i="321"/>
  <c r="Q31" i="321"/>
  <c r="J31" i="321"/>
  <c r="K31" i="321"/>
  <c r="N31" i="321"/>
  <c r="O31" i="321"/>
  <c r="F31" i="321"/>
  <c r="G31" i="321"/>
  <c r="L31" i="321"/>
  <c r="M31" i="321"/>
  <c r="H31" i="321"/>
  <c r="I31" i="321"/>
  <c r="D32" i="321"/>
  <c r="E32" i="321"/>
  <c r="P32" i="321"/>
  <c r="Q32" i="321"/>
  <c r="J32" i="321"/>
  <c r="K32" i="321"/>
  <c r="N32" i="321"/>
  <c r="O32" i="321"/>
  <c r="F32" i="321"/>
  <c r="G32" i="321"/>
  <c r="L32" i="321"/>
  <c r="M32" i="321"/>
  <c r="H32" i="321"/>
  <c r="I32" i="321"/>
  <c r="D33" i="321"/>
  <c r="E33" i="321"/>
  <c r="P33" i="321"/>
  <c r="Q33" i="321"/>
  <c r="J33" i="321"/>
  <c r="K33" i="321"/>
  <c r="N33" i="321"/>
  <c r="O33" i="321"/>
  <c r="F33" i="321"/>
  <c r="G33" i="321"/>
  <c r="L33" i="321"/>
  <c r="M33" i="321"/>
  <c r="H33" i="321"/>
  <c r="I33" i="321"/>
  <c r="D34" i="321"/>
  <c r="E34" i="321"/>
  <c r="P34" i="321"/>
  <c r="Q34" i="321"/>
  <c r="J34" i="321"/>
  <c r="K34" i="321"/>
  <c r="N34" i="321"/>
  <c r="O34" i="321"/>
  <c r="F34" i="321"/>
  <c r="G34" i="321"/>
  <c r="L34" i="321"/>
  <c r="M34" i="321"/>
  <c r="H34" i="321"/>
  <c r="I34" i="321"/>
  <c r="D35" i="321"/>
  <c r="E35" i="321"/>
  <c r="P35" i="321"/>
  <c r="Q35" i="321"/>
  <c r="J35" i="321"/>
  <c r="K35" i="321"/>
  <c r="N35" i="321"/>
  <c r="O35" i="321"/>
  <c r="F35" i="321"/>
  <c r="G35" i="321"/>
  <c r="L35" i="321"/>
  <c r="M35" i="321"/>
  <c r="H35" i="321"/>
  <c r="I35" i="321"/>
  <c r="D36" i="321"/>
  <c r="E36" i="321"/>
  <c r="P36" i="321"/>
  <c r="Q36" i="321"/>
  <c r="J36" i="321"/>
  <c r="K36" i="321"/>
  <c r="N36" i="321"/>
  <c r="O36" i="321"/>
  <c r="F36" i="321"/>
  <c r="G36" i="321"/>
  <c r="L36" i="321"/>
  <c r="M36" i="321"/>
  <c r="H36" i="321"/>
  <c r="I36" i="321"/>
  <c r="D37" i="321"/>
  <c r="E37" i="321"/>
  <c r="P37" i="321"/>
  <c r="Q37" i="321"/>
  <c r="J37" i="321"/>
  <c r="K37" i="321"/>
  <c r="N37" i="321"/>
  <c r="O37" i="321"/>
  <c r="F37" i="321"/>
  <c r="G37" i="321"/>
  <c r="L37" i="321"/>
  <c r="M37" i="321"/>
  <c r="H37" i="321"/>
  <c r="I37" i="321"/>
  <c r="D38" i="321"/>
  <c r="E38" i="321"/>
  <c r="P38" i="321"/>
  <c r="Q38" i="321"/>
  <c r="J38" i="321"/>
  <c r="K38" i="321"/>
  <c r="N38" i="321"/>
  <c r="O38" i="321"/>
  <c r="F38" i="321"/>
  <c r="G38" i="321"/>
  <c r="L38" i="321"/>
  <c r="M38" i="321"/>
  <c r="H38" i="321"/>
  <c r="I38" i="321"/>
  <c r="D39" i="321"/>
  <c r="E39" i="321"/>
  <c r="P39" i="321"/>
  <c r="Q39" i="321"/>
  <c r="J39" i="321"/>
  <c r="K39" i="321"/>
  <c r="N39" i="321"/>
  <c r="O39" i="321"/>
  <c r="F39" i="321"/>
  <c r="G39" i="321"/>
  <c r="L39" i="321"/>
  <c r="M39" i="321"/>
  <c r="H39" i="321"/>
  <c r="I39" i="321"/>
  <c r="D40" i="321"/>
  <c r="E40" i="321"/>
  <c r="P40" i="321"/>
  <c r="Q40" i="321"/>
  <c r="J40" i="321"/>
  <c r="K40" i="321"/>
  <c r="N40" i="321"/>
  <c r="O40" i="321"/>
  <c r="F40" i="321"/>
  <c r="G40" i="321"/>
  <c r="L40" i="321"/>
  <c r="M40" i="321"/>
  <c r="H40" i="321"/>
  <c r="I40" i="321"/>
  <c r="D41" i="321"/>
  <c r="E41" i="321"/>
  <c r="P41" i="321"/>
  <c r="Q41" i="321"/>
  <c r="J41" i="321"/>
  <c r="K41" i="321"/>
  <c r="N41" i="321"/>
  <c r="O41" i="321"/>
  <c r="F41" i="321"/>
  <c r="G41" i="321"/>
  <c r="L41" i="321"/>
  <c r="M41" i="321"/>
  <c r="H41" i="321"/>
  <c r="I41" i="321"/>
  <c r="D42" i="321"/>
  <c r="E42" i="321"/>
  <c r="P42" i="321"/>
  <c r="Q42" i="321"/>
  <c r="J42" i="321"/>
  <c r="K42" i="321"/>
  <c r="N42" i="321"/>
  <c r="O42" i="321"/>
  <c r="F42" i="321"/>
  <c r="G42" i="321"/>
  <c r="L42" i="321"/>
  <c r="M42" i="321"/>
  <c r="H42" i="321"/>
  <c r="I42" i="321"/>
  <c r="D43" i="321"/>
  <c r="E43" i="321"/>
  <c r="P43" i="321"/>
  <c r="Q43" i="321"/>
  <c r="J43" i="321"/>
  <c r="K43" i="321"/>
  <c r="N43" i="321"/>
  <c r="O43" i="321"/>
  <c r="F43" i="321"/>
  <c r="G43" i="321"/>
  <c r="L43" i="321"/>
  <c r="M43" i="321"/>
  <c r="H43" i="321"/>
  <c r="I43" i="321"/>
  <c r="D44" i="321"/>
  <c r="E44" i="321"/>
  <c r="P44" i="321"/>
  <c r="Q44" i="321"/>
  <c r="J44" i="321"/>
  <c r="K44" i="321"/>
  <c r="N44" i="321"/>
  <c r="O44" i="321"/>
  <c r="F44" i="321"/>
  <c r="G44" i="321"/>
  <c r="L44" i="321"/>
  <c r="M44" i="321"/>
  <c r="H44" i="321"/>
  <c r="I44" i="321"/>
  <c r="D45" i="321"/>
  <c r="E45" i="321"/>
  <c r="P45" i="321"/>
  <c r="Q45" i="321"/>
  <c r="J45" i="321"/>
  <c r="K45" i="321"/>
  <c r="N45" i="321"/>
  <c r="O45" i="321"/>
  <c r="F45" i="321"/>
  <c r="G45" i="321"/>
  <c r="L45" i="321"/>
  <c r="M45" i="321"/>
  <c r="H45" i="321"/>
  <c r="I45" i="321"/>
  <c r="J31" i="323"/>
  <c r="J32" i="323"/>
  <c r="J33" i="323"/>
  <c r="J34" i="323"/>
  <c r="J32" i="288"/>
  <c r="J33" i="288"/>
  <c r="J34" i="288"/>
  <c r="G23" i="284"/>
  <c r="G24" i="284"/>
  <c r="G25" i="284"/>
  <c r="G26" i="284"/>
  <c r="G27" i="284"/>
  <c r="G28" i="284"/>
  <c r="J15" i="298"/>
  <c r="J16" i="298"/>
  <c r="J17" i="298"/>
  <c r="G35" i="285"/>
  <c r="G36" i="285"/>
  <c r="G37" i="285"/>
  <c r="G38" i="285"/>
  <c r="G39" i="285"/>
  <c r="G40" i="285"/>
  <c r="J15" i="312"/>
  <c r="J16" i="312"/>
  <c r="G18" i="309"/>
  <c r="G19" i="309"/>
  <c r="G20" i="309"/>
  <c r="G24" i="308"/>
  <c r="G25" i="308"/>
  <c r="G26" i="308"/>
  <c r="BY14" i="313" l="1"/>
  <c r="BY15" i="313"/>
  <c r="BY16" i="313"/>
  <c r="BY17" i="313"/>
  <c r="BY18" i="313"/>
  <c r="BY19" i="313"/>
  <c r="BY20" i="313"/>
  <c r="BY21" i="313"/>
  <c r="BY22" i="313"/>
  <c r="BY23" i="313"/>
  <c r="BY24" i="313"/>
  <c r="BY25" i="313"/>
  <c r="BY26" i="313"/>
  <c r="BY27" i="313"/>
  <c r="BY28" i="313"/>
  <c r="BY29" i="313"/>
  <c r="BY30" i="313"/>
  <c r="BY31" i="313"/>
  <c r="BY32" i="313"/>
  <c r="N4" i="284" l="1"/>
  <c r="B34" i="262" l="1"/>
  <c r="D6" i="321" l="1"/>
  <c r="P6" i="321"/>
  <c r="J6" i="321"/>
  <c r="N6" i="321"/>
  <c r="O6" i="321"/>
  <c r="F6" i="321"/>
  <c r="G6" i="321"/>
  <c r="L6" i="321"/>
  <c r="M6" i="321"/>
  <c r="H6" i="321"/>
  <c r="K59" i="324"/>
  <c r="K58" i="324"/>
  <c r="K57" i="324"/>
  <c r="K56" i="324"/>
  <c r="K55" i="324"/>
  <c r="K54" i="324"/>
  <c r="K53" i="324"/>
  <c r="K52" i="324"/>
  <c r="K51" i="324"/>
  <c r="K50" i="324"/>
  <c r="K49" i="324"/>
  <c r="K48" i="324"/>
  <c r="G41" i="285"/>
  <c r="G42" i="285"/>
  <c r="G43" i="285"/>
  <c r="G44" i="285"/>
  <c r="G45" i="285"/>
  <c r="B414" i="262" l="1"/>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19" i="150" l="1"/>
  <c r="K4" i="323" l="1"/>
  <c r="D3" i="323"/>
  <c r="K47" i="324"/>
  <c r="K46" i="324"/>
  <c r="K45" i="324"/>
  <c r="K44" i="324"/>
  <c r="K43" i="324"/>
  <c r="K42" i="324"/>
  <c r="K41" i="324"/>
  <c r="K40" i="324"/>
  <c r="K39" i="324"/>
  <c r="K38" i="324"/>
  <c r="K37" i="324"/>
  <c r="K36" i="324"/>
  <c r="K35" i="324"/>
  <c r="K34" i="324"/>
  <c r="K33" i="324"/>
  <c r="K32" i="324"/>
  <c r="K31" i="324"/>
  <c r="K30" i="324"/>
  <c r="K29" i="324"/>
  <c r="K28" i="324"/>
  <c r="K27" i="324"/>
  <c r="K26" i="324"/>
  <c r="K25" i="324"/>
  <c r="K24" i="324"/>
  <c r="K23" i="324"/>
  <c r="K22" i="324"/>
  <c r="K21" i="324"/>
  <c r="K20" i="324"/>
  <c r="K19" i="324"/>
  <c r="K18" i="324"/>
  <c r="K17" i="324"/>
  <c r="K16" i="324"/>
  <c r="K15" i="324"/>
  <c r="K14" i="324"/>
  <c r="K13" i="324"/>
  <c r="Q12" i="321" s="1"/>
  <c r="K12" i="324"/>
  <c r="Q14" i="321" s="1"/>
  <c r="K11" i="324"/>
  <c r="Q6" i="321" s="1"/>
  <c r="K10" i="324"/>
  <c r="K9" i="324"/>
  <c r="Q13" i="321" s="1"/>
  <c r="K8" i="324"/>
  <c r="Q11" i="321" s="1"/>
  <c r="J5" i="324"/>
  <c r="K4" i="324"/>
  <c r="D4" i="324"/>
  <c r="A1" i="324"/>
  <c r="J45" i="323"/>
  <c r="K45" i="323" s="1"/>
  <c r="J44" i="323"/>
  <c r="K44" i="323" s="1"/>
  <c r="J43" i="323"/>
  <c r="K43" i="323" s="1"/>
  <c r="J42" i="323"/>
  <c r="K42" i="323" s="1"/>
  <c r="J41" i="323"/>
  <c r="K41" i="323" s="1"/>
  <c r="J40" i="323"/>
  <c r="K40" i="323" s="1"/>
  <c r="J39" i="323"/>
  <c r="K39" i="323" s="1"/>
  <c r="J38" i="323"/>
  <c r="K38" i="323" s="1"/>
  <c r="J37" i="323"/>
  <c r="K37" i="323" s="1"/>
  <c r="J36" i="323"/>
  <c r="K36" i="323" s="1"/>
  <c r="J35" i="323"/>
  <c r="K35" i="323" s="1"/>
  <c r="K34" i="323"/>
  <c r="J14" i="323"/>
  <c r="K33" i="323" s="1"/>
  <c r="J9" i="323"/>
  <c r="K32" i="323" s="1"/>
  <c r="J16" i="323"/>
  <c r="J19" i="323"/>
  <c r="J8" i="323"/>
  <c r="J10" i="323"/>
  <c r="J11" i="323"/>
  <c r="J25" i="323"/>
  <c r="K25" i="323" s="1"/>
  <c r="J30" i="323"/>
  <c r="J27" i="323"/>
  <c r="J13" i="323"/>
  <c r="J26" i="323"/>
  <c r="J15" i="323"/>
  <c r="J12" i="323"/>
  <c r="J28" i="323"/>
  <c r="J24" i="323"/>
  <c r="J29" i="323"/>
  <c r="K15" i="323"/>
  <c r="J20" i="323"/>
  <c r="J21" i="323"/>
  <c r="J17" i="323"/>
  <c r="J22" i="323"/>
  <c r="K10" i="323" s="1"/>
  <c r="J18" i="323"/>
  <c r="J23" i="323"/>
  <c r="J5" i="323"/>
  <c r="D4" i="323"/>
  <c r="A1" i="323"/>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384" i="262"/>
  <c r="K8" i="323" l="1"/>
  <c r="K14" i="323"/>
  <c r="K9" i="323"/>
  <c r="K11" i="323"/>
  <c r="K19" i="323"/>
  <c r="K13" i="323"/>
  <c r="K12" i="323"/>
  <c r="K20" i="323"/>
  <c r="K23" i="323"/>
  <c r="K30" i="323"/>
  <c r="K17" i="323"/>
  <c r="K21" i="323"/>
  <c r="K27" i="323"/>
  <c r="K29" i="323"/>
  <c r="K31" i="323"/>
  <c r="K16" i="323"/>
  <c r="K18" i="323"/>
  <c r="K22" i="323"/>
  <c r="K24" i="323"/>
  <c r="K26" i="323"/>
  <c r="K28" i="323"/>
  <c r="G9" i="309"/>
  <c r="G10" i="309"/>
  <c r="G11" i="309"/>
  <c r="G12" i="309"/>
  <c r="G13" i="309"/>
  <c r="G14" i="309"/>
  <c r="G15" i="309"/>
  <c r="G16" i="309"/>
  <c r="G17" i="309"/>
  <c r="G21" i="309"/>
  <c r="G22" i="309"/>
  <c r="G23" i="309"/>
  <c r="G24" i="309"/>
  <c r="G25" i="309"/>
  <c r="G26" i="309"/>
  <c r="G27" i="309"/>
  <c r="G28" i="309"/>
  <c r="G29" i="309"/>
  <c r="G30" i="309"/>
  <c r="G31" i="309"/>
  <c r="G32" i="309"/>
  <c r="G33" i="309"/>
  <c r="G34" i="309"/>
  <c r="G35" i="309"/>
  <c r="G36" i="309"/>
  <c r="G37" i="309"/>
  <c r="G38" i="309"/>
  <c r="G39" i="309"/>
  <c r="G40" i="309"/>
  <c r="G41" i="309"/>
  <c r="G42" i="309"/>
  <c r="G43" i="309"/>
  <c r="G44" i="309"/>
  <c r="G45" i="309"/>
  <c r="G8" i="309"/>
  <c r="O15" i="321" s="1"/>
  <c r="P3" i="321" l="1"/>
  <c r="AC3" i="321" l="1"/>
  <c r="K4" i="288"/>
  <c r="K4" i="311"/>
  <c r="K4" i="298"/>
  <c r="K4" i="314"/>
  <c r="K4" i="312"/>
  <c r="G46" i="284"/>
  <c r="G47" i="284"/>
  <c r="G48" i="284"/>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5" i="262"/>
  <c r="B36" i="262"/>
  <c r="B37" i="262"/>
  <c r="B38" i="262"/>
  <c r="B39" i="262"/>
  <c r="B40" i="262"/>
  <c r="B41" i="262"/>
  <c r="B42" i="262"/>
  <c r="B43" i="262"/>
  <c r="B44" i="262"/>
  <c r="B45" i="262"/>
  <c r="B46" i="262"/>
  <c r="B47" i="262"/>
  <c r="B48" i="262"/>
  <c r="B49" i="262"/>
  <c r="B50" i="262"/>
  <c r="B51" i="262"/>
  <c r="B52" i="262"/>
  <c r="B53" i="262"/>
  <c r="BY8" i="313"/>
  <c r="BY10" i="313"/>
  <c r="BY11" i="313"/>
  <c r="BY12" i="313"/>
  <c r="BY13" i="313"/>
  <c r="BY9" i="313"/>
  <c r="BS9" i="287"/>
  <c r="BS10" i="287"/>
  <c r="BS11" i="287"/>
  <c r="BS12" i="287"/>
  <c r="BS13" i="287"/>
  <c r="BS14" i="287"/>
  <c r="BS15" i="287"/>
  <c r="BS16" i="287"/>
  <c r="BS17" i="287"/>
  <c r="BS18" i="287"/>
  <c r="BS19" i="287"/>
  <c r="BS21" i="287"/>
  <c r="BS20" i="287"/>
  <c r="BS22" i="287"/>
  <c r="BS23" i="287"/>
  <c r="BS24" i="287"/>
  <c r="BS25" i="287"/>
  <c r="BS26" i="287"/>
  <c r="BS27" i="287"/>
  <c r="BS28" i="287"/>
  <c r="BS29" i="287"/>
  <c r="BS30" i="287"/>
  <c r="BS31" i="287"/>
  <c r="BS32" i="287"/>
  <c r="BS8" i="287"/>
  <c r="K4" i="322" l="1"/>
  <c r="D3" i="322"/>
  <c r="J47" i="322"/>
  <c r="K47" i="322" s="1"/>
  <c r="J46" i="322"/>
  <c r="K46" i="322" s="1"/>
  <c r="J45" i="322"/>
  <c r="K45" i="322" s="1"/>
  <c r="J44" i="322"/>
  <c r="K44" i="322" s="1"/>
  <c r="J43" i="322"/>
  <c r="K43" i="322" s="1"/>
  <c r="J42" i="322"/>
  <c r="K42" i="322" s="1"/>
  <c r="J41" i="322"/>
  <c r="K41" i="322" s="1"/>
  <c r="J40" i="322"/>
  <c r="K40" i="322" s="1"/>
  <c r="J39" i="322"/>
  <c r="K39" i="322" s="1"/>
  <c r="J38" i="322"/>
  <c r="K38" i="322" s="1"/>
  <c r="J37" i="322"/>
  <c r="K37" i="322" s="1"/>
  <c r="J36" i="322"/>
  <c r="K36" i="322" s="1"/>
  <c r="J35" i="322"/>
  <c r="K35" i="322" s="1"/>
  <c r="J34" i="322"/>
  <c r="K34" i="322" s="1"/>
  <c r="J33" i="322"/>
  <c r="K33" i="322" s="1"/>
  <c r="J32" i="322"/>
  <c r="K32" i="322" s="1"/>
  <c r="J31" i="322"/>
  <c r="K31" i="322" s="1"/>
  <c r="J30" i="322"/>
  <c r="K30" i="322" s="1"/>
  <c r="J29" i="322"/>
  <c r="K29" i="322" s="1"/>
  <c r="J28" i="322"/>
  <c r="K28" i="322" s="1"/>
  <c r="J27" i="322"/>
  <c r="K27" i="322" s="1"/>
  <c r="J26" i="322"/>
  <c r="K26" i="322" s="1"/>
  <c r="J25" i="322"/>
  <c r="K25" i="322" s="1"/>
  <c r="J24" i="322"/>
  <c r="K24" i="322" s="1"/>
  <c r="J23" i="322"/>
  <c r="K23" i="322" s="1"/>
  <c r="J22" i="322"/>
  <c r="K22" i="322" s="1"/>
  <c r="J21" i="322"/>
  <c r="K21" i="322" s="1"/>
  <c r="J20" i="322"/>
  <c r="K20" i="322" s="1"/>
  <c r="J19" i="322"/>
  <c r="K19" i="322" s="1"/>
  <c r="J18" i="322"/>
  <c r="K18" i="322" s="1"/>
  <c r="J17" i="322"/>
  <c r="K17" i="322" s="1"/>
  <c r="J16" i="322"/>
  <c r="K16" i="322" s="1"/>
  <c r="J15" i="322"/>
  <c r="K15" i="322" s="1"/>
  <c r="J14" i="322"/>
  <c r="K14" i="322" s="1"/>
  <c r="J13" i="322"/>
  <c r="K13" i="322" s="1"/>
  <c r="J12" i="322"/>
  <c r="K12" i="322" s="1"/>
  <c r="J11" i="322"/>
  <c r="K11" i="322" s="1"/>
  <c r="J10" i="322"/>
  <c r="K10" i="322" s="1"/>
  <c r="J9" i="322"/>
  <c r="K9" i="322" s="1"/>
  <c r="J8" i="322"/>
  <c r="K8" i="322" s="1"/>
  <c r="J5" i="322"/>
  <c r="D4" i="322"/>
  <c r="A1" i="322"/>
  <c r="A2" i="321"/>
  <c r="A1" i="321"/>
  <c r="O45" i="316" l="1"/>
  <c r="O44" i="316"/>
  <c r="O43" i="316"/>
  <c r="O42" i="316"/>
  <c r="O41" i="316"/>
  <c r="O40" i="316"/>
  <c r="O39" i="316"/>
  <c r="O38" i="316"/>
  <c r="O35" i="316"/>
  <c r="O34" i="316"/>
  <c r="O33" i="316"/>
  <c r="O32" i="316"/>
  <c r="O31" i="316"/>
  <c r="O30" i="316"/>
  <c r="O29" i="316"/>
  <c r="O28" i="316"/>
  <c r="O25" i="316"/>
  <c r="O24" i="316"/>
  <c r="O23" i="316"/>
  <c r="O22" i="316"/>
  <c r="O21" i="316"/>
  <c r="O20" i="316"/>
  <c r="O19" i="316"/>
  <c r="O18" i="316"/>
  <c r="O45" i="310"/>
  <c r="O44" i="310"/>
  <c r="O43" i="310"/>
  <c r="O42" i="310"/>
  <c r="O41" i="310"/>
  <c r="O40" i="310"/>
  <c r="O39" i="310"/>
  <c r="O38" i="310"/>
  <c r="O35" i="310"/>
  <c r="O34" i="310"/>
  <c r="O33" i="310"/>
  <c r="O32" i="310"/>
  <c r="O31" i="310"/>
  <c r="O30" i="310"/>
  <c r="O29" i="310"/>
  <c r="O28" i="310"/>
  <c r="BF4" i="313" l="1"/>
  <c r="E214" i="268"/>
  <c r="E211" i="268"/>
  <c r="F210" i="268"/>
  <c r="E212" i="268"/>
  <c r="F212" i="268"/>
  <c r="E213" i="268"/>
  <c r="E206" i="268"/>
  <c r="G9" i="316"/>
  <c r="G10" i="316"/>
  <c r="G11" i="316"/>
  <c r="G12" i="316"/>
  <c r="G13" i="316"/>
  <c r="G14" i="316"/>
  <c r="G15" i="316"/>
  <c r="G16" i="316"/>
  <c r="G17" i="316"/>
  <c r="G18" i="316"/>
  <c r="G19" i="316"/>
  <c r="G20" i="316"/>
  <c r="G21" i="316"/>
  <c r="G22" i="316"/>
  <c r="G23" i="316"/>
  <c r="G24" i="316"/>
  <c r="G25" i="316"/>
  <c r="G26" i="316"/>
  <c r="G27" i="316"/>
  <c r="G28" i="316"/>
  <c r="G29" i="316"/>
  <c r="G30" i="316"/>
  <c r="G31" i="316"/>
  <c r="G32" i="316"/>
  <c r="G33" i="316"/>
  <c r="G34" i="316"/>
  <c r="G35" i="316"/>
  <c r="G36" i="316"/>
  <c r="G37" i="316"/>
  <c r="G38" i="316"/>
  <c r="G39" i="316"/>
  <c r="G40" i="316"/>
  <c r="G41" i="316"/>
  <c r="G42" i="316"/>
  <c r="G43" i="316"/>
  <c r="G44" i="316"/>
  <c r="G45" i="316"/>
  <c r="G8" i="316"/>
  <c r="G9" i="317"/>
  <c r="G10" i="317"/>
  <c r="G11" i="317"/>
  <c r="G12" i="317"/>
  <c r="G13" i="317"/>
  <c r="G14" i="317"/>
  <c r="G15" i="317"/>
  <c r="G16" i="317"/>
  <c r="G17" i="317"/>
  <c r="G18" i="317"/>
  <c r="G19" i="317"/>
  <c r="G20" i="317"/>
  <c r="G21" i="317"/>
  <c r="G22" i="317"/>
  <c r="G23" i="317"/>
  <c r="G24" i="317"/>
  <c r="G25" i="317"/>
  <c r="G26" i="317"/>
  <c r="G27" i="317"/>
  <c r="G28" i="317"/>
  <c r="G29" i="317"/>
  <c r="G30" i="317"/>
  <c r="G31" i="317"/>
  <c r="G32" i="317"/>
  <c r="G33" i="317"/>
  <c r="G34" i="317"/>
  <c r="G35" i="317"/>
  <c r="G36" i="317"/>
  <c r="G37" i="317"/>
  <c r="G38" i="317"/>
  <c r="G39" i="317"/>
  <c r="G40" i="317"/>
  <c r="G41" i="317"/>
  <c r="G42" i="317"/>
  <c r="G43" i="317"/>
  <c r="G44" i="317"/>
  <c r="G45" i="317"/>
  <c r="G46" i="317"/>
  <c r="G47" i="317"/>
  <c r="G48" i="317"/>
  <c r="G49" i="317"/>
  <c r="G50" i="317"/>
  <c r="G51" i="317"/>
  <c r="G52" i="317"/>
  <c r="G53" i="317"/>
  <c r="G54" i="317"/>
  <c r="G55" i="317"/>
  <c r="G56" i="317"/>
  <c r="G57" i="317"/>
  <c r="G58" i="317"/>
  <c r="G59" i="317"/>
  <c r="G60" i="317"/>
  <c r="G61" i="317"/>
  <c r="G8" i="317"/>
  <c r="G9" i="284"/>
  <c r="G10" i="284"/>
  <c r="G11" i="284"/>
  <c r="G12" i="284"/>
  <c r="G13" i="284"/>
  <c r="G14" i="284"/>
  <c r="G15" i="284"/>
  <c r="G16" i="284"/>
  <c r="G17" i="284"/>
  <c r="G18" i="284"/>
  <c r="G19" i="284"/>
  <c r="G20" i="284"/>
  <c r="G21" i="284"/>
  <c r="G22" i="284"/>
  <c r="G29" i="284"/>
  <c r="G30" i="284"/>
  <c r="G31" i="284"/>
  <c r="G32" i="284"/>
  <c r="G33" i="284"/>
  <c r="G34" i="284"/>
  <c r="G35" i="284"/>
  <c r="G36" i="284"/>
  <c r="G37" i="284"/>
  <c r="G38" i="284"/>
  <c r="G39" i="284"/>
  <c r="G40" i="284"/>
  <c r="G41" i="284"/>
  <c r="G42" i="284"/>
  <c r="G43" i="284"/>
  <c r="G44" i="284"/>
  <c r="G45" i="284"/>
  <c r="G8" i="284"/>
  <c r="I12" i="321" s="1"/>
  <c r="G9" i="315"/>
  <c r="G9" i="321" s="1"/>
  <c r="G10" i="315"/>
  <c r="G10" i="321" s="1"/>
  <c r="G11" i="315"/>
  <c r="G12" i="315"/>
  <c r="G13" i="315"/>
  <c r="G14" i="315"/>
  <c r="G15" i="315"/>
  <c r="G16" i="315"/>
  <c r="G17" i="315"/>
  <c r="G18" i="315"/>
  <c r="G19" i="315"/>
  <c r="G20" i="315"/>
  <c r="G21" i="315"/>
  <c r="G22" i="315"/>
  <c r="G23" i="315"/>
  <c r="G24" i="315"/>
  <c r="G25" i="315"/>
  <c r="G26" i="315"/>
  <c r="G27" i="315"/>
  <c r="G28" i="315"/>
  <c r="G29" i="315"/>
  <c r="G30" i="315"/>
  <c r="G31" i="315"/>
  <c r="G32" i="315"/>
  <c r="G33" i="315"/>
  <c r="G34" i="315"/>
  <c r="G35" i="315"/>
  <c r="G36" i="315"/>
  <c r="G37" i="315"/>
  <c r="G38" i="315"/>
  <c r="G39" i="315"/>
  <c r="G40" i="315"/>
  <c r="G41" i="315"/>
  <c r="G42" i="315"/>
  <c r="G43" i="315"/>
  <c r="G44" i="315"/>
  <c r="G45" i="315"/>
  <c r="G8" i="315"/>
  <c r="G9" i="308"/>
  <c r="G10" i="308"/>
  <c r="G11" i="308"/>
  <c r="G12" i="308"/>
  <c r="G13" i="308"/>
  <c r="G14" i="308"/>
  <c r="G15" i="308"/>
  <c r="G16" i="308"/>
  <c r="G17" i="308"/>
  <c r="G18" i="308"/>
  <c r="G19" i="308"/>
  <c r="G20" i="308"/>
  <c r="G21" i="308"/>
  <c r="G22" i="308"/>
  <c r="G23" i="308"/>
  <c r="G27" i="308"/>
  <c r="G28" i="308"/>
  <c r="G29" i="308"/>
  <c r="G30" i="308"/>
  <c r="G31" i="308"/>
  <c r="G32" i="308"/>
  <c r="G33" i="308"/>
  <c r="G34" i="308"/>
  <c r="G35" i="308"/>
  <c r="G36" i="308"/>
  <c r="G37" i="308"/>
  <c r="G38" i="308"/>
  <c r="G39" i="308"/>
  <c r="G40" i="308"/>
  <c r="G41" i="308"/>
  <c r="G42" i="308"/>
  <c r="G43" i="308"/>
  <c r="G44" i="308"/>
  <c r="G45" i="308"/>
  <c r="G46" i="308"/>
  <c r="G47" i="308"/>
  <c r="G48" i="308"/>
  <c r="G49" i="308"/>
  <c r="G50" i="308"/>
  <c r="G51" i="308"/>
  <c r="G52" i="308"/>
  <c r="G53" i="308"/>
  <c r="G8" i="308"/>
  <c r="K6" i="321" s="1"/>
  <c r="G9" i="310"/>
  <c r="G10" i="310"/>
  <c r="G11" i="310"/>
  <c r="G12" i="310"/>
  <c r="G13" i="310"/>
  <c r="G14" i="310"/>
  <c r="G15" i="310"/>
  <c r="G16" i="310"/>
  <c r="G17" i="310"/>
  <c r="G18" i="310"/>
  <c r="G19" i="310"/>
  <c r="G20" i="310"/>
  <c r="G21" i="310"/>
  <c r="G22" i="310"/>
  <c r="G23" i="310"/>
  <c r="G24" i="310"/>
  <c r="G25" i="310"/>
  <c r="G26" i="310"/>
  <c r="G27" i="310"/>
  <c r="G28" i="310"/>
  <c r="G29" i="310"/>
  <c r="G30" i="310"/>
  <c r="G31" i="310"/>
  <c r="G32" i="310"/>
  <c r="G33" i="310"/>
  <c r="G34" i="310"/>
  <c r="G35" i="310"/>
  <c r="G36" i="310"/>
  <c r="G37" i="310"/>
  <c r="G38" i="310"/>
  <c r="G39" i="310"/>
  <c r="G40" i="310"/>
  <c r="G41" i="310"/>
  <c r="G42" i="310"/>
  <c r="G43" i="310"/>
  <c r="G44" i="310"/>
  <c r="G45" i="310"/>
  <c r="G8" i="310"/>
  <c r="G9" i="285"/>
  <c r="E8" i="321" s="1"/>
  <c r="G10" i="285"/>
  <c r="E9" i="321" s="1"/>
  <c r="G11" i="285"/>
  <c r="E11" i="321" s="1"/>
  <c r="G12" i="285"/>
  <c r="E17" i="321" s="1"/>
  <c r="G13" i="285"/>
  <c r="E13" i="321" s="1"/>
  <c r="G14" i="285"/>
  <c r="E14" i="321" s="1"/>
  <c r="G15" i="285"/>
  <c r="G16" i="285"/>
  <c r="G17" i="285"/>
  <c r="G18" i="285"/>
  <c r="G19" i="285"/>
  <c r="G20" i="285"/>
  <c r="G21" i="285"/>
  <c r="G22" i="285"/>
  <c r="G23" i="285"/>
  <c r="G24" i="285"/>
  <c r="G25" i="285"/>
  <c r="G26" i="285"/>
  <c r="G27" i="285"/>
  <c r="G28" i="285"/>
  <c r="G29" i="285"/>
  <c r="G30" i="285"/>
  <c r="G31" i="285"/>
  <c r="G32" i="285"/>
  <c r="G33" i="285"/>
  <c r="G34" i="285"/>
  <c r="G8" i="285"/>
  <c r="E6" i="321" s="1"/>
  <c r="J13" i="312"/>
  <c r="F373" i="268" s="1"/>
  <c r="J11" i="312"/>
  <c r="J9" i="312"/>
  <c r="J17" i="312"/>
  <c r="K17" i="312" s="1"/>
  <c r="J18" i="312"/>
  <c r="K18" i="312" s="1"/>
  <c r="J19" i="312"/>
  <c r="K19" i="312" s="1"/>
  <c r="J25" i="312"/>
  <c r="K25" i="312" s="1"/>
  <c r="J26" i="312"/>
  <c r="J28" i="312"/>
  <c r="K28" i="312" s="1"/>
  <c r="J31" i="312"/>
  <c r="K31" i="312" s="1"/>
  <c r="J32" i="312"/>
  <c r="K32" i="312" s="1"/>
  <c r="J34" i="312"/>
  <c r="K34" i="312" s="1"/>
  <c r="J38" i="312"/>
  <c r="K38" i="312" s="1"/>
  <c r="J41" i="312"/>
  <c r="K41" i="312" s="1"/>
  <c r="J42" i="312"/>
  <c r="K42" i="312" s="1"/>
  <c r="J43" i="312"/>
  <c r="K43" i="312" s="1"/>
  <c r="J44" i="312"/>
  <c r="K44" i="312" s="1"/>
  <c r="J45" i="312"/>
  <c r="K45" i="312" s="1"/>
  <c r="J46" i="312"/>
  <c r="K46" i="312" s="1"/>
  <c r="J47" i="312"/>
  <c r="K47" i="312" s="1"/>
  <c r="J17" i="311"/>
  <c r="K17" i="311" s="1"/>
  <c r="J20" i="311"/>
  <c r="K20" i="311" s="1"/>
  <c r="J23" i="311"/>
  <c r="K23" i="311" s="1"/>
  <c r="J24" i="311"/>
  <c r="K24" i="311" s="1"/>
  <c r="J25" i="311"/>
  <c r="K25" i="311" s="1"/>
  <c r="J27" i="311"/>
  <c r="K27" i="311" s="1"/>
  <c r="J28" i="311"/>
  <c r="K28" i="311" s="1"/>
  <c r="J31" i="311"/>
  <c r="K31" i="311" s="1"/>
  <c r="J32" i="311"/>
  <c r="K32" i="311" s="1"/>
  <c r="J33" i="311"/>
  <c r="K33" i="311" s="1"/>
  <c r="J34" i="311"/>
  <c r="K34" i="311" s="1"/>
  <c r="J36" i="311"/>
  <c r="K36" i="311" s="1"/>
  <c r="J37" i="311"/>
  <c r="K37" i="311" s="1"/>
  <c r="J38" i="311"/>
  <c r="K38" i="311" s="1"/>
  <c r="J40" i="311"/>
  <c r="K40" i="311" s="1"/>
  <c r="J42" i="311"/>
  <c r="K42" i="311" s="1"/>
  <c r="J43" i="311"/>
  <c r="K43" i="311" s="1"/>
  <c r="J44" i="311"/>
  <c r="K44" i="311" s="1"/>
  <c r="J45" i="311"/>
  <c r="K45" i="311" s="1"/>
  <c r="J46" i="311"/>
  <c r="K46" i="311" s="1"/>
  <c r="J13" i="314"/>
  <c r="K13" i="314" s="1"/>
  <c r="J26" i="314"/>
  <c r="K26" i="314" s="1"/>
  <c r="J27" i="314"/>
  <c r="K27" i="314" s="1"/>
  <c r="J33" i="314"/>
  <c r="K33" i="314" s="1"/>
  <c r="J39" i="314"/>
  <c r="K39" i="314" s="1"/>
  <c r="J43" i="314"/>
  <c r="K43" i="314" s="1"/>
  <c r="J44" i="314"/>
  <c r="K44" i="314" s="1"/>
  <c r="J14" i="298"/>
  <c r="J21" i="298"/>
  <c r="K21" i="298" s="1"/>
  <c r="J23" i="298"/>
  <c r="K23" i="298" s="1"/>
  <c r="J24" i="298"/>
  <c r="K24" i="298" s="1"/>
  <c r="J25" i="298"/>
  <c r="K25" i="298" s="1"/>
  <c r="J26" i="298"/>
  <c r="K26" i="298" s="1"/>
  <c r="J27" i="298"/>
  <c r="K27" i="298" s="1"/>
  <c r="J28" i="298"/>
  <c r="K28" i="298" s="1"/>
  <c r="J29" i="298"/>
  <c r="K29" i="298" s="1"/>
  <c r="J30" i="298"/>
  <c r="K30" i="298" s="1"/>
  <c r="J31" i="298"/>
  <c r="K31" i="298" s="1"/>
  <c r="J32" i="298"/>
  <c r="K32" i="298" s="1"/>
  <c r="J33" i="298"/>
  <c r="K33" i="298" s="1"/>
  <c r="J34" i="298"/>
  <c r="K34" i="298" s="1"/>
  <c r="J35" i="298"/>
  <c r="K35" i="298" s="1"/>
  <c r="J36" i="298"/>
  <c r="K36" i="298" s="1"/>
  <c r="J37" i="298"/>
  <c r="K37" i="298" s="1"/>
  <c r="J38" i="298"/>
  <c r="K38" i="298" s="1"/>
  <c r="J41" i="298"/>
  <c r="K41" i="298" s="1"/>
  <c r="J42" i="298"/>
  <c r="K42" i="298" s="1"/>
  <c r="J43" i="298"/>
  <c r="K43" i="298" s="1"/>
  <c r="J44" i="298"/>
  <c r="K44" i="298" s="1"/>
  <c r="J45" i="298"/>
  <c r="K45" i="298" s="1"/>
  <c r="J46" i="298"/>
  <c r="K46" i="298" s="1"/>
  <c r="J47" i="298"/>
  <c r="K47" i="298" s="1"/>
  <c r="J11" i="288"/>
  <c r="J20" i="288"/>
  <c r="J19" i="288"/>
  <c r="J18" i="288"/>
  <c r="J27" i="288"/>
  <c r="J29" i="288"/>
  <c r="J16" i="288"/>
  <c r="J28" i="288"/>
  <c r="J35" i="288"/>
  <c r="K35" i="288" s="1"/>
  <c r="J40" i="288"/>
  <c r="K40" i="288" s="1"/>
  <c r="J41" i="288"/>
  <c r="K41" i="288" s="1"/>
  <c r="J42" i="288"/>
  <c r="K42" i="288" s="1"/>
  <c r="J43" i="288"/>
  <c r="K43" i="288" s="1"/>
  <c r="J44" i="288"/>
  <c r="K44" i="288" s="1"/>
  <c r="J45" i="288"/>
  <c r="K45" i="288" s="1"/>
  <c r="J46" i="288"/>
  <c r="K46" i="288" s="1"/>
  <c r="J47" i="288"/>
  <c r="K47" i="288" s="1"/>
  <c r="E3" i="313"/>
  <c r="BC4" i="287"/>
  <c r="L105" i="268" s="1"/>
  <c r="E3" i="287"/>
  <c r="D3" i="314"/>
  <c r="L65" i="268"/>
  <c r="D3" i="288"/>
  <c r="C506" i="268"/>
  <c r="D506" i="268"/>
  <c r="E506" i="268"/>
  <c r="F506" i="268"/>
  <c r="G506" i="268"/>
  <c r="J506" i="268"/>
  <c r="C507" i="268"/>
  <c r="D507" i="268"/>
  <c r="E507" i="268"/>
  <c r="F507" i="268"/>
  <c r="G507" i="268"/>
  <c r="J507" i="268"/>
  <c r="C508" i="268"/>
  <c r="D508" i="268"/>
  <c r="E508" i="268"/>
  <c r="F508" i="268"/>
  <c r="G508" i="268"/>
  <c r="J508" i="268"/>
  <c r="C509" i="268"/>
  <c r="D509" i="268"/>
  <c r="E509" i="268"/>
  <c r="F509" i="268"/>
  <c r="G509" i="268"/>
  <c r="J509" i="268"/>
  <c r="C510" i="268"/>
  <c r="D510" i="268"/>
  <c r="E510" i="268"/>
  <c r="F510" i="268"/>
  <c r="G510" i="268"/>
  <c r="J510" i="268"/>
  <c r="C511" i="268"/>
  <c r="D511" i="268"/>
  <c r="E511" i="268"/>
  <c r="F511" i="268"/>
  <c r="G511" i="268"/>
  <c r="J511" i="268"/>
  <c r="C512" i="268"/>
  <c r="D512" i="268"/>
  <c r="E512" i="268"/>
  <c r="F512" i="268"/>
  <c r="G512" i="268"/>
  <c r="J512" i="268"/>
  <c r="C513" i="268"/>
  <c r="D513" i="268"/>
  <c r="E513" i="268"/>
  <c r="F513" i="268"/>
  <c r="G513" i="268"/>
  <c r="J513" i="268"/>
  <c r="C514" i="268"/>
  <c r="D514" i="268"/>
  <c r="E514" i="268"/>
  <c r="F514" i="268"/>
  <c r="G514" i="268"/>
  <c r="J514" i="268"/>
  <c r="C515" i="268"/>
  <c r="D515" i="268"/>
  <c r="E515" i="268"/>
  <c r="F515" i="268"/>
  <c r="G515" i="268"/>
  <c r="J515" i="268"/>
  <c r="C516" i="268"/>
  <c r="D516" i="268"/>
  <c r="E516" i="268"/>
  <c r="F516" i="268"/>
  <c r="G516" i="268"/>
  <c r="J516" i="268"/>
  <c r="C517" i="268"/>
  <c r="D517" i="268"/>
  <c r="E517" i="268"/>
  <c r="F517" i="268"/>
  <c r="G517" i="268"/>
  <c r="J517" i="268"/>
  <c r="C518" i="268"/>
  <c r="D518" i="268"/>
  <c r="E518" i="268"/>
  <c r="F518" i="268"/>
  <c r="G518" i="268"/>
  <c r="J518" i="268"/>
  <c r="C519" i="268"/>
  <c r="D519" i="268"/>
  <c r="E519" i="268"/>
  <c r="F519" i="268"/>
  <c r="G519" i="268"/>
  <c r="J519" i="268"/>
  <c r="C520" i="268"/>
  <c r="D520" i="268"/>
  <c r="E520" i="268"/>
  <c r="F520" i="268"/>
  <c r="G520" i="268"/>
  <c r="J520" i="268"/>
  <c r="C521" i="268"/>
  <c r="D521" i="268"/>
  <c r="E521" i="268"/>
  <c r="F521" i="268"/>
  <c r="G521" i="268"/>
  <c r="J521" i="268"/>
  <c r="C522" i="268"/>
  <c r="D522" i="268"/>
  <c r="E522" i="268"/>
  <c r="F522" i="268"/>
  <c r="G522" i="268"/>
  <c r="J522" i="268"/>
  <c r="C523" i="268"/>
  <c r="D523" i="268"/>
  <c r="E523" i="268"/>
  <c r="F523" i="268"/>
  <c r="G523" i="268"/>
  <c r="J523" i="268"/>
  <c r="C524" i="268"/>
  <c r="D524" i="268"/>
  <c r="E524" i="268"/>
  <c r="F524" i="268"/>
  <c r="G524" i="268"/>
  <c r="J524" i="268"/>
  <c r="C525" i="268"/>
  <c r="D525" i="268"/>
  <c r="E525" i="268"/>
  <c r="F525" i="268"/>
  <c r="G525" i="268"/>
  <c r="J525" i="268"/>
  <c r="C526" i="268"/>
  <c r="D526" i="268"/>
  <c r="E526" i="268"/>
  <c r="F526" i="268"/>
  <c r="G526" i="268"/>
  <c r="J526" i="268"/>
  <c r="G505" i="268"/>
  <c r="F505" i="268"/>
  <c r="E505" i="268"/>
  <c r="D505" i="268"/>
  <c r="C505" i="268"/>
  <c r="J505" i="268"/>
  <c r="N4" i="317"/>
  <c r="L523" i="268" s="1"/>
  <c r="D3" i="317"/>
  <c r="N5" i="317"/>
  <c r="D4" i="317"/>
  <c r="A2" i="317"/>
  <c r="A1" i="317"/>
  <c r="C447" i="268"/>
  <c r="D447" i="268"/>
  <c r="E447" i="268"/>
  <c r="F447" i="268"/>
  <c r="G447" i="268"/>
  <c r="C448" i="268"/>
  <c r="D448" i="268"/>
  <c r="E448" i="268"/>
  <c r="F448" i="268"/>
  <c r="G448" i="268"/>
  <c r="C449" i="268"/>
  <c r="D449" i="268"/>
  <c r="E449" i="268"/>
  <c r="F449" i="268"/>
  <c r="G449" i="268"/>
  <c r="C450" i="268"/>
  <c r="D450" i="268"/>
  <c r="E450" i="268"/>
  <c r="F450" i="268"/>
  <c r="G450" i="268"/>
  <c r="C451" i="268"/>
  <c r="D451" i="268"/>
  <c r="E451" i="268"/>
  <c r="F451" i="268"/>
  <c r="G451" i="268"/>
  <c r="C452" i="268"/>
  <c r="D452" i="268"/>
  <c r="E452" i="268"/>
  <c r="F452" i="268"/>
  <c r="G452" i="268"/>
  <c r="C453" i="268"/>
  <c r="D453" i="268"/>
  <c r="E453" i="268"/>
  <c r="F453" i="268"/>
  <c r="G453" i="268"/>
  <c r="C454" i="268"/>
  <c r="D454" i="268"/>
  <c r="E454" i="268"/>
  <c r="F454" i="268"/>
  <c r="G454" i="268"/>
  <c r="C455" i="268"/>
  <c r="D455" i="268"/>
  <c r="E455" i="268"/>
  <c r="F455" i="268"/>
  <c r="G455" i="268"/>
  <c r="C456" i="268"/>
  <c r="D456" i="268"/>
  <c r="E456" i="268"/>
  <c r="F456" i="268"/>
  <c r="G456" i="268"/>
  <c r="C457" i="268"/>
  <c r="D457" i="268"/>
  <c r="E457" i="268"/>
  <c r="F457" i="268"/>
  <c r="G457" i="268"/>
  <c r="C458" i="268"/>
  <c r="D458" i="268"/>
  <c r="E458" i="268"/>
  <c r="F458" i="268"/>
  <c r="G458" i="268"/>
  <c r="C459" i="268"/>
  <c r="D459" i="268"/>
  <c r="E459" i="268"/>
  <c r="F459" i="268"/>
  <c r="G459" i="268"/>
  <c r="C460" i="268"/>
  <c r="D460" i="268"/>
  <c r="E460" i="268"/>
  <c r="F460" i="268"/>
  <c r="G460" i="268"/>
  <c r="C461" i="268"/>
  <c r="D461" i="268"/>
  <c r="E461" i="268"/>
  <c r="F461" i="268"/>
  <c r="G461" i="268"/>
  <c r="C462" i="268"/>
  <c r="D462" i="268"/>
  <c r="E462" i="268"/>
  <c r="F462" i="268"/>
  <c r="G462" i="268"/>
  <c r="C463" i="268"/>
  <c r="D463" i="268"/>
  <c r="E463" i="268"/>
  <c r="F463" i="268"/>
  <c r="G463" i="268"/>
  <c r="C464" i="268"/>
  <c r="D464" i="268"/>
  <c r="E464" i="268"/>
  <c r="F464" i="268"/>
  <c r="G464" i="268"/>
  <c r="C465" i="268"/>
  <c r="D465" i="268"/>
  <c r="E465" i="268"/>
  <c r="F465" i="268"/>
  <c r="G465" i="268"/>
  <c r="C466" i="268"/>
  <c r="D466" i="268"/>
  <c r="E466" i="268"/>
  <c r="F466" i="268"/>
  <c r="G466" i="268"/>
  <c r="C467" i="268"/>
  <c r="D467" i="268"/>
  <c r="E467" i="268"/>
  <c r="F467" i="268"/>
  <c r="G467"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G446" i="268"/>
  <c r="F446" i="268"/>
  <c r="E446" i="268"/>
  <c r="D446" i="268"/>
  <c r="C446"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41" i="268"/>
  <c r="D441" i="268"/>
  <c r="E441" i="268"/>
  <c r="F441" i="268"/>
  <c r="G441" i="268"/>
  <c r="C442" i="268"/>
  <c r="D442" i="268"/>
  <c r="E442" i="268"/>
  <c r="F442" i="268"/>
  <c r="G442" i="268"/>
  <c r="C443" i="268"/>
  <c r="D443" i="268"/>
  <c r="E443" i="268"/>
  <c r="F443" i="268"/>
  <c r="G443" i="268"/>
  <c r="C444" i="268"/>
  <c r="D444" i="268"/>
  <c r="E444" i="268"/>
  <c r="F444" i="268"/>
  <c r="G444" i="268"/>
  <c r="C445" i="268"/>
  <c r="D445" i="268"/>
  <c r="E445" i="268"/>
  <c r="F445" i="268"/>
  <c r="G445" i="268"/>
  <c r="G408" i="268"/>
  <c r="F408" i="268"/>
  <c r="E408" i="268"/>
  <c r="D408" i="268"/>
  <c r="C408" i="268"/>
  <c r="I369" i="268"/>
  <c r="I370" i="268"/>
  <c r="I371" i="268"/>
  <c r="I372" i="268"/>
  <c r="I373" i="268"/>
  <c r="I374" i="268"/>
  <c r="I375" i="268"/>
  <c r="I376" i="268"/>
  <c r="I377" i="268"/>
  <c r="I378" i="268"/>
  <c r="I379" i="268"/>
  <c r="I380" i="268"/>
  <c r="I381" i="268"/>
  <c r="I382" i="268"/>
  <c r="I383" i="268"/>
  <c r="I384" i="268"/>
  <c r="I385" i="268"/>
  <c r="I386" i="268"/>
  <c r="I387" i="268"/>
  <c r="I388" i="268"/>
  <c r="I389" i="268"/>
  <c r="I390" i="268"/>
  <c r="I391" i="268"/>
  <c r="I392" i="268"/>
  <c r="I393" i="268"/>
  <c r="I394" i="268"/>
  <c r="I395" i="268"/>
  <c r="I396" i="268"/>
  <c r="I397" i="268"/>
  <c r="I398" i="268"/>
  <c r="I399" i="268"/>
  <c r="I400" i="268"/>
  <c r="I401" i="268"/>
  <c r="I402" i="268"/>
  <c r="I403" i="268"/>
  <c r="I404" i="268"/>
  <c r="I405" i="268"/>
  <c r="I406" i="268"/>
  <c r="I407" i="268"/>
  <c r="I368" i="268"/>
  <c r="I329" i="268"/>
  <c r="I330" i="268"/>
  <c r="I331" i="268"/>
  <c r="I332" i="268"/>
  <c r="I333" i="268"/>
  <c r="I334" i="268"/>
  <c r="I335" i="268"/>
  <c r="I336" i="268"/>
  <c r="I337" i="268"/>
  <c r="I338" i="268"/>
  <c r="I339" i="268"/>
  <c r="I340" i="268"/>
  <c r="I341" i="268"/>
  <c r="I342" i="268"/>
  <c r="I343" i="268"/>
  <c r="I344" i="268"/>
  <c r="I345" i="268"/>
  <c r="I346" i="268"/>
  <c r="I347" i="268"/>
  <c r="I348" i="268"/>
  <c r="I349" i="268"/>
  <c r="I350" i="268"/>
  <c r="I351" i="268"/>
  <c r="I352" i="268"/>
  <c r="I353" i="268"/>
  <c r="I354" i="268"/>
  <c r="I355" i="268"/>
  <c r="I356" i="268"/>
  <c r="I357" i="268"/>
  <c r="I358" i="268"/>
  <c r="I359" i="268"/>
  <c r="I360" i="268"/>
  <c r="I361" i="268"/>
  <c r="I362" i="268"/>
  <c r="I363" i="268"/>
  <c r="I364" i="268"/>
  <c r="I365" i="268"/>
  <c r="I366" i="268"/>
  <c r="I367" i="268"/>
  <c r="I328"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90" i="268"/>
  <c r="I191" i="268"/>
  <c r="I192" i="268"/>
  <c r="I193" i="268"/>
  <c r="I194" i="268"/>
  <c r="I195" i="268"/>
  <c r="I196" i="268"/>
  <c r="I197" i="268"/>
  <c r="I198" i="268"/>
  <c r="I199" i="268"/>
  <c r="I200" i="268"/>
  <c r="I161" i="268"/>
  <c r="A1" i="312"/>
  <c r="A1" i="311"/>
  <c r="A1" i="288"/>
  <c r="A1" i="298"/>
  <c r="A1" i="314"/>
  <c r="B4" i="262"/>
  <c r="J504" i="268"/>
  <c r="J503" i="268"/>
  <c r="J502" i="268"/>
  <c r="J501" i="268"/>
  <c r="J500" i="268"/>
  <c r="J499" i="268"/>
  <c r="J498" i="268"/>
  <c r="J497" i="268"/>
  <c r="J496" i="268"/>
  <c r="J495" i="268"/>
  <c r="J494" i="268"/>
  <c r="J493" i="268"/>
  <c r="J492" i="268"/>
  <c r="J491" i="268"/>
  <c r="J490" i="268"/>
  <c r="J489" i="268"/>
  <c r="J488" i="268"/>
  <c r="J487" i="268"/>
  <c r="J486" i="268"/>
  <c r="J485" i="268"/>
  <c r="J484" i="268"/>
  <c r="J483" i="268"/>
  <c r="J482" i="268"/>
  <c r="J481" i="268"/>
  <c r="F481" i="268"/>
  <c r="G481" i="268"/>
  <c r="F482" i="268"/>
  <c r="G482" i="268"/>
  <c r="F483" i="268"/>
  <c r="G483" i="268"/>
  <c r="F484" i="268"/>
  <c r="G484" i="268"/>
  <c r="F485" i="268"/>
  <c r="G485" i="268"/>
  <c r="F486" i="268"/>
  <c r="G486" i="268"/>
  <c r="F487" i="268"/>
  <c r="G487" i="268"/>
  <c r="F488" i="268"/>
  <c r="G488" i="268"/>
  <c r="F489" i="268"/>
  <c r="G489" i="268"/>
  <c r="F490" i="268"/>
  <c r="G490" i="268"/>
  <c r="F491" i="268"/>
  <c r="G491" i="268"/>
  <c r="F492" i="268"/>
  <c r="G492" i="268"/>
  <c r="F493" i="268"/>
  <c r="G493" i="268"/>
  <c r="F494" i="268"/>
  <c r="G494" i="268"/>
  <c r="F495" i="268"/>
  <c r="G495" i="268"/>
  <c r="F496" i="268"/>
  <c r="G496" i="268"/>
  <c r="F497" i="268"/>
  <c r="G497" i="268"/>
  <c r="F498" i="268"/>
  <c r="G498" i="268"/>
  <c r="F499" i="268"/>
  <c r="G499" i="268"/>
  <c r="F500" i="268"/>
  <c r="G500" i="268"/>
  <c r="F501" i="268"/>
  <c r="G501" i="268"/>
  <c r="F502" i="268"/>
  <c r="G502" i="268"/>
  <c r="F503" i="268"/>
  <c r="G503" i="268"/>
  <c r="F504" i="268"/>
  <c r="G504" i="268"/>
  <c r="G480" i="268"/>
  <c r="F480" i="268"/>
  <c r="J480" i="268"/>
  <c r="J479" i="268"/>
  <c r="J478" i="268"/>
  <c r="J477" i="268"/>
  <c r="J476" i="268"/>
  <c r="J475" i="268"/>
  <c r="J474" i="268"/>
  <c r="J473" i="268"/>
  <c r="J472" i="268"/>
  <c r="J471" i="268"/>
  <c r="J470" i="268"/>
  <c r="J469" i="268"/>
  <c r="J468" i="268"/>
  <c r="J467" i="268"/>
  <c r="J466" i="268"/>
  <c r="J465" i="268"/>
  <c r="J464" i="268"/>
  <c r="J463" i="268"/>
  <c r="J462" i="268"/>
  <c r="J461" i="268"/>
  <c r="J460" i="268"/>
  <c r="J459" i="268"/>
  <c r="J458" i="268"/>
  <c r="J457" i="268"/>
  <c r="J456" i="268"/>
  <c r="J455" i="268"/>
  <c r="J454" i="268"/>
  <c r="J453" i="268"/>
  <c r="J452" i="268"/>
  <c r="J451" i="268"/>
  <c r="J450" i="268"/>
  <c r="J449" i="268"/>
  <c r="J448" i="268"/>
  <c r="J447" i="268"/>
  <c r="J446" i="268"/>
  <c r="J445" i="268"/>
  <c r="J444" i="268"/>
  <c r="J443" i="268"/>
  <c r="J442" i="268"/>
  <c r="J441" i="268"/>
  <c r="J440" i="268"/>
  <c r="J439" i="268"/>
  <c r="J438" i="268"/>
  <c r="J437" i="268"/>
  <c r="J436" i="268"/>
  <c r="J435" i="268"/>
  <c r="J434" i="268"/>
  <c r="J433" i="268"/>
  <c r="J432" i="268"/>
  <c r="J431" i="268"/>
  <c r="J430" i="268"/>
  <c r="J429" i="268"/>
  <c r="J428" i="268"/>
  <c r="J427" i="268"/>
  <c r="J426" i="268"/>
  <c r="J425" i="268"/>
  <c r="J424" i="268"/>
  <c r="J423" i="268"/>
  <c r="J422" i="268"/>
  <c r="J421" i="268"/>
  <c r="J420" i="268"/>
  <c r="J419" i="268"/>
  <c r="J418" i="268"/>
  <c r="J417" i="268"/>
  <c r="J416" i="268"/>
  <c r="J415" i="268"/>
  <c r="J414" i="268"/>
  <c r="J413" i="268"/>
  <c r="J412" i="268"/>
  <c r="J411" i="268"/>
  <c r="J410" i="268"/>
  <c r="J409" i="268"/>
  <c r="J408" i="268"/>
  <c r="N4" i="316"/>
  <c r="L475" i="268" s="1"/>
  <c r="D3" i="316"/>
  <c r="N4" i="310"/>
  <c r="L295" i="268" s="1"/>
  <c r="D3" i="310"/>
  <c r="N5" i="316"/>
  <c r="D4" i="316"/>
  <c r="A2" i="316"/>
  <c r="A1" i="316"/>
  <c r="N5" i="315"/>
  <c r="N4" i="315"/>
  <c r="L443" i="268" s="1"/>
  <c r="D4" i="315"/>
  <c r="A2" i="315"/>
  <c r="A1" i="315"/>
  <c r="J5" i="314"/>
  <c r="D4" i="314"/>
  <c r="BX5" i="313"/>
  <c r="E4" i="313"/>
  <c r="A2" i="313"/>
  <c r="A1" i="313"/>
  <c r="G406" i="268"/>
  <c r="G407" i="268"/>
  <c r="G369" i="268"/>
  <c r="G370" i="268"/>
  <c r="G371" i="268"/>
  <c r="G372" i="268"/>
  <c r="G373" i="268"/>
  <c r="G374" i="268"/>
  <c r="G375" i="268"/>
  <c r="G376" i="268"/>
  <c r="G377" i="268"/>
  <c r="G378" i="268"/>
  <c r="G379" i="268"/>
  <c r="G380" i="268"/>
  <c r="G381" i="268"/>
  <c r="G382" i="268"/>
  <c r="G383" i="268"/>
  <c r="G384" i="268"/>
  <c r="G385" i="268"/>
  <c r="G386" i="268"/>
  <c r="G387" i="268"/>
  <c r="G388" i="268"/>
  <c r="G389" i="268"/>
  <c r="G390" i="268"/>
  <c r="G391" i="268"/>
  <c r="G392" i="268"/>
  <c r="G393" i="268"/>
  <c r="G394" i="268"/>
  <c r="G395" i="268"/>
  <c r="G396" i="268"/>
  <c r="G397" i="268"/>
  <c r="G398" i="268"/>
  <c r="G399" i="268"/>
  <c r="G400" i="268"/>
  <c r="G401" i="268"/>
  <c r="G402" i="268"/>
  <c r="G403" i="268"/>
  <c r="G404" i="268"/>
  <c r="G405" i="268"/>
  <c r="G368" i="268"/>
  <c r="G329" i="268"/>
  <c r="G330" i="268"/>
  <c r="G331" i="268"/>
  <c r="G332" i="268"/>
  <c r="G333" i="268"/>
  <c r="G334" i="268"/>
  <c r="G335" i="268"/>
  <c r="G336" i="268"/>
  <c r="G337" i="268"/>
  <c r="G338" i="268"/>
  <c r="G339" i="268"/>
  <c r="G340" i="268"/>
  <c r="G341" i="268"/>
  <c r="G342" i="268"/>
  <c r="G343" i="268"/>
  <c r="G344" i="268"/>
  <c r="G345" i="268"/>
  <c r="G346" i="268"/>
  <c r="G347" i="268"/>
  <c r="G348" i="268"/>
  <c r="G349" i="268"/>
  <c r="G350" i="268"/>
  <c r="G351" i="268"/>
  <c r="G352" i="268"/>
  <c r="G353" i="268"/>
  <c r="G354" i="268"/>
  <c r="G355" i="268"/>
  <c r="G356" i="268"/>
  <c r="G357" i="268"/>
  <c r="G358" i="268"/>
  <c r="G359" i="268"/>
  <c r="G360" i="268"/>
  <c r="G361" i="268"/>
  <c r="G362" i="268"/>
  <c r="G363" i="268"/>
  <c r="G364" i="268"/>
  <c r="G365" i="268"/>
  <c r="G366" i="268"/>
  <c r="G367" i="268"/>
  <c r="G328"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G290" i="268"/>
  <c r="F290" i="268"/>
  <c r="E290" i="268"/>
  <c r="D290" i="268"/>
  <c r="C290"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56" i="268"/>
  <c r="F256" i="268"/>
  <c r="E256" i="268"/>
  <c r="D256" i="268"/>
  <c r="C256"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G219" i="268"/>
  <c r="F219" i="268"/>
  <c r="E219" i="268"/>
  <c r="D219" i="268"/>
  <c r="C219"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06"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L393" i="268"/>
  <c r="D3" i="312"/>
  <c r="D3" i="311"/>
  <c r="J5" i="312"/>
  <c r="D4" i="312"/>
  <c r="J5" i="311"/>
  <c r="D4" i="311"/>
  <c r="N5" i="310"/>
  <c r="D4" i="310"/>
  <c r="A2" i="310"/>
  <c r="A1" i="310"/>
  <c r="N4" i="309"/>
  <c r="L229" i="268" s="1"/>
  <c r="D3" i="309"/>
  <c r="N5" i="309"/>
  <c r="D4" i="309"/>
  <c r="A2" i="309"/>
  <c r="A1" i="309"/>
  <c r="N4" i="308"/>
  <c r="L256" i="268" s="1"/>
  <c r="D3" i="308"/>
  <c r="N5" i="308"/>
  <c r="D4" i="308"/>
  <c r="A2" i="308"/>
  <c r="A1" i="308"/>
  <c r="C202" i="268"/>
  <c r="D202" i="268"/>
  <c r="F202" i="268"/>
  <c r="G202" i="268"/>
  <c r="C203" i="268"/>
  <c r="D203" i="268"/>
  <c r="F203" i="268"/>
  <c r="G203" i="268"/>
  <c r="C204" i="268"/>
  <c r="D204" i="268"/>
  <c r="E204" i="268"/>
  <c r="F204" i="268"/>
  <c r="G204" i="268"/>
  <c r="C205" i="268"/>
  <c r="D205" i="268"/>
  <c r="E205" i="268"/>
  <c r="F205" i="268"/>
  <c r="G205" i="268"/>
  <c r="C206" i="268"/>
  <c r="D206" i="268"/>
  <c r="F206" i="268"/>
  <c r="G206" i="268"/>
  <c r="C207" i="268"/>
  <c r="D207" i="268"/>
  <c r="E207" i="268"/>
  <c r="F207" i="268"/>
  <c r="G207" i="268"/>
  <c r="C208" i="268"/>
  <c r="D208" i="268"/>
  <c r="E208" i="268"/>
  <c r="F208" i="268"/>
  <c r="G208" i="268"/>
  <c r="C209" i="268"/>
  <c r="D209" i="268"/>
  <c r="F209" i="268"/>
  <c r="G209" i="268"/>
  <c r="C210" i="268"/>
  <c r="D210" i="268"/>
  <c r="G210" i="268"/>
  <c r="C211" i="268"/>
  <c r="D211" i="268"/>
  <c r="F211" i="268"/>
  <c r="G211" i="268"/>
  <c r="C212" i="268"/>
  <c r="D212" i="268"/>
  <c r="G212" i="268"/>
  <c r="C213" i="268"/>
  <c r="D213" i="268"/>
  <c r="F213" i="268"/>
  <c r="G213" i="268"/>
  <c r="C214" i="268"/>
  <c r="D214" i="268"/>
  <c r="F214" i="268"/>
  <c r="G214" i="268"/>
  <c r="C215" i="268"/>
  <c r="D215" i="268"/>
  <c r="F215" i="268"/>
  <c r="G215" i="268"/>
  <c r="C216" i="268"/>
  <c r="D216" i="268"/>
  <c r="E216" i="268"/>
  <c r="F216" i="268"/>
  <c r="G216" i="268"/>
  <c r="C217" i="268"/>
  <c r="D217" i="268"/>
  <c r="E217" i="268"/>
  <c r="F217" i="268"/>
  <c r="G217" i="268"/>
  <c r="C218" i="268"/>
  <c r="D218" i="268"/>
  <c r="E218" i="268"/>
  <c r="F218" i="268"/>
  <c r="G218" i="268"/>
  <c r="G201" i="268"/>
  <c r="F201" i="268"/>
  <c r="E201" i="268"/>
  <c r="D201" i="268"/>
  <c r="C20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90" i="268"/>
  <c r="G191" i="268"/>
  <c r="G192" i="268"/>
  <c r="G193" i="268"/>
  <c r="G194" i="268"/>
  <c r="G195" i="268"/>
  <c r="G196" i="268"/>
  <c r="G197" i="268"/>
  <c r="G198" i="268"/>
  <c r="G199" i="268"/>
  <c r="G200" i="268"/>
  <c r="G1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G3" i="268"/>
  <c r="F3" i="268"/>
  <c r="E3" i="268"/>
  <c r="D3" i="268"/>
  <c r="C3" i="268"/>
  <c r="A2" i="306"/>
  <c r="A1" i="306"/>
  <c r="A2" i="304"/>
  <c r="A1" i="304"/>
  <c r="J5" i="298"/>
  <c r="L217" i="268"/>
  <c r="L114" i="268"/>
  <c r="J5" i="288"/>
  <c r="L176" i="268"/>
  <c r="D3" i="298"/>
  <c r="N4" i="285"/>
  <c r="L12" i="268" s="1"/>
  <c r="D3" i="285"/>
  <c r="D4" i="29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161" i="268"/>
  <c r="C148" i="268"/>
  <c r="D148" i="268"/>
  <c r="E148" i="268"/>
  <c r="F148" i="268"/>
  <c r="G148" i="268"/>
  <c r="J148" i="268"/>
  <c r="C149" i="268"/>
  <c r="D149" i="268"/>
  <c r="E149" i="268"/>
  <c r="F149" i="268"/>
  <c r="G149" i="268"/>
  <c r="J149" i="268"/>
  <c r="C150" i="268"/>
  <c r="D150" i="268"/>
  <c r="E150" i="268"/>
  <c r="F150" i="268"/>
  <c r="G150" i="268"/>
  <c r="J150" i="268"/>
  <c r="C151" i="268"/>
  <c r="D151" i="268"/>
  <c r="E151" i="268"/>
  <c r="F151" i="268"/>
  <c r="G151" i="268"/>
  <c r="J151" i="268"/>
  <c r="C152" i="268"/>
  <c r="D152" i="268"/>
  <c r="E152" i="268"/>
  <c r="F152" i="268"/>
  <c r="G152" i="268"/>
  <c r="J152" i="268"/>
  <c r="C153" i="268"/>
  <c r="D153" i="268"/>
  <c r="E153" i="268"/>
  <c r="F153" i="268"/>
  <c r="G153" i="268"/>
  <c r="J153" i="268"/>
  <c r="C154" i="268"/>
  <c r="D154" i="268"/>
  <c r="E154" i="268"/>
  <c r="F154" i="268"/>
  <c r="G154" i="268"/>
  <c r="J154" i="268"/>
  <c r="C155" i="268"/>
  <c r="D155" i="268"/>
  <c r="E155" i="268"/>
  <c r="F155" i="268"/>
  <c r="G155" i="268"/>
  <c r="J155" i="268"/>
  <c r="C156" i="268"/>
  <c r="D156" i="268"/>
  <c r="E156" i="268"/>
  <c r="F156" i="268"/>
  <c r="G156" i="268"/>
  <c r="J156" i="268"/>
  <c r="C157" i="268"/>
  <c r="D157" i="268"/>
  <c r="E157" i="268"/>
  <c r="F157" i="268"/>
  <c r="G157" i="268"/>
  <c r="J157" i="268"/>
  <c r="C158" i="268"/>
  <c r="D158" i="268"/>
  <c r="E158" i="268"/>
  <c r="F158" i="268"/>
  <c r="G158" i="268"/>
  <c r="J158" i="268"/>
  <c r="C159" i="268"/>
  <c r="D159" i="268"/>
  <c r="E159" i="268"/>
  <c r="F159" i="268"/>
  <c r="G159" i="268"/>
  <c r="J159" i="268"/>
  <c r="C160" i="268"/>
  <c r="D160" i="268"/>
  <c r="E160" i="268"/>
  <c r="F160" i="268"/>
  <c r="G160" i="268"/>
  <c r="J160" i="268"/>
  <c r="C132" i="268"/>
  <c r="D132" i="268"/>
  <c r="E132" i="268"/>
  <c r="F132" i="268"/>
  <c r="G132" i="268"/>
  <c r="J132" i="268"/>
  <c r="C133" i="268"/>
  <c r="D133" i="268"/>
  <c r="E133" i="268"/>
  <c r="F133" i="268"/>
  <c r="G133" i="268"/>
  <c r="J133" i="268"/>
  <c r="C134" i="268"/>
  <c r="D134" i="268"/>
  <c r="E134" i="268"/>
  <c r="F134" i="268"/>
  <c r="G134" i="268"/>
  <c r="J134" i="268"/>
  <c r="C135" i="268"/>
  <c r="D135" i="268"/>
  <c r="E135" i="268"/>
  <c r="F135" i="268"/>
  <c r="G135" i="268"/>
  <c r="J135" i="268"/>
  <c r="C136" i="268"/>
  <c r="D136" i="268"/>
  <c r="E136" i="268"/>
  <c r="F136" i="268"/>
  <c r="G136" i="268"/>
  <c r="J136" i="268"/>
  <c r="C137" i="268"/>
  <c r="D137" i="268"/>
  <c r="E137" i="268"/>
  <c r="F137" i="268"/>
  <c r="G137" i="268"/>
  <c r="J137" i="268"/>
  <c r="C138" i="268"/>
  <c r="D138" i="268"/>
  <c r="E138" i="268"/>
  <c r="F138" i="268"/>
  <c r="G138" i="268"/>
  <c r="J138" i="268"/>
  <c r="C139" i="268"/>
  <c r="D139" i="268"/>
  <c r="E139" i="268"/>
  <c r="F139" i="268"/>
  <c r="G139" i="268"/>
  <c r="J139" i="268"/>
  <c r="C140" i="268"/>
  <c r="D140" i="268"/>
  <c r="E140" i="268"/>
  <c r="F140" i="268"/>
  <c r="G140" i="268"/>
  <c r="J140" i="268"/>
  <c r="C141" i="268"/>
  <c r="D141" i="268"/>
  <c r="E141" i="268"/>
  <c r="F141" i="268"/>
  <c r="G141" i="268"/>
  <c r="J141" i="268"/>
  <c r="C142" i="268"/>
  <c r="D142" i="268"/>
  <c r="E142" i="268"/>
  <c r="F142" i="268"/>
  <c r="G142" i="268"/>
  <c r="J142" i="268"/>
  <c r="C143" i="268"/>
  <c r="D143" i="268"/>
  <c r="E143" i="268"/>
  <c r="F143" i="268"/>
  <c r="G143" i="268"/>
  <c r="J143" i="268"/>
  <c r="C144" i="268"/>
  <c r="D144" i="268"/>
  <c r="E144" i="268"/>
  <c r="F144" i="268"/>
  <c r="G144" i="268"/>
  <c r="J144" i="268"/>
  <c r="C145" i="268"/>
  <c r="D145" i="268"/>
  <c r="E145" i="268"/>
  <c r="F145" i="268"/>
  <c r="G145" i="268"/>
  <c r="J145" i="268"/>
  <c r="C146" i="268"/>
  <c r="D146" i="268"/>
  <c r="E146" i="268"/>
  <c r="F146" i="268"/>
  <c r="G146" i="268"/>
  <c r="J146" i="268"/>
  <c r="C147" i="268"/>
  <c r="D147" i="268"/>
  <c r="E147" i="268"/>
  <c r="F147" i="268"/>
  <c r="G147" i="268"/>
  <c r="J147" i="268"/>
  <c r="C108" i="268"/>
  <c r="D108" i="268"/>
  <c r="E108" i="268"/>
  <c r="F108" i="268"/>
  <c r="G108" i="268"/>
  <c r="J108" i="268"/>
  <c r="C109" i="268"/>
  <c r="D109" i="268"/>
  <c r="E109" i="268"/>
  <c r="F109" i="268"/>
  <c r="G109" i="268"/>
  <c r="J109" i="268"/>
  <c r="C110" i="268"/>
  <c r="D110" i="268"/>
  <c r="E110" i="268"/>
  <c r="F110" i="268"/>
  <c r="G110" i="268"/>
  <c r="J110" i="268"/>
  <c r="C111" i="268"/>
  <c r="D111" i="268"/>
  <c r="E111" i="268"/>
  <c r="F111" i="268"/>
  <c r="G111" i="268"/>
  <c r="J111" i="268"/>
  <c r="C112" i="268"/>
  <c r="D112" i="268"/>
  <c r="E112" i="268"/>
  <c r="F112" i="268"/>
  <c r="G112" i="268"/>
  <c r="J112" i="268"/>
  <c r="C113" i="268"/>
  <c r="D113" i="268"/>
  <c r="E113" i="268"/>
  <c r="F113" i="268"/>
  <c r="G113" i="268"/>
  <c r="J113" i="268"/>
  <c r="C114" i="268"/>
  <c r="D114" i="268"/>
  <c r="E114" i="268"/>
  <c r="F114" i="268"/>
  <c r="G114" i="268"/>
  <c r="J114" i="268"/>
  <c r="C115" i="268"/>
  <c r="D115" i="268"/>
  <c r="E115" i="268"/>
  <c r="F115" i="268"/>
  <c r="G115" i="268"/>
  <c r="J115" i="268"/>
  <c r="C116" i="268"/>
  <c r="D116" i="268"/>
  <c r="E116" i="268"/>
  <c r="F116" i="268"/>
  <c r="G116" i="268"/>
  <c r="J116" i="268"/>
  <c r="C117" i="268"/>
  <c r="D117" i="268"/>
  <c r="E117" i="268"/>
  <c r="F117" i="268"/>
  <c r="G117" i="268"/>
  <c r="J117" i="268"/>
  <c r="C118" i="268"/>
  <c r="D118" i="268"/>
  <c r="E118" i="268"/>
  <c r="F118" i="268"/>
  <c r="G118" i="268"/>
  <c r="J118" i="268"/>
  <c r="C119" i="268"/>
  <c r="D119" i="268"/>
  <c r="E119" i="268"/>
  <c r="F119" i="268"/>
  <c r="G119" i="268"/>
  <c r="J119" i="268"/>
  <c r="C120" i="268"/>
  <c r="D120" i="268"/>
  <c r="E120" i="268"/>
  <c r="F120" i="268"/>
  <c r="G120" i="268"/>
  <c r="J120" i="268"/>
  <c r="C121" i="268"/>
  <c r="D121" i="268"/>
  <c r="E121" i="268"/>
  <c r="F121" i="268"/>
  <c r="G121" i="268"/>
  <c r="J121" i="268"/>
  <c r="C122" i="268"/>
  <c r="D122" i="268"/>
  <c r="E122" i="268"/>
  <c r="F122" i="268"/>
  <c r="G122" i="268"/>
  <c r="J122" i="268"/>
  <c r="C123" i="268"/>
  <c r="D123" i="268"/>
  <c r="E123" i="268"/>
  <c r="F123" i="268"/>
  <c r="G123" i="268"/>
  <c r="J123" i="268"/>
  <c r="C124" i="268"/>
  <c r="D124" i="268"/>
  <c r="E124" i="268"/>
  <c r="F124" i="268"/>
  <c r="G124" i="268"/>
  <c r="J124" i="268"/>
  <c r="C125" i="268"/>
  <c r="D125" i="268"/>
  <c r="E125" i="268"/>
  <c r="F125" i="268"/>
  <c r="G125" i="268"/>
  <c r="J125" i="268"/>
  <c r="C126" i="268"/>
  <c r="D126" i="268"/>
  <c r="E126" i="268"/>
  <c r="F126" i="268"/>
  <c r="G126" i="268"/>
  <c r="J126" i="268"/>
  <c r="C127" i="268"/>
  <c r="D127" i="268"/>
  <c r="E127" i="268"/>
  <c r="F127" i="268"/>
  <c r="G127" i="268"/>
  <c r="J127" i="268"/>
  <c r="C128" i="268"/>
  <c r="D128" i="268"/>
  <c r="E128" i="268"/>
  <c r="F128" i="268"/>
  <c r="G128" i="268"/>
  <c r="J128" i="268"/>
  <c r="C129" i="268"/>
  <c r="D129" i="268"/>
  <c r="E129" i="268"/>
  <c r="F129" i="268"/>
  <c r="G129" i="268"/>
  <c r="J129" i="268"/>
  <c r="C130" i="268"/>
  <c r="D130" i="268"/>
  <c r="E130" i="268"/>
  <c r="F130" i="268"/>
  <c r="G130" i="268"/>
  <c r="J130" i="268"/>
  <c r="C131" i="268"/>
  <c r="D131" i="268"/>
  <c r="E131" i="268"/>
  <c r="F131" i="268"/>
  <c r="G131" i="268"/>
  <c r="J131" i="268"/>
  <c r="G107" i="268"/>
  <c r="F107" i="268"/>
  <c r="E107" i="268"/>
  <c r="D107" i="268"/>
  <c r="C107" i="268"/>
  <c r="J107" i="268"/>
  <c r="F83" i="268"/>
  <c r="G83" i="268"/>
  <c r="J83" i="268"/>
  <c r="F84" i="268"/>
  <c r="G84" i="268"/>
  <c r="J84" i="268"/>
  <c r="F85" i="268"/>
  <c r="G85" i="268"/>
  <c r="J85" i="268"/>
  <c r="F86" i="268"/>
  <c r="G86" i="268"/>
  <c r="J86" i="268"/>
  <c r="F87" i="268"/>
  <c r="G87" i="268"/>
  <c r="J87" i="268"/>
  <c r="F88" i="268"/>
  <c r="G88" i="268"/>
  <c r="J88" i="268"/>
  <c r="F89" i="268"/>
  <c r="G89" i="268"/>
  <c r="J89" i="268"/>
  <c r="F90" i="268"/>
  <c r="G90" i="268"/>
  <c r="J90" i="268"/>
  <c r="F91" i="268"/>
  <c r="G91" i="268"/>
  <c r="J91" i="268"/>
  <c r="F92" i="268"/>
  <c r="G92" i="268"/>
  <c r="J92" i="268"/>
  <c r="F93" i="268"/>
  <c r="G93" i="268"/>
  <c r="J93" i="268"/>
  <c r="F94" i="268"/>
  <c r="G94" i="268"/>
  <c r="J94" i="268"/>
  <c r="F95" i="268"/>
  <c r="G95" i="268"/>
  <c r="J95" i="268"/>
  <c r="F96" i="268"/>
  <c r="G96" i="268"/>
  <c r="J96" i="268"/>
  <c r="F97" i="268"/>
  <c r="G97" i="268"/>
  <c r="J97" i="268"/>
  <c r="F98" i="268"/>
  <c r="G98" i="268"/>
  <c r="J98" i="268"/>
  <c r="F99" i="268"/>
  <c r="G99" i="268"/>
  <c r="J99" i="268"/>
  <c r="F100" i="268"/>
  <c r="G100" i="268"/>
  <c r="J100" i="268"/>
  <c r="F101" i="268"/>
  <c r="G101" i="268"/>
  <c r="J101" i="268"/>
  <c r="F102" i="268"/>
  <c r="G102" i="268"/>
  <c r="J102" i="268"/>
  <c r="F103" i="268"/>
  <c r="G103" i="268"/>
  <c r="J103" i="268"/>
  <c r="F104" i="268"/>
  <c r="G104" i="268"/>
  <c r="J104" i="268"/>
  <c r="F105" i="268"/>
  <c r="G105" i="268"/>
  <c r="J105" i="268"/>
  <c r="F106" i="268"/>
  <c r="G106" i="268"/>
  <c r="J106" i="268"/>
  <c r="G82" i="268"/>
  <c r="F82" i="268"/>
  <c r="J82" i="268"/>
  <c r="G77" i="268"/>
  <c r="J77" i="268"/>
  <c r="G78" i="268"/>
  <c r="J78" i="268"/>
  <c r="G79" i="268"/>
  <c r="J79" i="268"/>
  <c r="G80" i="268"/>
  <c r="J80" i="268"/>
  <c r="G81" i="268"/>
  <c r="J81" i="268"/>
  <c r="G68" i="268"/>
  <c r="J68" i="268"/>
  <c r="G69" i="268"/>
  <c r="J69" i="268"/>
  <c r="G70" i="268"/>
  <c r="J70" i="268"/>
  <c r="G71" i="268"/>
  <c r="J71" i="268"/>
  <c r="G72" i="268"/>
  <c r="J72" i="268"/>
  <c r="G73" i="268"/>
  <c r="J73" i="268"/>
  <c r="G74" i="268"/>
  <c r="J74" i="268"/>
  <c r="G75" i="268"/>
  <c r="J75" i="268"/>
  <c r="G76" i="268"/>
  <c r="J76" i="268"/>
  <c r="G59" i="268"/>
  <c r="J59" i="268"/>
  <c r="G60" i="268"/>
  <c r="J60" i="268"/>
  <c r="G61" i="268"/>
  <c r="J61" i="268"/>
  <c r="G62" i="268"/>
  <c r="J62" i="268"/>
  <c r="G63" i="268"/>
  <c r="J63" i="268"/>
  <c r="G64" i="268"/>
  <c r="J64" i="268"/>
  <c r="G65" i="268"/>
  <c r="J65" i="268"/>
  <c r="G66" i="268"/>
  <c r="J66" i="268"/>
  <c r="G67" i="268"/>
  <c r="J67" i="268"/>
  <c r="G43" i="268"/>
  <c r="J43" i="268"/>
  <c r="G44" i="268"/>
  <c r="J44" i="268"/>
  <c r="G45" i="268"/>
  <c r="J45" i="268"/>
  <c r="G46" i="268"/>
  <c r="J46" i="268"/>
  <c r="G47" i="268"/>
  <c r="J47" i="268"/>
  <c r="G48" i="268"/>
  <c r="J48" i="268"/>
  <c r="G49" i="268"/>
  <c r="J49" i="268"/>
  <c r="G50" i="268"/>
  <c r="J50" i="268"/>
  <c r="G51" i="268"/>
  <c r="J51" i="268"/>
  <c r="G52" i="268"/>
  <c r="J52" i="268"/>
  <c r="G53" i="268"/>
  <c r="J53" i="268"/>
  <c r="G54" i="268"/>
  <c r="J54" i="268"/>
  <c r="G55" i="268"/>
  <c r="J55" i="268"/>
  <c r="G56" i="268"/>
  <c r="J56" i="268"/>
  <c r="G57" i="268"/>
  <c r="J57" i="268"/>
  <c r="G58" i="268"/>
  <c r="J58" i="268"/>
  <c r="G42" i="268"/>
  <c r="J42" i="268"/>
  <c r="BR5" i="287"/>
  <c r="N5" i="284"/>
  <c r="N5" i="285"/>
  <c r="I2" i="262"/>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201" i="268"/>
  <c r="J202" i="268"/>
  <c r="J203" i="268"/>
  <c r="J204" i="268"/>
  <c r="J205" i="268"/>
  <c r="J206" i="268"/>
  <c r="J207" i="268"/>
  <c r="J208" i="268"/>
  <c r="J209" i="268"/>
  <c r="J210" i="268"/>
  <c r="J211" i="268"/>
  <c r="J212" i="268"/>
  <c r="J213" i="268"/>
  <c r="J214" i="268"/>
  <c r="J215" i="268"/>
  <c r="J216" i="268"/>
  <c r="J217" i="268"/>
  <c r="J218" i="268"/>
  <c r="J4" i="268"/>
  <c r="J3" i="268"/>
  <c r="D4" i="288"/>
  <c r="E4" i="287"/>
  <c r="A2" i="287"/>
  <c r="A1" i="287"/>
  <c r="D4" i="285"/>
  <c r="A2" i="285"/>
  <c r="A1" i="285"/>
  <c r="D4" i="284"/>
  <c r="A2" i="284"/>
  <c r="A1" i="284"/>
  <c r="A1" i="268"/>
  <c r="B12" i="150"/>
  <c r="B5" i="150"/>
  <c r="A2" i="262"/>
  <c r="A1" i="262"/>
  <c r="B2" i="150"/>
  <c r="A14" i="68"/>
  <c r="L389" i="268"/>
  <c r="L57" i="268"/>
  <c r="L500" i="268"/>
  <c r="L490" i="268"/>
  <c r="L484" i="268"/>
  <c r="L497" i="268"/>
  <c r="L491" i="268"/>
  <c r="L481" i="268"/>
  <c r="L342" i="268"/>
  <c r="L363" i="268"/>
  <c r="L346" i="268"/>
  <c r="L334" i="268"/>
  <c r="L332" i="268"/>
  <c r="L345" i="268"/>
  <c r="L504" i="268"/>
  <c r="L496" i="268"/>
  <c r="L488" i="268"/>
  <c r="L503" i="268"/>
  <c r="L495" i="268"/>
  <c r="L487" i="268"/>
  <c r="L480" i="268"/>
  <c r="L502" i="268"/>
  <c r="L494" i="268"/>
  <c r="L486" i="268"/>
  <c r="L501" i="268"/>
  <c r="L493" i="268"/>
  <c r="L485" i="268"/>
  <c r="L352" i="268"/>
  <c r="L483" i="268"/>
  <c r="L499" i="268"/>
  <c r="L492" i="268"/>
  <c r="L338" i="268"/>
  <c r="L489" i="268"/>
  <c r="L482" i="268"/>
  <c r="L498" i="268"/>
  <c r="L48" i="268"/>
  <c r="L63" i="268"/>
  <c r="L77" i="268"/>
  <c r="L75" i="268"/>
  <c r="L67" i="268"/>
  <c r="F80" i="268"/>
  <c r="F392" i="268"/>
  <c r="F407" i="268"/>
  <c r="F365" i="268"/>
  <c r="L56" i="268"/>
  <c r="L58" i="268"/>
  <c r="L74" i="268"/>
  <c r="L344" i="268"/>
  <c r="L350" i="268"/>
  <c r="F190" i="268"/>
  <c r="F186" i="268"/>
  <c r="F182" i="268"/>
  <c r="F184" i="268"/>
  <c r="F199" i="268"/>
  <c r="F195" i="268"/>
  <c r="F185" i="268"/>
  <c r="F181" i="268"/>
  <c r="L46" i="268"/>
  <c r="L44" i="268"/>
  <c r="L47" i="268"/>
  <c r="L50" i="268"/>
  <c r="L61" i="268"/>
  <c r="L72" i="268"/>
  <c r="L81" i="268"/>
  <c r="L49" i="268"/>
  <c r="L55" i="268"/>
  <c r="L80" i="268"/>
  <c r="L70" i="268"/>
  <c r="L68" i="268"/>
  <c r="L60" i="268"/>
  <c r="L59" i="268"/>
  <c r="L52" i="268"/>
  <c r="L76" i="268"/>
  <c r="L51" i="268"/>
  <c r="L71" i="268"/>
  <c r="L43" i="268"/>
  <c r="L45" i="268"/>
  <c r="L42" i="268"/>
  <c r="L53" i="268"/>
  <c r="L62" i="268"/>
  <c r="L69" i="268"/>
  <c r="L64" i="268"/>
  <c r="L54" i="268"/>
  <c r="L78" i="268"/>
  <c r="L73" i="268"/>
  <c r="L66" i="268"/>
  <c r="L79" i="268"/>
  <c r="E215" i="268"/>
  <c r="E210" i="268"/>
  <c r="E209" i="268"/>
  <c r="E202" i="268"/>
  <c r="E203" i="268"/>
  <c r="F340" i="268" l="1"/>
  <c r="F401" i="268"/>
  <c r="F78" i="268"/>
  <c r="F405" i="268"/>
  <c r="K265" i="268"/>
  <c r="F77" i="268"/>
  <c r="F180" i="268"/>
  <c r="K417" i="268"/>
  <c r="K8" i="268"/>
  <c r="K50" i="268"/>
  <c r="I6" i="321"/>
  <c r="K423" i="268"/>
  <c r="K13" i="312"/>
  <c r="K26" i="284"/>
  <c r="N27" i="284"/>
  <c r="L14" i="284"/>
  <c r="M17" i="284"/>
  <c r="K15" i="308"/>
  <c r="N16" i="308"/>
  <c r="L18" i="308"/>
  <c r="M21" i="308"/>
  <c r="K23" i="308"/>
  <c r="N24" i="308"/>
  <c r="K16" i="308"/>
  <c r="M22" i="308"/>
  <c r="K17" i="284"/>
  <c r="L24" i="308"/>
  <c r="M16" i="308"/>
  <c r="N19" i="308"/>
  <c r="L26" i="284"/>
  <c r="M14" i="284"/>
  <c r="K16" i="284"/>
  <c r="N17" i="284"/>
  <c r="L15" i="308"/>
  <c r="M18" i="308"/>
  <c r="K20" i="308"/>
  <c r="N21" i="308"/>
  <c r="L23" i="308"/>
  <c r="K27" i="284"/>
  <c r="N17" i="308"/>
  <c r="M15" i="284"/>
  <c r="M19" i="308"/>
  <c r="L17" i="284"/>
  <c r="M24" i="308"/>
  <c r="M26" i="284"/>
  <c r="K28" i="284"/>
  <c r="N14" i="284"/>
  <c r="L16" i="284"/>
  <c r="M15" i="308"/>
  <c r="K17" i="308"/>
  <c r="N18" i="308"/>
  <c r="L20" i="308"/>
  <c r="M23" i="308"/>
  <c r="K25" i="308"/>
  <c r="M14" i="308"/>
  <c r="N25" i="308"/>
  <c r="L16" i="308"/>
  <c r="M27" i="284"/>
  <c r="K18" i="308"/>
  <c r="N26" i="284"/>
  <c r="L28" i="284"/>
  <c r="M16" i="284"/>
  <c r="K14" i="308"/>
  <c r="N15" i="308"/>
  <c r="L17" i="308"/>
  <c r="M20" i="308"/>
  <c r="K22" i="308"/>
  <c r="N23" i="308"/>
  <c r="L25" i="308"/>
  <c r="L15" i="284"/>
  <c r="K24" i="308"/>
  <c r="N14" i="308"/>
  <c r="K21" i="308"/>
  <c r="K14" i="284"/>
  <c r="L21" i="308"/>
  <c r="M28" i="284"/>
  <c r="K15" i="284"/>
  <c r="N16" i="284"/>
  <c r="L14" i="308"/>
  <c r="M17" i="308"/>
  <c r="K19" i="308"/>
  <c r="N20" i="308"/>
  <c r="L22" i="308"/>
  <c r="M25" i="308"/>
  <c r="N28" i="284"/>
  <c r="L19" i="308"/>
  <c r="L27" i="284"/>
  <c r="N22" i="308"/>
  <c r="N15" i="284"/>
  <c r="L315" i="268"/>
  <c r="L318" i="268"/>
  <c r="L301" i="268"/>
  <c r="L307" i="268"/>
  <c r="L420" i="268"/>
  <c r="K348" i="268"/>
  <c r="K456" i="268"/>
  <c r="L421" i="268"/>
  <c r="K465" i="268"/>
  <c r="K78" i="268"/>
  <c r="K454" i="268"/>
  <c r="L430" i="268"/>
  <c r="K46" i="268"/>
  <c r="K469" i="268"/>
  <c r="K452" i="268"/>
  <c r="K93" i="268"/>
  <c r="K372" i="268"/>
  <c r="K154" i="268"/>
  <c r="K213" i="268"/>
  <c r="K294" i="268"/>
  <c r="K44" i="268"/>
  <c r="K397" i="268"/>
  <c r="K494" i="268"/>
  <c r="K229" i="268"/>
  <c r="K342" i="268"/>
  <c r="K230" i="268"/>
  <c r="K459" i="268"/>
  <c r="F76" i="268"/>
  <c r="K431" i="268"/>
  <c r="D43" i="323"/>
  <c r="F40" i="323"/>
  <c r="D39" i="323"/>
  <c r="F36" i="323"/>
  <c r="D35" i="323"/>
  <c r="F9" i="323"/>
  <c r="D16" i="323"/>
  <c r="F33" i="323"/>
  <c r="D10" i="323"/>
  <c r="F30" i="323"/>
  <c r="D27" i="323"/>
  <c r="F15" i="323"/>
  <c r="D12" i="323"/>
  <c r="F29" i="323"/>
  <c r="D32" i="323"/>
  <c r="F21" i="323"/>
  <c r="D17" i="323"/>
  <c r="F23" i="323"/>
  <c r="F41" i="323"/>
  <c r="D40" i="323"/>
  <c r="F37" i="323"/>
  <c r="D36" i="323"/>
  <c r="F26" i="323"/>
  <c r="D15" i="323"/>
  <c r="D45" i="323"/>
  <c r="F44" i="323"/>
  <c r="C43" i="323"/>
  <c r="E40" i="323"/>
  <c r="C39" i="323"/>
  <c r="E36" i="323"/>
  <c r="C35" i="323"/>
  <c r="E9" i="323"/>
  <c r="C16" i="323"/>
  <c r="E33" i="323"/>
  <c r="C10" i="323"/>
  <c r="E30" i="323"/>
  <c r="C27" i="323"/>
  <c r="E15" i="323"/>
  <c r="C12" i="323"/>
  <c r="E29" i="323"/>
  <c r="C32" i="323"/>
  <c r="E21" i="323"/>
  <c r="C17" i="323"/>
  <c r="E23" i="323"/>
  <c r="E44" i="323"/>
  <c r="F14" i="323"/>
  <c r="F24" i="323"/>
  <c r="D29" i="323"/>
  <c r="E42" i="323"/>
  <c r="E38" i="323"/>
  <c r="C14" i="323"/>
  <c r="C8" i="323"/>
  <c r="C25" i="323"/>
  <c r="C26" i="323"/>
  <c r="C31" i="323"/>
  <c r="F45" i="323"/>
  <c r="D44" i="323"/>
  <c r="E41" i="323"/>
  <c r="C40" i="323"/>
  <c r="E37" i="323"/>
  <c r="C36" i="323"/>
  <c r="E14" i="323"/>
  <c r="C9" i="323"/>
  <c r="E8" i="323"/>
  <c r="C33" i="323"/>
  <c r="E25" i="323"/>
  <c r="C30" i="323"/>
  <c r="E26" i="323"/>
  <c r="C15" i="323"/>
  <c r="E24" i="323"/>
  <c r="C29" i="323"/>
  <c r="E31" i="323"/>
  <c r="C21" i="323"/>
  <c r="E18" i="323"/>
  <c r="C23" i="323"/>
  <c r="E45" i="323"/>
  <c r="C44" i="323"/>
  <c r="F42" i="323"/>
  <c r="D41" i="323"/>
  <c r="F38" i="323"/>
  <c r="D37" i="323"/>
  <c r="F34" i="323"/>
  <c r="D14" i="323"/>
  <c r="F19" i="323"/>
  <c r="D8" i="323"/>
  <c r="F11" i="323"/>
  <c r="D25" i="323"/>
  <c r="F13" i="323"/>
  <c r="D26" i="323"/>
  <c r="F28" i="323"/>
  <c r="D24" i="323"/>
  <c r="F20" i="323"/>
  <c r="D31" i="323"/>
  <c r="F22" i="323"/>
  <c r="D18" i="323"/>
  <c r="E19" i="323"/>
  <c r="E28" i="323"/>
  <c r="E20" i="323"/>
  <c r="E22" i="323"/>
  <c r="C45" i="323"/>
  <c r="F43" i="323"/>
  <c r="D42" i="323"/>
  <c r="F39" i="323"/>
  <c r="D38" i="323"/>
  <c r="F35" i="323"/>
  <c r="D34" i="323"/>
  <c r="F16" i="323"/>
  <c r="D19" i="323"/>
  <c r="F10" i="323"/>
  <c r="D11" i="323"/>
  <c r="F27" i="323"/>
  <c r="D13" i="323"/>
  <c r="F12" i="323"/>
  <c r="D28" i="323"/>
  <c r="F32" i="323"/>
  <c r="D20" i="323"/>
  <c r="F17" i="323"/>
  <c r="D22" i="323"/>
  <c r="E43" i="323"/>
  <c r="C42" i="323"/>
  <c r="E39" i="323"/>
  <c r="C38" i="323"/>
  <c r="E35" i="323"/>
  <c r="C34" i="323"/>
  <c r="E16" i="323"/>
  <c r="C19" i="323"/>
  <c r="E10" i="323"/>
  <c r="C11" i="323"/>
  <c r="E27" i="323"/>
  <c r="C13" i="323"/>
  <c r="E12" i="323"/>
  <c r="C28" i="323"/>
  <c r="E32" i="323"/>
  <c r="C20" i="323"/>
  <c r="E17" i="323"/>
  <c r="C22" i="323"/>
  <c r="D9" i="323"/>
  <c r="F8" i="323"/>
  <c r="D33" i="323"/>
  <c r="F31" i="323"/>
  <c r="D21" i="323"/>
  <c r="C41" i="323"/>
  <c r="C37" i="323"/>
  <c r="E34" i="323"/>
  <c r="E11" i="323"/>
  <c r="E13" i="323"/>
  <c r="C24" i="323"/>
  <c r="C18" i="323"/>
  <c r="F25" i="323"/>
  <c r="D30" i="323"/>
  <c r="F18" i="323"/>
  <c r="D23" i="323"/>
  <c r="L445" i="268"/>
  <c r="K349" i="268"/>
  <c r="K120" i="268"/>
  <c r="K284" i="268"/>
  <c r="K263" i="268"/>
  <c r="K331" i="268"/>
  <c r="K382" i="268"/>
  <c r="F337" i="268"/>
  <c r="K128" i="268"/>
  <c r="K12" i="268"/>
  <c r="A2" i="314"/>
  <c r="A2" i="324"/>
  <c r="A2" i="323"/>
  <c r="A2" i="322"/>
  <c r="L412" i="268"/>
  <c r="L416" i="268"/>
  <c r="L433" i="268"/>
  <c r="L417" i="268"/>
  <c r="L428" i="268"/>
  <c r="L441" i="268"/>
  <c r="L436" i="268"/>
  <c r="L438" i="268"/>
  <c r="L432" i="268"/>
  <c r="L426" i="268"/>
  <c r="L429" i="268"/>
  <c r="L291" i="268"/>
  <c r="F398" i="268"/>
  <c r="F386" i="268"/>
  <c r="K26" i="312"/>
  <c r="L143" i="268"/>
  <c r="L159" i="268"/>
  <c r="L132" i="268"/>
  <c r="L109" i="268"/>
  <c r="L131" i="268"/>
  <c r="L125" i="268"/>
  <c r="L124" i="268"/>
  <c r="L154" i="268"/>
  <c r="L112" i="268"/>
  <c r="L139" i="268"/>
  <c r="L147" i="268"/>
  <c r="L120" i="268"/>
  <c r="L130" i="268"/>
  <c r="L113" i="268"/>
  <c r="L115" i="268"/>
  <c r="L134" i="268"/>
  <c r="L145" i="268"/>
  <c r="L108" i="268"/>
  <c r="L135" i="268"/>
  <c r="L153" i="268"/>
  <c r="L137" i="268"/>
  <c r="L118" i="268"/>
  <c r="L140" i="268"/>
  <c r="L107" i="268"/>
  <c r="L133" i="268"/>
  <c r="L111" i="268"/>
  <c r="L141" i="268"/>
  <c r="L157" i="268"/>
  <c r="L148" i="268"/>
  <c r="L138" i="268"/>
  <c r="L116" i="268"/>
  <c r="K21" i="315"/>
  <c r="K42" i="317"/>
  <c r="F97" i="304"/>
  <c r="C161" i="306"/>
  <c r="N80" i="304"/>
  <c r="D18" i="312"/>
  <c r="C378" i="268" s="1"/>
  <c r="D114" i="304"/>
  <c r="K142" i="306"/>
  <c r="C78" i="304"/>
  <c r="L44" i="315"/>
  <c r="L206" i="306"/>
  <c r="C35" i="314"/>
  <c r="M45" i="308"/>
  <c r="N40" i="310"/>
  <c r="M121" i="304"/>
  <c r="D28" i="288"/>
  <c r="E200" i="306"/>
  <c r="O33" i="304"/>
  <c r="C22" i="314"/>
  <c r="L142" i="304"/>
  <c r="M26" i="306"/>
  <c r="M84" i="306"/>
  <c r="N194" i="306"/>
  <c r="L16" i="306"/>
  <c r="F15" i="314"/>
  <c r="F37" i="288"/>
  <c r="E71" i="268" s="1"/>
  <c r="E202" i="306"/>
  <c r="L45" i="308"/>
  <c r="L23" i="315"/>
  <c r="F33" i="311"/>
  <c r="E353" i="268" s="1"/>
  <c r="D15" i="288"/>
  <c r="M80" i="304"/>
  <c r="L47" i="284"/>
  <c r="D27" i="304"/>
  <c r="M105" i="306"/>
  <c r="D34" i="288"/>
  <c r="C68" i="268" s="1"/>
  <c r="N190" i="306"/>
  <c r="K11" i="284"/>
  <c r="E17" i="312"/>
  <c r="D377" i="268" s="1"/>
  <c r="L39" i="304"/>
  <c r="N44" i="285"/>
  <c r="E20" i="298"/>
  <c r="D173" i="268" s="1"/>
  <c r="E40" i="311"/>
  <c r="D360" i="268" s="1"/>
  <c r="D40" i="314"/>
  <c r="F40" i="306"/>
  <c r="N137" i="304"/>
  <c r="L24" i="284"/>
  <c r="N59" i="304"/>
  <c r="M86" i="304"/>
  <c r="K25" i="310"/>
  <c r="L38" i="309"/>
  <c r="C32" i="314"/>
  <c r="N73" i="306"/>
  <c r="L19" i="317"/>
  <c r="O8" i="304"/>
  <c r="M45" i="316"/>
  <c r="N8" i="304"/>
  <c r="M36" i="284"/>
  <c r="N31" i="315"/>
  <c r="D18" i="288"/>
  <c r="F11" i="306"/>
  <c r="E17" i="288"/>
  <c r="C125" i="306"/>
  <c r="F21" i="288"/>
  <c r="E14" i="287"/>
  <c r="E80" i="304"/>
  <c r="L77" i="306"/>
  <c r="E44" i="312"/>
  <c r="D404" i="268" s="1"/>
  <c r="C31" i="306"/>
  <c r="K50" i="306"/>
  <c r="K115" i="306"/>
  <c r="N44" i="306"/>
  <c r="M69" i="306"/>
  <c r="K138" i="306"/>
  <c r="C137" i="304"/>
  <c r="M130" i="306"/>
  <c r="F29" i="311"/>
  <c r="E349" i="268" s="1"/>
  <c r="E39" i="304"/>
  <c r="L43" i="317"/>
  <c r="E162" i="306"/>
  <c r="L62" i="306"/>
  <c r="D12" i="287"/>
  <c r="C50" i="304"/>
  <c r="F125" i="306"/>
  <c r="E167" i="306"/>
  <c r="F11" i="314"/>
  <c r="L10" i="309"/>
  <c r="K31" i="316"/>
  <c r="N114" i="304"/>
  <c r="E30" i="311"/>
  <c r="D350" i="268" s="1"/>
  <c r="E24" i="311"/>
  <c r="D344" i="268" s="1"/>
  <c r="L43" i="285"/>
  <c r="M131" i="306"/>
  <c r="E53" i="304"/>
  <c r="N88" i="304"/>
  <c r="C141" i="306"/>
  <c r="C87" i="306"/>
  <c r="K33" i="308"/>
  <c r="C27" i="298"/>
  <c r="M30" i="316"/>
  <c r="F16" i="313"/>
  <c r="E488" i="268" s="1"/>
  <c r="E51" i="306"/>
  <c r="K15" i="317"/>
  <c r="M44" i="304"/>
  <c r="M36" i="308"/>
  <c r="F12" i="312"/>
  <c r="E12" i="312"/>
  <c r="E31" i="304"/>
  <c r="E33" i="288"/>
  <c r="C44" i="306"/>
  <c r="N99" i="304"/>
  <c r="E131" i="306"/>
  <c r="M206" i="306"/>
  <c r="E107" i="306"/>
  <c r="F100" i="304"/>
  <c r="L85" i="306"/>
  <c r="M137" i="306"/>
  <c r="D22" i="288"/>
  <c r="F11" i="298"/>
  <c r="C28" i="311"/>
  <c r="E15" i="314"/>
  <c r="N69" i="306"/>
  <c r="N50" i="306"/>
  <c r="M61" i="317"/>
  <c r="F87" i="306"/>
  <c r="E27" i="287"/>
  <c r="D101" i="268" s="1"/>
  <c r="N12" i="316"/>
  <c r="E22" i="311"/>
  <c r="D342" i="268" s="1"/>
  <c r="C79" i="306"/>
  <c r="O49" i="304"/>
  <c r="N13" i="315"/>
  <c r="D13" i="312"/>
  <c r="M10" i="306"/>
  <c r="M13" i="306"/>
  <c r="K22" i="309"/>
  <c r="E153" i="306"/>
  <c r="L61" i="317"/>
  <c r="E24" i="314"/>
  <c r="E28" i="287"/>
  <c r="D102" i="268" s="1"/>
  <c r="D131" i="304"/>
  <c r="C39" i="311"/>
  <c r="L142" i="306"/>
  <c r="M41" i="317"/>
  <c r="N43" i="308"/>
  <c r="N15" i="306"/>
  <c r="M9" i="306"/>
  <c r="N106" i="306"/>
  <c r="D20" i="314"/>
  <c r="N22" i="310"/>
  <c r="F94" i="306"/>
  <c r="C23" i="306"/>
  <c r="L107" i="304"/>
  <c r="E179" i="306"/>
  <c r="F141" i="306"/>
  <c r="E27" i="288"/>
  <c r="D142" i="304"/>
  <c r="L10" i="310"/>
  <c r="N82" i="304"/>
  <c r="L22" i="285"/>
  <c r="L7" i="304"/>
  <c r="K55" i="306"/>
  <c r="L45" i="309"/>
  <c r="L55" i="317"/>
  <c r="C35" i="298"/>
  <c r="C25" i="288"/>
  <c r="L40" i="306"/>
  <c r="K62" i="306"/>
  <c r="D11" i="304"/>
  <c r="L37" i="284"/>
  <c r="N63" i="304"/>
  <c r="F206" i="306"/>
  <c r="E47" i="322"/>
  <c r="F46" i="322"/>
  <c r="C45" i="322"/>
  <c r="D44" i="322"/>
  <c r="E43" i="322"/>
  <c r="F42" i="322"/>
  <c r="C41" i="322"/>
  <c r="D40" i="322"/>
  <c r="E39" i="322"/>
  <c r="F38" i="322"/>
  <c r="C37" i="322"/>
  <c r="D36" i="322"/>
  <c r="E35" i="322"/>
  <c r="F34" i="322"/>
  <c r="C33" i="322"/>
  <c r="D32" i="322"/>
  <c r="E31" i="322"/>
  <c r="F30" i="322"/>
  <c r="C29" i="322"/>
  <c r="D28" i="322"/>
  <c r="E27" i="322"/>
  <c r="F26" i="322"/>
  <c r="C25" i="322"/>
  <c r="D24" i="322"/>
  <c r="E23" i="322"/>
  <c r="F22" i="322"/>
  <c r="C21" i="322"/>
  <c r="D20" i="322"/>
  <c r="E19" i="322"/>
  <c r="F18" i="322"/>
  <c r="C17" i="322"/>
  <c r="D16" i="322"/>
  <c r="E15" i="322"/>
  <c r="F14" i="322"/>
  <c r="C13" i="322"/>
  <c r="D12" i="322"/>
  <c r="E11" i="322"/>
  <c r="F10" i="322"/>
  <c r="C9" i="322"/>
  <c r="D8" i="322"/>
  <c r="D47" i="322"/>
  <c r="E46" i="322"/>
  <c r="F45" i="322"/>
  <c r="C44" i="322"/>
  <c r="D43" i="322"/>
  <c r="E42" i="322"/>
  <c r="F41" i="322"/>
  <c r="C40" i="322"/>
  <c r="D39" i="322"/>
  <c r="E38" i="322"/>
  <c r="F37" i="322"/>
  <c r="C36" i="322"/>
  <c r="D35" i="322"/>
  <c r="E34" i="322"/>
  <c r="F33" i="322"/>
  <c r="C32" i="322"/>
  <c r="D31" i="322"/>
  <c r="E30" i="322"/>
  <c r="F29" i="322"/>
  <c r="C28" i="322"/>
  <c r="D27" i="322"/>
  <c r="E26" i="322"/>
  <c r="F25" i="322"/>
  <c r="C24" i="322"/>
  <c r="D23" i="322"/>
  <c r="E22" i="322"/>
  <c r="F21" i="322"/>
  <c r="C20" i="322"/>
  <c r="D19" i="322"/>
  <c r="E18" i="322"/>
  <c r="F17" i="322"/>
  <c r="C16" i="322"/>
  <c r="D15" i="322"/>
  <c r="E14" i="322"/>
  <c r="F13" i="322"/>
  <c r="C12" i="322"/>
  <c r="D11" i="322"/>
  <c r="E10" i="322"/>
  <c r="F9" i="322"/>
  <c r="C8" i="322"/>
  <c r="C47" i="322"/>
  <c r="D46" i="322"/>
  <c r="E45" i="322"/>
  <c r="F44" i="322"/>
  <c r="C43" i="322"/>
  <c r="D42" i="322"/>
  <c r="E41" i="322"/>
  <c r="F40" i="322"/>
  <c r="C39" i="322"/>
  <c r="D38" i="322"/>
  <c r="E37" i="322"/>
  <c r="F36" i="322"/>
  <c r="C35" i="322"/>
  <c r="D34" i="322"/>
  <c r="E33" i="322"/>
  <c r="F32" i="322"/>
  <c r="C31" i="322"/>
  <c r="D30" i="322"/>
  <c r="E29" i="322"/>
  <c r="F28" i="322"/>
  <c r="C27" i="322"/>
  <c r="D26" i="322"/>
  <c r="E25" i="322"/>
  <c r="F24" i="322"/>
  <c r="C23" i="322"/>
  <c r="D22" i="322"/>
  <c r="E21" i="322"/>
  <c r="F20" i="322"/>
  <c r="C19" i="322"/>
  <c r="D18" i="322"/>
  <c r="E17" i="322"/>
  <c r="F16" i="322"/>
  <c r="C15" i="322"/>
  <c r="D14" i="322"/>
  <c r="E13" i="322"/>
  <c r="F12" i="322"/>
  <c r="C11" i="322"/>
  <c r="D10" i="322"/>
  <c r="E9" i="322"/>
  <c r="F8" i="322"/>
  <c r="F47" i="322"/>
  <c r="C46" i="322"/>
  <c r="D45" i="322"/>
  <c r="E44" i="322"/>
  <c r="F43" i="322"/>
  <c r="C42" i="322"/>
  <c r="D41" i="322"/>
  <c r="E40" i="322"/>
  <c r="F39" i="322"/>
  <c r="C38" i="322"/>
  <c r="D37" i="322"/>
  <c r="E36" i="322"/>
  <c r="F35" i="322"/>
  <c r="C34" i="322"/>
  <c r="D33" i="322"/>
  <c r="E32" i="322"/>
  <c r="F31" i="322"/>
  <c r="C30" i="322"/>
  <c r="D29" i="322"/>
  <c r="E28" i="322"/>
  <c r="F27" i="322"/>
  <c r="C26" i="322"/>
  <c r="D25" i="322"/>
  <c r="E24" i="322"/>
  <c r="F23" i="322"/>
  <c r="C22" i="322"/>
  <c r="D21" i="322"/>
  <c r="E20" i="322"/>
  <c r="F19" i="322"/>
  <c r="C18" i="322"/>
  <c r="D17" i="322"/>
  <c r="E16" i="322"/>
  <c r="F15" i="322"/>
  <c r="C14" i="322"/>
  <c r="D13" i="322"/>
  <c r="E12" i="322"/>
  <c r="F11" i="322"/>
  <c r="C10" i="322"/>
  <c r="D9" i="322"/>
  <c r="E8" i="322"/>
  <c r="E114" i="304"/>
  <c r="N51" i="306"/>
  <c r="D28" i="314"/>
  <c r="N35" i="310"/>
  <c r="D19" i="314"/>
  <c r="M20" i="304"/>
  <c r="L19" i="304"/>
  <c r="F47" i="298"/>
  <c r="E200" i="268" s="1"/>
  <c r="E40" i="314"/>
  <c r="F23" i="306"/>
  <c r="L52" i="308"/>
  <c r="L11" i="310"/>
  <c r="M35" i="285"/>
  <c r="N80" i="306"/>
  <c r="F69" i="304"/>
  <c r="D22" i="312"/>
  <c r="C382" i="268" s="1"/>
  <c r="F9" i="304"/>
  <c r="F46" i="312"/>
  <c r="E406" i="268" s="1"/>
  <c r="F77" i="306"/>
  <c r="N137" i="306"/>
  <c r="F117" i="304"/>
  <c r="F120" i="306"/>
  <c r="C133" i="304"/>
  <c r="L68" i="304"/>
  <c r="M102" i="306"/>
  <c r="O103" i="304"/>
  <c r="E42" i="298"/>
  <c r="D195" i="268" s="1"/>
  <c r="C23" i="304"/>
  <c r="M135" i="306"/>
  <c r="D201" i="306"/>
  <c r="M20" i="285"/>
  <c r="L132" i="306"/>
  <c r="E95" i="304"/>
  <c r="L121" i="306"/>
  <c r="D20" i="288"/>
  <c r="C116" i="306"/>
  <c r="M37" i="317"/>
  <c r="N29" i="285"/>
  <c r="M55" i="306"/>
  <c r="C40" i="314"/>
  <c r="N112" i="304"/>
  <c r="E21" i="314"/>
  <c r="L19" i="285"/>
  <c r="K9" i="309"/>
  <c r="L66" i="306"/>
  <c r="C21" i="298"/>
  <c r="F75" i="306"/>
  <c r="M38" i="315"/>
  <c r="F110" i="306"/>
  <c r="E176" i="306"/>
  <c r="N101" i="306"/>
  <c r="E13" i="313"/>
  <c r="D485" i="268" s="1"/>
  <c r="D110" i="306"/>
  <c r="M129" i="304"/>
  <c r="L108" i="306"/>
  <c r="N38" i="310"/>
  <c r="C67" i="306"/>
  <c r="N18" i="316"/>
  <c r="M45" i="317"/>
  <c r="K52" i="306"/>
  <c r="D38" i="312"/>
  <c r="C398" i="268" s="1"/>
  <c r="D122" i="306"/>
  <c r="M51" i="317"/>
  <c r="N203" i="306"/>
  <c r="K190" i="306"/>
  <c r="C44" i="298"/>
  <c r="L192" i="306"/>
  <c r="M8" i="306"/>
  <c r="N25" i="309"/>
  <c r="E64" i="304"/>
  <c r="K58" i="306"/>
  <c r="D124" i="304"/>
  <c r="F31" i="298"/>
  <c r="E184" i="268" s="1"/>
  <c r="F119" i="306"/>
  <c r="C26" i="312"/>
  <c r="L70" i="306"/>
  <c r="K13" i="310"/>
  <c r="D94" i="306"/>
  <c r="N28" i="317"/>
  <c r="N77" i="306"/>
  <c r="E118" i="306"/>
  <c r="E201" i="306"/>
  <c r="F29" i="312"/>
  <c r="E389" i="268" s="1"/>
  <c r="M21" i="316"/>
  <c r="L48" i="284"/>
  <c r="C17" i="314"/>
  <c r="D119" i="304"/>
  <c r="N59" i="306"/>
  <c r="M140" i="306"/>
  <c r="N13" i="308"/>
  <c r="K43" i="316"/>
  <c r="D32" i="298"/>
  <c r="C185" i="268" s="1"/>
  <c r="M88" i="306"/>
  <c r="N52" i="304"/>
  <c r="F132" i="306"/>
  <c r="E19" i="312"/>
  <c r="D379" i="268" s="1"/>
  <c r="M195" i="306"/>
  <c r="F22" i="311"/>
  <c r="E342" i="268" s="1"/>
  <c r="L33" i="304"/>
  <c r="E206" i="306"/>
  <c r="K108" i="306"/>
  <c r="N21" i="309"/>
  <c r="N12" i="306"/>
  <c r="C45" i="314"/>
  <c r="C65" i="306"/>
  <c r="M31" i="308"/>
  <c r="C84" i="306"/>
  <c r="C142" i="304"/>
  <c r="N18" i="285"/>
  <c r="E44" i="314"/>
  <c r="L141" i="306"/>
  <c r="C47" i="288"/>
  <c r="N34" i="315"/>
  <c r="F46" i="288"/>
  <c r="E80" i="268" s="1"/>
  <c r="M54" i="304"/>
  <c r="C14" i="304"/>
  <c r="N83" i="304"/>
  <c r="C26" i="287"/>
  <c r="C205" i="306"/>
  <c r="L30" i="310"/>
  <c r="F199" i="306"/>
  <c r="N21" i="284"/>
  <c r="O20" i="304"/>
  <c r="M10" i="316"/>
  <c r="D18" i="287"/>
  <c r="K12" i="317"/>
  <c r="L12" i="316"/>
  <c r="F91" i="306"/>
  <c r="O107" i="304"/>
  <c r="M46" i="317"/>
  <c r="D24" i="313"/>
  <c r="C496" i="268" s="1"/>
  <c r="D138" i="306"/>
  <c r="L66" i="304"/>
  <c r="K112" i="306"/>
  <c r="L111" i="304"/>
  <c r="M35" i="284"/>
  <c r="D23" i="313"/>
  <c r="C495" i="268" s="1"/>
  <c r="N71" i="304"/>
  <c r="C125" i="304"/>
  <c r="D15" i="313"/>
  <c r="C487" i="268" s="1"/>
  <c r="D8" i="312"/>
  <c r="C97" i="304"/>
  <c r="M12" i="309"/>
  <c r="N49" i="304"/>
  <c r="E180" i="306"/>
  <c r="E32" i="304"/>
  <c r="N116" i="306"/>
  <c r="E135" i="306"/>
  <c r="L47" i="317"/>
  <c r="L97" i="304"/>
  <c r="K124" i="306"/>
  <c r="N107" i="304"/>
  <c r="D33" i="288"/>
  <c r="F30" i="312"/>
  <c r="E390" i="268" s="1"/>
  <c r="L10" i="308"/>
  <c r="K18" i="309"/>
  <c r="M42" i="309"/>
  <c r="F31" i="312"/>
  <c r="E391" i="268" s="1"/>
  <c r="L115" i="304"/>
  <c r="E15" i="311"/>
  <c r="D335" i="268" s="1"/>
  <c r="N23" i="285"/>
  <c r="K12" i="316"/>
  <c r="C103" i="304"/>
  <c r="C21" i="288"/>
  <c r="M44" i="306"/>
  <c r="L29" i="306"/>
  <c r="F161" i="306"/>
  <c r="E195" i="306"/>
  <c r="C27" i="288"/>
  <c r="K44" i="308"/>
  <c r="E142" i="304"/>
  <c r="O31" i="304"/>
  <c r="O57" i="304"/>
  <c r="F70" i="306"/>
  <c r="K19" i="310"/>
  <c r="D37" i="314"/>
  <c r="K45" i="284"/>
  <c r="F8" i="304"/>
  <c r="L99" i="306"/>
  <c r="D90" i="306"/>
  <c r="C30" i="306"/>
  <c r="F23" i="312"/>
  <c r="E383" i="268" s="1"/>
  <c r="D30" i="287"/>
  <c r="C104" i="268" s="1"/>
  <c r="C146" i="306"/>
  <c r="C166" i="306"/>
  <c r="C127" i="304"/>
  <c r="F35" i="312"/>
  <c r="E395" i="268" s="1"/>
  <c r="D9" i="304"/>
  <c r="M45" i="315"/>
  <c r="E121" i="304"/>
  <c r="N96" i="306"/>
  <c r="K48" i="306"/>
  <c r="C16" i="298"/>
  <c r="E95" i="306"/>
  <c r="M43" i="309"/>
  <c r="K37" i="284"/>
  <c r="C31" i="311"/>
  <c r="L40" i="315"/>
  <c r="D121" i="304"/>
  <c r="K57" i="306"/>
  <c r="C46" i="306"/>
  <c r="L93" i="306"/>
  <c r="M64" i="304"/>
  <c r="C51" i="304"/>
  <c r="E87" i="306"/>
  <c r="F107" i="304"/>
  <c r="C58" i="306"/>
  <c r="N50" i="308"/>
  <c r="M55" i="317"/>
  <c r="M28" i="308"/>
  <c r="O126" i="304"/>
  <c r="C71" i="304"/>
  <c r="M52" i="306"/>
  <c r="D156" i="306"/>
  <c r="E43" i="304"/>
  <c r="E151" i="306"/>
  <c r="N24" i="315"/>
  <c r="L19" i="310"/>
  <c r="N34" i="310"/>
  <c r="O79" i="304"/>
  <c r="F185" i="306"/>
  <c r="M70" i="306"/>
  <c r="D19" i="288"/>
  <c r="C105" i="304"/>
  <c r="E39" i="314"/>
  <c r="K53" i="308"/>
  <c r="E59" i="306"/>
  <c r="O109" i="304"/>
  <c r="M31" i="317"/>
  <c r="N54" i="304"/>
  <c r="K9" i="310"/>
  <c r="C11" i="304"/>
  <c r="M29" i="308"/>
  <c r="L12" i="309"/>
  <c r="O41" i="304"/>
  <c r="C13" i="304"/>
  <c r="D130" i="306"/>
  <c r="M61" i="304"/>
  <c r="F43" i="304"/>
  <c r="L30" i="308"/>
  <c r="F93" i="304"/>
  <c r="C10" i="304"/>
  <c r="D200" i="306"/>
  <c r="M24" i="317"/>
  <c r="E104" i="304"/>
  <c r="N11" i="310"/>
  <c r="N14" i="309"/>
  <c r="D37" i="311"/>
  <c r="C357" i="268" s="1"/>
  <c r="K90" i="306"/>
  <c r="L90" i="306"/>
  <c r="F33" i="314"/>
  <c r="D34" i="312"/>
  <c r="C394" i="268" s="1"/>
  <c r="M40" i="315"/>
  <c r="M112" i="306"/>
  <c r="C19" i="312"/>
  <c r="L24" i="309"/>
  <c r="N52" i="306"/>
  <c r="D180" i="306"/>
  <c r="M91" i="306"/>
  <c r="E50" i="306"/>
  <c r="L94" i="306"/>
  <c r="L127" i="304"/>
  <c r="L14" i="317"/>
  <c r="F51" i="306"/>
  <c r="F44" i="312"/>
  <c r="E404" i="268" s="1"/>
  <c r="K11" i="316"/>
  <c r="E16" i="314"/>
  <c r="E38" i="304"/>
  <c r="M34" i="285"/>
  <c r="M49" i="308"/>
  <c r="C14" i="306"/>
  <c r="E67" i="306"/>
  <c r="L22" i="306"/>
  <c r="E20" i="312"/>
  <c r="D380" i="268" s="1"/>
  <c r="C8" i="306"/>
  <c r="L38" i="284"/>
  <c r="C30" i="298"/>
  <c r="D171" i="306"/>
  <c r="K11" i="315"/>
  <c r="N202" i="306"/>
  <c r="E106" i="304"/>
  <c r="N9" i="306"/>
  <c r="F25" i="298"/>
  <c r="E178" i="268" s="1"/>
  <c r="K203" i="306"/>
  <c r="C23" i="311"/>
  <c r="E77" i="306"/>
  <c r="D87" i="306"/>
  <c r="N98" i="304"/>
  <c r="K35" i="284"/>
  <c r="F26" i="288"/>
  <c r="M132" i="306"/>
  <c r="N156" i="306"/>
  <c r="F37" i="312"/>
  <c r="E397" i="268" s="1"/>
  <c r="F126" i="304"/>
  <c r="F56" i="306"/>
  <c r="K31" i="310"/>
  <c r="K33" i="317"/>
  <c r="L155" i="306"/>
  <c r="C18" i="312"/>
  <c r="K88" i="306"/>
  <c r="M37" i="308"/>
  <c r="M19" i="309"/>
  <c r="N10" i="309"/>
  <c r="E8" i="311"/>
  <c r="E26" i="313"/>
  <c r="D498" i="268" s="1"/>
  <c r="F138" i="306"/>
  <c r="F92" i="304"/>
  <c r="D39" i="304"/>
  <c r="L22" i="315"/>
  <c r="K21" i="316"/>
  <c r="K47" i="317"/>
  <c r="M152" i="306"/>
  <c r="C44" i="288"/>
  <c r="L26" i="306"/>
  <c r="F200" i="306"/>
  <c r="E15" i="288"/>
  <c r="L27" i="317"/>
  <c r="L25" i="284"/>
  <c r="E96" i="304"/>
  <c r="L44" i="284"/>
  <c r="F29" i="306"/>
  <c r="E10" i="311"/>
  <c r="L157" i="306"/>
  <c r="O101" i="304"/>
  <c r="K130" i="306"/>
  <c r="E37" i="304"/>
  <c r="F100" i="306"/>
  <c r="E22" i="314"/>
  <c r="F31" i="314"/>
  <c r="M12" i="306"/>
  <c r="E30" i="288"/>
  <c r="M10" i="304"/>
  <c r="F121" i="306"/>
  <c r="M61" i="306"/>
  <c r="C183" i="306"/>
  <c r="E98" i="304"/>
  <c r="N30" i="316"/>
  <c r="M34" i="315"/>
  <c r="N23" i="309"/>
  <c r="K91" i="306"/>
  <c r="M51" i="304"/>
  <c r="N104" i="304"/>
  <c r="M90" i="306"/>
  <c r="O11" i="304"/>
  <c r="L131" i="304"/>
  <c r="D181" i="306"/>
  <c r="L20" i="310"/>
  <c r="M42" i="310"/>
  <c r="K29" i="306"/>
  <c r="C160" i="306"/>
  <c r="C16" i="314"/>
  <c r="F14" i="304"/>
  <c r="D135" i="306"/>
  <c r="M103" i="306"/>
  <c r="L34" i="284"/>
  <c r="E21" i="287"/>
  <c r="D16" i="313"/>
  <c r="C488" i="268" s="1"/>
  <c r="N43" i="315"/>
  <c r="D83" i="304"/>
  <c r="N39" i="309"/>
  <c r="M34" i="284"/>
  <c r="L148" i="306"/>
  <c r="K38" i="285"/>
  <c r="L11" i="304"/>
  <c r="F11" i="311"/>
  <c r="F20" i="312"/>
  <c r="E380" i="268" s="1"/>
  <c r="C154" i="306"/>
  <c r="N29" i="315"/>
  <c r="E64" i="306"/>
  <c r="E30" i="287"/>
  <c r="D104" i="268" s="1"/>
  <c r="F39" i="306"/>
  <c r="L30" i="285"/>
  <c r="C174" i="306"/>
  <c r="D47" i="312"/>
  <c r="C407" i="268" s="1"/>
  <c r="E171" i="306"/>
  <c r="N134" i="306"/>
  <c r="L151" i="306"/>
  <c r="C37" i="311"/>
  <c r="L19" i="309"/>
  <c r="M20" i="316"/>
  <c r="M71" i="304"/>
  <c r="N84" i="306"/>
  <c r="D21" i="298"/>
  <c r="C174" i="268" s="1"/>
  <c r="N45" i="284"/>
  <c r="N45" i="306"/>
  <c r="E36" i="314"/>
  <c r="C171" i="306"/>
  <c r="N38" i="316"/>
  <c r="M50" i="317"/>
  <c r="C24" i="304"/>
  <c r="D45" i="311"/>
  <c r="C365" i="268" s="1"/>
  <c r="E22" i="312"/>
  <c r="D382" i="268" s="1"/>
  <c r="M54" i="306"/>
  <c r="F105" i="306"/>
  <c r="M24" i="310"/>
  <c r="D43" i="298"/>
  <c r="C196" i="268" s="1"/>
  <c r="C184" i="306"/>
  <c r="M109" i="306"/>
  <c r="N78" i="306"/>
  <c r="N23" i="317"/>
  <c r="M21" i="310"/>
  <c r="L135" i="306"/>
  <c r="L44" i="285"/>
  <c r="L18" i="285"/>
  <c r="D26" i="288"/>
  <c r="C71" i="306"/>
  <c r="M44" i="315"/>
  <c r="C117" i="304"/>
  <c r="D32" i="314"/>
  <c r="E20" i="304"/>
  <c r="F122" i="306"/>
  <c r="D29" i="311"/>
  <c r="C349" i="268" s="1"/>
  <c r="N46" i="306"/>
  <c r="C96" i="306"/>
  <c r="F37" i="311"/>
  <c r="E357" i="268" s="1"/>
  <c r="D120" i="304"/>
  <c r="L94" i="304"/>
  <c r="F9" i="312"/>
  <c r="E25" i="306"/>
  <c r="E23" i="311"/>
  <c r="D343" i="268" s="1"/>
  <c r="N132" i="306"/>
  <c r="M32" i="310"/>
  <c r="E20" i="313"/>
  <c r="D492" i="268" s="1"/>
  <c r="K29" i="310"/>
  <c r="D78" i="304"/>
  <c r="C42" i="288"/>
  <c r="M62" i="304"/>
  <c r="D139" i="304"/>
  <c r="L124" i="306"/>
  <c r="K33" i="284"/>
  <c r="E15" i="298"/>
  <c r="M17" i="304"/>
  <c r="K31" i="284"/>
  <c r="C11" i="313"/>
  <c r="M32" i="316"/>
  <c r="D32" i="311"/>
  <c r="C352" i="268" s="1"/>
  <c r="E73" i="304"/>
  <c r="L22" i="304"/>
  <c r="E116" i="306"/>
  <c r="M96" i="306"/>
  <c r="K204" i="306"/>
  <c r="N199" i="306"/>
  <c r="F35" i="298"/>
  <c r="E188" i="268" s="1"/>
  <c r="C95" i="306"/>
  <c r="E35" i="314"/>
  <c r="E34" i="314"/>
  <c r="L103" i="306"/>
  <c r="D37" i="304"/>
  <c r="N20" i="310"/>
  <c r="M32" i="317"/>
  <c r="N20" i="315"/>
  <c r="F43" i="306"/>
  <c r="M39" i="315"/>
  <c r="C89" i="306"/>
  <c r="F23" i="314"/>
  <c r="C19" i="288"/>
  <c r="D182" i="306"/>
  <c r="L95" i="306"/>
  <c r="K66" i="306"/>
  <c r="M60" i="306"/>
  <c r="L113" i="304"/>
  <c r="E129" i="306"/>
  <c r="F39" i="312"/>
  <c r="E399" i="268" s="1"/>
  <c r="E90" i="306"/>
  <c r="C41" i="298"/>
  <c r="M40" i="317"/>
  <c r="C15" i="313"/>
  <c r="D35" i="306"/>
  <c r="M30" i="309"/>
  <c r="L24" i="285"/>
  <c r="M13" i="304"/>
  <c r="F15" i="311"/>
  <c r="E335" i="268" s="1"/>
  <c r="C45" i="312"/>
  <c r="N111" i="306"/>
  <c r="E13" i="306"/>
  <c r="M37" i="304"/>
  <c r="D76" i="306"/>
  <c r="E91" i="306"/>
  <c r="E45" i="314"/>
  <c r="K43" i="317"/>
  <c r="L65" i="304"/>
  <c r="C41" i="306"/>
  <c r="M66" i="306"/>
  <c r="N125" i="304"/>
  <c r="O13" i="304"/>
  <c r="F188" i="268"/>
  <c r="F200" i="268"/>
  <c r="F197" i="268"/>
  <c r="L24" i="268"/>
  <c r="K175" i="268"/>
  <c r="K475" i="268"/>
  <c r="K214" i="268"/>
  <c r="K369" i="268"/>
  <c r="K311" i="268"/>
  <c r="K455" i="268"/>
  <c r="K364" i="268"/>
  <c r="K496" i="268"/>
  <c r="K69" i="268"/>
  <c r="K443" i="268"/>
  <c r="K321" i="268"/>
  <c r="K312" i="268"/>
  <c r="K280" i="268"/>
  <c r="K171" i="268"/>
  <c r="K362" i="268"/>
  <c r="K396" i="268"/>
  <c r="K491" i="268"/>
  <c r="K67" i="268"/>
  <c r="K194" i="268"/>
  <c r="K354" i="268"/>
  <c r="K351" i="268"/>
  <c r="K161" i="268"/>
  <c r="K338" i="268"/>
  <c r="K71" i="268"/>
  <c r="K510" i="268"/>
  <c r="K165" i="268"/>
  <c r="K283" i="268"/>
  <c r="K191" i="268"/>
  <c r="J40" i="312"/>
  <c r="K142" i="268"/>
  <c r="K190" i="268"/>
  <c r="K17" i="268"/>
  <c r="K481" i="268"/>
  <c r="K112" i="268"/>
  <c r="K487" i="268"/>
  <c r="K463" i="268"/>
  <c r="K272" i="268"/>
  <c r="K317" i="268"/>
  <c r="K137" i="268"/>
  <c r="K339" i="268"/>
  <c r="K402" i="268"/>
  <c r="K472" i="268"/>
  <c r="K406" i="268"/>
  <c r="K511" i="268"/>
  <c r="K193" i="268"/>
  <c r="K290" i="268"/>
  <c r="K288" i="268"/>
  <c r="K114" i="268"/>
  <c r="K429" i="268"/>
  <c r="K41" i="268"/>
  <c r="K21" i="268"/>
  <c r="K61" i="268"/>
  <c r="K3" i="268"/>
  <c r="K526" i="268"/>
  <c r="K318" i="268"/>
  <c r="K320" i="268"/>
  <c r="K200" i="268"/>
  <c r="K239" i="268"/>
  <c r="K169" i="268"/>
  <c r="K26" i="268"/>
  <c r="K365" i="268"/>
  <c r="K427" i="268"/>
  <c r="K421" i="268"/>
  <c r="K326" i="268"/>
  <c r="K323" i="268"/>
  <c r="K517" i="268"/>
  <c r="K30" i="268"/>
  <c r="K426" i="268"/>
  <c r="K106" i="268"/>
  <c r="K243" i="268"/>
  <c r="K271" i="268"/>
  <c r="K217" i="268"/>
  <c r="K414" i="268"/>
  <c r="K206" i="268"/>
  <c r="K134" i="268"/>
  <c r="K439" i="268"/>
  <c r="K92" i="268"/>
  <c r="K374" i="268"/>
  <c r="K178" i="268"/>
  <c r="K231" i="268"/>
  <c r="K36" i="268"/>
  <c r="K54" i="268"/>
  <c r="K344" i="268"/>
  <c r="K523" i="268"/>
  <c r="K28" i="268"/>
  <c r="K368" i="268"/>
  <c r="K82" i="268"/>
  <c r="K14" i="268"/>
  <c r="K278" i="268"/>
  <c r="K152" i="268"/>
  <c r="K518" i="268"/>
  <c r="K177" i="268"/>
  <c r="K255" i="268"/>
  <c r="K119" i="268"/>
  <c r="K130" i="268"/>
  <c r="K32" i="268"/>
  <c r="K29" i="268"/>
  <c r="K281" i="268"/>
  <c r="K325" i="268"/>
  <c r="K525" i="268"/>
  <c r="K301" i="268"/>
  <c r="K444" i="268"/>
  <c r="K375" i="268"/>
  <c r="K49" i="268"/>
  <c r="K416" i="268"/>
  <c r="K378" i="268"/>
  <c r="K273" i="268"/>
  <c r="K222" i="268"/>
  <c r="K31" i="268"/>
  <c r="K33" i="268"/>
  <c r="K486" i="268"/>
  <c r="K210" i="268"/>
  <c r="K252" i="268"/>
  <c r="K373" i="268"/>
  <c r="K434" i="268"/>
  <c r="K437" i="268"/>
  <c r="K53" i="268"/>
  <c r="K249" i="268"/>
  <c r="K343" i="268"/>
  <c r="K248" i="268"/>
  <c r="K89" i="268"/>
  <c r="K371" i="268"/>
  <c r="K270" i="268"/>
  <c r="K234" i="268"/>
  <c r="K453" i="268"/>
  <c r="K477" i="268"/>
  <c r="K144" i="268"/>
  <c r="K37" i="268"/>
  <c r="K380" i="268"/>
  <c r="K176" i="268"/>
  <c r="K215" i="268"/>
  <c r="K302" i="268"/>
  <c r="K181" i="268"/>
  <c r="K51" i="268"/>
  <c r="K401" i="268"/>
  <c r="K359" i="268"/>
  <c r="K391" i="268"/>
  <c r="K96" i="268"/>
  <c r="K158" i="268"/>
  <c r="K461" i="268"/>
  <c r="K238" i="268"/>
  <c r="K313" i="268"/>
  <c r="K305" i="268"/>
  <c r="K441" i="268"/>
  <c r="K185" i="268"/>
  <c r="K195" i="268"/>
  <c r="K138" i="268"/>
  <c r="K448" i="268"/>
  <c r="K366" i="268"/>
  <c r="K524" i="268"/>
  <c r="K520" i="268"/>
  <c r="K403" i="268"/>
  <c r="K198" i="268"/>
  <c r="K59" i="268"/>
  <c r="K410" i="268"/>
  <c r="K101" i="268"/>
  <c r="K297" i="268"/>
  <c r="K75" i="268"/>
  <c r="K521" i="268"/>
  <c r="K90" i="268"/>
  <c r="K184" i="268"/>
  <c r="K430" i="268"/>
  <c r="K203" i="268"/>
  <c r="K150" i="268"/>
  <c r="K182" i="268"/>
  <c r="K334" i="268"/>
  <c r="K316" i="268"/>
  <c r="K6" i="268"/>
  <c r="K436" i="268"/>
  <c r="K407" i="268"/>
  <c r="K446" i="268"/>
  <c r="K204" i="268"/>
  <c r="K435" i="268"/>
  <c r="K70" i="268"/>
  <c r="K42" i="268"/>
  <c r="K332" i="268"/>
  <c r="K183" i="268"/>
  <c r="K164" i="268"/>
  <c r="K363" i="268"/>
  <c r="K237" i="268"/>
  <c r="K250" i="268"/>
  <c r="K515" i="268"/>
  <c r="K189" i="268"/>
  <c r="K22" i="268"/>
  <c r="K81" i="268"/>
  <c r="K257" i="268"/>
  <c r="K113" i="268"/>
  <c r="K304" i="268"/>
  <c r="K398" i="268"/>
  <c r="K133" i="268"/>
  <c r="K447" i="268"/>
  <c r="K88" i="268"/>
  <c r="K355" i="268"/>
  <c r="K516" i="268"/>
  <c r="K47" i="268"/>
  <c r="K225" i="268"/>
  <c r="K25" i="268"/>
  <c r="K449" i="268"/>
  <c r="K66" i="268"/>
  <c r="K45" i="268"/>
  <c r="K11" i="268"/>
  <c r="K251" i="268"/>
  <c r="K413" i="268"/>
  <c r="K392" i="268"/>
  <c r="K261" i="268"/>
  <c r="K170" i="268"/>
  <c r="K40" i="268"/>
  <c r="K16" i="268"/>
  <c r="K102" i="268"/>
  <c r="K513" i="268"/>
  <c r="K242" i="268"/>
  <c r="K167" i="268"/>
  <c r="K488" i="268"/>
  <c r="K122" i="268"/>
  <c r="K260" i="268"/>
  <c r="K116" i="268"/>
  <c r="K357" i="268"/>
  <c r="D24" i="312"/>
  <c r="C384" i="268" s="1"/>
  <c r="L57" i="317"/>
  <c r="E126" i="304"/>
  <c r="K11" i="306"/>
  <c r="N139" i="304"/>
  <c r="L20" i="316"/>
  <c r="K45" i="306"/>
  <c r="K9" i="317"/>
  <c r="C10" i="287"/>
  <c r="K34" i="316"/>
  <c r="K114" i="306"/>
  <c r="C19" i="298"/>
  <c r="L199" i="306"/>
  <c r="M98" i="306"/>
  <c r="D80" i="306"/>
  <c r="D24" i="288"/>
  <c r="O86" i="304"/>
  <c r="L10" i="304"/>
  <c r="L91" i="306"/>
  <c r="C32" i="288"/>
  <c r="D111" i="304"/>
  <c r="M22" i="310"/>
  <c r="L22" i="309"/>
  <c r="D79" i="304"/>
  <c r="N64" i="304"/>
  <c r="N83" i="306"/>
  <c r="O102" i="304"/>
  <c r="C33" i="314"/>
  <c r="L126" i="306"/>
  <c r="N10" i="284"/>
  <c r="L28" i="317"/>
  <c r="D98" i="306"/>
  <c r="F27" i="312"/>
  <c r="E387" i="268" s="1"/>
  <c r="K18" i="310"/>
  <c r="D38" i="306"/>
  <c r="D135" i="304"/>
  <c r="D18" i="311"/>
  <c r="C338" i="268" s="1"/>
  <c r="D185" i="306"/>
  <c r="C106" i="304"/>
  <c r="L33" i="309"/>
  <c r="M107" i="306"/>
  <c r="C135" i="306"/>
  <c r="L35" i="316"/>
  <c r="C17" i="312"/>
  <c r="M19" i="306"/>
  <c r="N104" i="306"/>
  <c r="K54" i="317"/>
  <c r="D53" i="306"/>
  <c r="D46" i="288"/>
  <c r="C80" i="268" s="1"/>
  <c r="D52" i="304"/>
  <c r="L30" i="315"/>
  <c r="N90" i="306"/>
  <c r="K17" i="317"/>
  <c r="C32" i="313"/>
  <c r="E10" i="298"/>
  <c r="C47" i="312"/>
  <c r="O62" i="304"/>
  <c r="F42" i="306"/>
  <c r="L18" i="316"/>
  <c r="N68" i="306"/>
  <c r="C19" i="304"/>
  <c r="N120" i="304"/>
  <c r="F13" i="298"/>
  <c r="F123" i="304"/>
  <c r="F13" i="304"/>
  <c r="E18" i="314"/>
  <c r="C126" i="304"/>
  <c r="O23" i="304"/>
  <c r="N11" i="284"/>
  <c r="D25" i="288"/>
  <c r="K125" i="268"/>
  <c r="K247" i="268"/>
  <c r="K269" i="268"/>
  <c r="K129" i="268"/>
  <c r="K324" i="268"/>
  <c r="K415" i="268"/>
  <c r="K219" i="268"/>
  <c r="K346" i="268"/>
  <c r="K196" i="268"/>
  <c r="K34" i="268"/>
  <c r="K259" i="268"/>
  <c r="K335" i="268"/>
  <c r="K509" i="268"/>
  <c r="K462" i="268"/>
  <c r="K347" i="268"/>
  <c r="K327" i="268"/>
  <c r="K484" i="268"/>
  <c r="K121" i="268"/>
  <c r="K450" i="268"/>
  <c r="K65" i="268"/>
  <c r="K442" i="268"/>
  <c r="K307" i="268"/>
  <c r="L126" i="268"/>
  <c r="L123" i="268"/>
  <c r="L149" i="268"/>
  <c r="L110" i="268"/>
  <c r="L151" i="268"/>
  <c r="L156" i="268"/>
  <c r="L128" i="268"/>
  <c r="L158" i="268"/>
  <c r="L146" i="268"/>
  <c r="L127" i="268"/>
  <c r="L155" i="268"/>
  <c r="L150" i="268"/>
  <c r="L136" i="268"/>
  <c r="L119" i="268"/>
  <c r="L117" i="268"/>
  <c r="L278" i="268"/>
  <c r="L283" i="268"/>
  <c r="L259" i="268"/>
  <c r="L261" i="268"/>
  <c r="C77" i="306"/>
  <c r="E135" i="304"/>
  <c r="M112" i="304"/>
  <c r="L194" i="306"/>
  <c r="K15" i="306"/>
  <c r="D67" i="306"/>
  <c r="M37" i="306"/>
  <c r="F205" i="306"/>
  <c r="K31" i="315"/>
  <c r="M129" i="306"/>
  <c r="L32" i="317"/>
  <c r="L59" i="304"/>
  <c r="F132" i="304"/>
  <c r="F126" i="306"/>
  <c r="F167" i="306"/>
  <c r="K107" i="306"/>
  <c r="L49" i="306"/>
  <c r="F204" i="306"/>
  <c r="C66" i="306"/>
  <c r="F78" i="304"/>
  <c r="E29" i="288"/>
  <c r="F71" i="306"/>
  <c r="N32" i="306"/>
  <c r="D51" i="304"/>
  <c r="N146" i="306"/>
  <c r="M38" i="308"/>
  <c r="M82" i="306"/>
  <c r="F33" i="312"/>
  <c r="E393" i="268" s="1"/>
  <c r="K104" i="306"/>
  <c r="M115" i="304"/>
  <c r="K8" i="316"/>
  <c r="L43" i="284"/>
  <c r="N120" i="306"/>
  <c r="L11" i="309"/>
  <c r="L21" i="304"/>
  <c r="L30" i="306"/>
  <c r="D169" i="306"/>
  <c r="K196" i="306"/>
  <c r="F121" i="304"/>
  <c r="N10" i="317"/>
  <c r="D75" i="306"/>
  <c r="C18" i="287"/>
  <c r="K202" i="306"/>
  <c r="L9" i="304"/>
  <c r="E18" i="288"/>
  <c r="K40" i="310"/>
  <c r="L24" i="315"/>
  <c r="K39" i="310"/>
  <c r="C75" i="306"/>
  <c r="L34" i="304"/>
  <c r="C104" i="304"/>
  <c r="C46" i="311"/>
  <c r="M92" i="304"/>
  <c r="K18" i="316"/>
  <c r="C41" i="312"/>
  <c r="M52" i="317"/>
  <c r="F11" i="304"/>
  <c r="F21" i="287"/>
  <c r="M41" i="285"/>
  <c r="N53" i="308"/>
  <c r="L70" i="304"/>
  <c r="N38" i="284"/>
  <c r="N67" i="306"/>
  <c r="E19" i="287"/>
  <c r="C18" i="298"/>
  <c r="C22" i="312"/>
  <c r="C10" i="306"/>
  <c r="C27" i="306"/>
  <c r="D104" i="304"/>
  <c r="K83" i="306"/>
  <c r="L84" i="304"/>
  <c r="F139" i="306"/>
  <c r="M41" i="284"/>
  <c r="N53" i="306"/>
  <c r="F32" i="314"/>
  <c r="J20" i="298"/>
  <c r="J11" i="298"/>
  <c r="J39" i="311"/>
  <c r="J35" i="311"/>
  <c r="L122" i="268"/>
  <c r="L142" i="268"/>
  <c r="L121" i="268"/>
  <c r="L160" i="268"/>
  <c r="L152" i="268"/>
  <c r="L144" i="268"/>
  <c r="F81" i="268"/>
  <c r="F176" i="268"/>
  <c r="F366" i="268"/>
  <c r="L354" i="268"/>
  <c r="L353" i="268"/>
  <c r="L366" i="268"/>
  <c r="L328" i="268"/>
  <c r="L333" i="268"/>
  <c r="J39" i="288"/>
  <c r="J24" i="288"/>
  <c r="K24" i="288" s="1"/>
  <c r="J12" i="288"/>
  <c r="K29" i="288" s="1"/>
  <c r="J42" i="314"/>
  <c r="K42" i="314" s="1"/>
  <c r="J38" i="314"/>
  <c r="K38" i="314" s="1"/>
  <c r="J34" i="314"/>
  <c r="K34" i="314" s="1"/>
  <c r="J30" i="314"/>
  <c r="K30" i="314" s="1"/>
  <c r="J23" i="314"/>
  <c r="K23" i="314" s="1"/>
  <c r="J19" i="314"/>
  <c r="K19" i="314" s="1"/>
  <c r="J15" i="314"/>
  <c r="K15" i="314" s="1"/>
  <c r="J9" i="314"/>
  <c r="J16" i="311"/>
  <c r="K16" i="311" s="1"/>
  <c r="J12" i="311"/>
  <c r="K12" i="311" s="1"/>
  <c r="J37" i="312"/>
  <c r="J33" i="312"/>
  <c r="J29" i="312"/>
  <c r="L409" i="268"/>
  <c r="L425" i="268"/>
  <c r="L411" i="268"/>
  <c r="L330" i="268"/>
  <c r="L362" i="268"/>
  <c r="L351" i="268"/>
  <c r="J22" i="312"/>
  <c r="J37" i="288"/>
  <c r="J30" i="288"/>
  <c r="J10" i="288"/>
  <c r="F44" i="268" s="1"/>
  <c r="J15" i="288"/>
  <c r="J26" i="288"/>
  <c r="J40" i="298"/>
  <c r="J22" i="298"/>
  <c r="J18" i="298"/>
  <c r="J12" i="298"/>
  <c r="K12" i="298" s="1"/>
  <c r="J8" i="298"/>
  <c r="J46" i="314"/>
  <c r="K46" i="314" s="1"/>
  <c r="J40" i="314"/>
  <c r="K40" i="314" s="1"/>
  <c r="J36" i="314"/>
  <c r="K36" i="314" s="1"/>
  <c r="J32" i="314"/>
  <c r="K32" i="314" s="1"/>
  <c r="J28" i="314"/>
  <c r="K28" i="314" s="1"/>
  <c r="J25" i="314"/>
  <c r="K25" i="314" s="1"/>
  <c r="J21" i="314"/>
  <c r="K21" i="314" s="1"/>
  <c r="J17" i="314"/>
  <c r="K17" i="314" s="1"/>
  <c r="J8" i="311"/>
  <c r="K8" i="311" s="1"/>
  <c r="J41" i="311"/>
  <c r="J29" i="311"/>
  <c r="J22" i="311"/>
  <c r="J18" i="311"/>
  <c r="J14" i="311"/>
  <c r="J9" i="311"/>
  <c r="J35" i="312"/>
  <c r="J27" i="312"/>
  <c r="J24" i="312"/>
  <c r="J20" i="312"/>
  <c r="K16" i="312"/>
  <c r="J14" i="312"/>
  <c r="J36" i="288"/>
  <c r="J8" i="288"/>
  <c r="J31" i="288"/>
  <c r="J17" i="288"/>
  <c r="J13" i="288"/>
  <c r="J9" i="288"/>
  <c r="K11" i="288" s="1"/>
  <c r="J39" i="298"/>
  <c r="K17" i="298"/>
  <c r="J45" i="314"/>
  <c r="K45" i="314" s="1"/>
  <c r="J35" i="314"/>
  <c r="K35" i="314" s="1"/>
  <c r="J31" i="314"/>
  <c r="K31" i="314" s="1"/>
  <c r="J24" i="314"/>
  <c r="K24" i="314" s="1"/>
  <c r="J20" i="314"/>
  <c r="K20" i="314" s="1"/>
  <c r="J16" i="314"/>
  <c r="K16" i="314" s="1"/>
  <c r="J8" i="314"/>
  <c r="J47" i="311"/>
  <c r="J21" i="311"/>
  <c r="J13" i="311"/>
  <c r="J11" i="311"/>
  <c r="J30" i="312"/>
  <c r="J23" i="312"/>
  <c r="J8" i="312"/>
  <c r="J10" i="312"/>
  <c r="D28" i="287"/>
  <c r="C102" i="268" s="1"/>
  <c r="J38" i="288"/>
  <c r="J22" i="288"/>
  <c r="J21" i="288"/>
  <c r="K21" i="288" s="1"/>
  <c r="J25" i="288"/>
  <c r="J14" i="288"/>
  <c r="K14" i="288" s="1"/>
  <c r="J19" i="298"/>
  <c r="J10" i="298"/>
  <c r="J47" i="314"/>
  <c r="K47" i="314" s="1"/>
  <c r="J41" i="314"/>
  <c r="K41" i="314" s="1"/>
  <c r="J37" i="314"/>
  <c r="K37" i="314" s="1"/>
  <c r="J29" i="314"/>
  <c r="K29" i="314" s="1"/>
  <c r="J22" i="314"/>
  <c r="K22" i="314" s="1"/>
  <c r="J18" i="314"/>
  <c r="K18" i="314" s="1"/>
  <c r="J14" i="314"/>
  <c r="K14" i="314" s="1"/>
  <c r="J10" i="314"/>
  <c r="K10" i="314" s="1"/>
  <c r="J30" i="311"/>
  <c r="J26" i="311"/>
  <c r="J19" i="311"/>
  <c r="J15" i="311"/>
  <c r="J10" i="311"/>
  <c r="J12" i="312"/>
  <c r="J39" i="312"/>
  <c r="J36" i="312"/>
  <c r="J21" i="312"/>
  <c r="K9" i="312"/>
  <c r="K256" i="268"/>
  <c r="K105" i="268"/>
  <c r="K285" i="268"/>
  <c r="K245" i="268"/>
  <c r="K489" i="268"/>
  <c r="K220" i="268"/>
  <c r="K409" i="268"/>
  <c r="K483" i="268"/>
  <c r="K480" i="268"/>
  <c r="K224" i="268"/>
  <c r="K163" i="268"/>
  <c r="K168" i="268"/>
  <c r="K264" i="268"/>
  <c r="K107" i="268"/>
  <c r="K292" i="268"/>
  <c r="K160" i="268"/>
  <c r="K52" i="268"/>
  <c r="K390" i="268"/>
  <c r="K156" i="268"/>
  <c r="K296" i="268"/>
  <c r="K236" i="268"/>
  <c r="K412" i="268"/>
  <c r="K386" i="268"/>
  <c r="K519" i="268"/>
  <c r="K467" i="268"/>
  <c r="K126" i="268"/>
  <c r="K405" i="268"/>
  <c r="K232" i="268"/>
  <c r="K379" i="268"/>
  <c r="K258" i="268"/>
  <c r="K428" i="268"/>
  <c r="K162" i="268"/>
  <c r="K180" i="268"/>
  <c r="K299" i="268"/>
  <c r="K306" i="268"/>
  <c r="K205" i="268"/>
  <c r="K500" i="268"/>
  <c r="K274" i="268"/>
  <c r="K478" i="268"/>
  <c r="K506" i="268"/>
  <c r="K522" i="268"/>
  <c r="K141" i="268"/>
  <c r="K5" i="268"/>
  <c r="K4" i="268"/>
  <c r="K482" i="268"/>
  <c r="K23" i="268"/>
  <c r="K60" i="268"/>
  <c r="K140" i="268"/>
  <c r="K345" i="268"/>
  <c r="K86" i="268"/>
  <c r="K103" i="268"/>
  <c r="K470" i="268"/>
  <c r="K207" i="268"/>
  <c r="K418" i="268"/>
  <c r="K353" i="268"/>
  <c r="K367" i="268"/>
  <c r="K244" i="268"/>
  <c r="K58" i="268"/>
  <c r="K501" i="268"/>
  <c r="K376" i="268"/>
  <c r="K458" i="268"/>
  <c r="K505" i="268"/>
  <c r="K395" i="268"/>
  <c r="K277" i="268"/>
  <c r="K212" i="268"/>
  <c r="K289" i="268"/>
  <c r="K199" i="268"/>
  <c r="K329" i="268"/>
  <c r="K504" i="268"/>
  <c r="K350" i="268"/>
  <c r="K287" i="268"/>
  <c r="K493" i="268"/>
  <c r="K99" i="268"/>
  <c r="K267" i="268"/>
  <c r="K262" i="268"/>
  <c r="K495" i="268"/>
  <c r="K424" i="268"/>
  <c r="K298" i="268"/>
  <c r="K136" i="268"/>
  <c r="K159" i="268"/>
  <c r="K408" i="268"/>
  <c r="K111" i="268"/>
  <c r="K77" i="268"/>
  <c r="K309" i="268"/>
  <c r="K254" i="268"/>
  <c r="K399" i="268"/>
  <c r="K361" i="268"/>
  <c r="K319" i="268"/>
  <c r="K117" i="268"/>
  <c r="K85" i="268"/>
  <c r="K124" i="268"/>
  <c r="K471" i="268"/>
  <c r="K218" i="268"/>
  <c r="K282" i="268"/>
  <c r="K149" i="268"/>
  <c r="K340" i="268"/>
  <c r="K341" i="268"/>
  <c r="K38" i="268"/>
  <c r="K39" i="268"/>
  <c r="K19" i="268"/>
  <c r="K473" i="268"/>
  <c r="K268" i="268"/>
  <c r="K15" i="268"/>
  <c r="K387" i="268"/>
  <c r="K476" i="268"/>
  <c r="K143" i="268"/>
  <c r="K135" i="268"/>
  <c r="K55" i="268"/>
  <c r="K24" i="268"/>
  <c r="K91" i="268"/>
  <c r="K227" i="268"/>
  <c r="K508" i="268"/>
  <c r="K48" i="268"/>
  <c r="K485" i="268"/>
  <c r="K276" i="268"/>
  <c r="K56" i="268"/>
  <c r="K336" i="268"/>
  <c r="K322" i="268"/>
  <c r="K360" i="268"/>
  <c r="K146" i="268"/>
  <c r="K266" i="268"/>
  <c r="K147" i="268"/>
  <c r="K370" i="268"/>
  <c r="K330" i="268"/>
  <c r="K72" i="268"/>
  <c r="K356" i="268"/>
  <c r="K172" i="268"/>
  <c r="K514" i="268"/>
  <c r="K202" i="268"/>
  <c r="K83" i="268"/>
  <c r="K384" i="268"/>
  <c r="K94" i="268"/>
  <c r="K279" i="268"/>
  <c r="K460" i="268"/>
  <c r="K498" i="268"/>
  <c r="K216" i="268"/>
  <c r="K221" i="268"/>
  <c r="K20" i="268"/>
  <c r="K104" i="268"/>
  <c r="K457" i="268"/>
  <c r="K507" i="268"/>
  <c r="K464" i="268"/>
  <c r="K479" i="268"/>
  <c r="K337" i="268"/>
  <c r="K43" i="268"/>
  <c r="K235" i="268"/>
  <c r="K84" i="268"/>
  <c r="K275" i="268"/>
  <c r="K97" i="268"/>
  <c r="K211" i="268"/>
  <c r="K328" i="268"/>
  <c r="K115" i="268"/>
  <c r="K503" i="268"/>
  <c r="K174" i="268"/>
  <c r="K64" i="268"/>
  <c r="K393" i="268"/>
  <c r="K68" i="268"/>
  <c r="K63" i="268"/>
  <c r="K188" i="268"/>
  <c r="J12" i="314"/>
  <c r="K9" i="314" s="1"/>
  <c r="J11" i="314"/>
  <c r="J13" i="298"/>
  <c r="J9" i="298"/>
  <c r="J23" i="288"/>
  <c r="F57" i="268" s="1"/>
  <c r="L201" i="268"/>
  <c r="L164" i="268"/>
  <c r="L519" i="268"/>
  <c r="L524" i="268"/>
  <c r="L525" i="268"/>
  <c r="L515" i="268"/>
  <c r="L97" i="268"/>
  <c r="L94" i="268"/>
  <c r="L99" i="268"/>
  <c r="L267" i="268"/>
  <c r="L282" i="268"/>
  <c r="L260" i="268"/>
  <c r="L8" i="268"/>
  <c r="K502" i="268"/>
  <c r="K419" i="268"/>
  <c r="K223" i="268"/>
  <c r="K13" i="268"/>
  <c r="K246" i="268"/>
  <c r="K109" i="268"/>
  <c r="K209" i="268"/>
  <c r="K151" i="268"/>
  <c r="K394" i="268"/>
  <c r="K240" i="268"/>
  <c r="K310" i="268"/>
  <c r="K358" i="268"/>
  <c r="K253" i="268"/>
  <c r="K100" i="268"/>
  <c r="K197" i="268"/>
  <c r="K57" i="268"/>
  <c r="K291" i="268"/>
  <c r="K425" i="268"/>
  <c r="K466" i="268"/>
  <c r="K241" i="268"/>
  <c r="K166" i="268"/>
  <c r="K27" i="268"/>
  <c r="K433" i="268"/>
  <c r="K474" i="268"/>
  <c r="K314" i="268"/>
  <c r="K300" i="268"/>
  <c r="K411" i="268"/>
  <c r="K80" i="268"/>
  <c r="K108" i="268"/>
  <c r="K48" i="308"/>
  <c r="M133" i="304"/>
  <c r="D39" i="298"/>
  <c r="C192" i="268" s="1"/>
  <c r="C30" i="312"/>
  <c r="M83" i="306"/>
  <c r="F96" i="306"/>
  <c r="C11" i="314"/>
  <c r="C26" i="306"/>
  <c r="D30" i="306"/>
  <c r="F142" i="304"/>
  <c r="E18" i="298"/>
  <c r="D171" i="268" s="1"/>
  <c r="E14" i="298"/>
  <c r="C44" i="314"/>
  <c r="C149" i="306"/>
  <c r="E164" i="306"/>
  <c r="D32" i="306"/>
  <c r="L149" i="306"/>
  <c r="M9" i="310"/>
  <c r="M50" i="308"/>
  <c r="N66" i="304"/>
  <c r="K35" i="285"/>
  <c r="L46" i="306"/>
  <c r="D61" i="304"/>
  <c r="O133" i="304"/>
  <c r="D25" i="298"/>
  <c r="C178" i="268" s="1"/>
  <c r="F15" i="287"/>
  <c r="K15" i="309"/>
  <c r="D29" i="312"/>
  <c r="C389" i="268" s="1"/>
  <c r="L86" i="304"/>
  <c r="F26" i="298"/>
  <c r="E179" i="268" s="1"/>
  <c r="N148" i="306"/>
  <c r="L17" i="317"/>
  <c r="C76" i="306"/>
  <c r="N44" i="315"/>
  <c r="N56" i="304"/>
  <c r="N200" i="306"/>
  <c r="C55" i="304"/>
  <c r="D15" i="314"/>
  <c r="D42" i="288"/>
  <c r="C76" i="268" s="1"/>
  <c r="N119" i="306"/>
  <c r="K38" i="310"/>
  <c r="E32" i="298"/>
  <c r="D185" i="268" s="1"/>
  <c r="K56" i="317"/>
  <c r="D30" i="288"/>
  <c r="N19" i="317"/>
  <c r="O83" i="304"/>
  <c r="M88" i="304"/>
  <c r="O127" i="304"/>
  <c r="N11" i="316"/>
  <c r="D38" i="311"/>
  <c r="C358" i="268" s="1"/>
  <c r="D38" i="298"/>
  <c r="C191" i="268" s="1"/>
  <c r="D10" i="298"/>
  <c r="N150" i="306"/>
  <c r="D64" i="306"/>
  <c r="L45" i="317"/>
  <c r="M38" i="306"/>
  <c r="F27" i="288"/>
  <c r="F40" i="304"/>
  <c r="E20" i="287"/>
  <c r="C35" i="288"/>
  <c r="C115" i="306"/>
  <c r="L32" i="306"/>
  <c r="K23" i="284"/>
  <c r="E63" i="304"/>
  <c r="N20" i="304"/>
  <c r="M28" i="317"/>
  <c r="K68" i="306"/>
  <c r="E108" i="306"/>
  <c r="C18" i="304"/>
  <c r="N45" i="308"/>
  <c r="L41" i="310"/>
  <c r="E20" i="288"/>
  <c r="D41" i="304"/>
  <c r="C73" i="304"/>
  <c r="N103" i="304"/>
  <c r="K70" i="306"/>
  <c r="L42" i="284"/>
  <c r="L202" i="306"/>
  <c r="L45" i="310"/>
  <c r="M46" i="284"/>
  <c r="O134" i="304"/>
  <c r="M125" i="304"/>
  <c r="O94" i="304"/>
  <c r="D26" i="311"/>
  <c r="C346" i="268" s="1"/>
  <c r="M158" i="306"/>
  <c r="M33" i="317"/>
  <c r="C24" i="306"/>
  <c r="L38" i="304"/>
  <c r="F14" i="306"/>
  <c r="N58" i="304"/>
  <c r="L81" i="306"/>
  <c r="M100" i="306"/>
  <c r="L152" i="306"/>
  <c r="E94" i="306"/>
  <c r="K23" i="306"/>
  <c r="N23" i="284"/>
  <c r="N32" i="285"/>
  <c r="L14" i="306"/>
  <c r="N13" i="309"/>
  <c r="F42" i="312"/>
  <c r="E402" i="268" s="1"/>
  <c r="D121" i="306"/>
  <c r="E31" i="306"/>
  <c r="F60" i="306"/>
  <c r="L103" i="304"/>
  <c r="M125" i="306"/>
  <c r="L36" i="317"/>
  <c r="D42" i="298"/>
  <c r="C195" i="268" s="1"/>
  <c r="O56" i="304"/>
  <c r="N45" i="309"/>
  <c r="L82" i="304"/>
  <c r="M39" i="308"/>
  <c r="D17" i="306"/>
  <c r="F32" i="298"/>
  <c r="E185" i="268" s="1"/>
  <c r="E35" i="312"/>
  <c r="D395" i="268" s="1"/>
  <c r="C178" i="306"/>
  <c r="N8" i="308"/>
  <c r="F9" i="306"/>
  <c r="F130" i="306"/>
  <c r="L12" i="310"/>
  <c r="E22" i="287"/>
  <c r="D96" i="268" s="1"/>
  <c r="M156" i="306"/>
  <c r="F41" i="298"/>
  <c r="E194" i="268" s="1"/>
  <c r="M42" i="316"/>
  <c r="E34" i="298"/>
  <c r="D187" i="268" s="1"/>
  <c r="E10" i="314"/>
  <c r="L21" i="316"/>
  <c r="K101" i="306"/>
  <c r="D162" i="306"/>
  <c r="C80" i="306"/>
  <c r="M7" i="304"/>
  <c r="E98" i="306"/>
  <c r="M15" i="317"/>
  <c r="M25" i="284"/>
  <c r="M124" i="306"/>
  <c r="D14" i="314"/>
  <c r="D128" i="306"/>
  <c r="E12" i="306"/>
  <c r="K86" i="306"/>
  <c r="N65" i="306"/>
  <c r="D165" i="306"/>
  <c r="E24" i="306"/>
  <c r="M22" i="306"/>
  <c r="L91" i="304"/>
  <c r="F42" i="298"/>
  <c r="E195" i="268" s="1"/>
  <c r="O53" i="304"/>
  <c r="E40" i="306"/>
  <c r="K148" i="306"/>
  <c r="C90" i="304"/>
  <c r="C72" i="304"/>
  <c r="F27" i="304"/>
  <c r="E112" i="306"/>
  <c r="C8" i="311"/>
  <c r="D191" i="306"/>
  <c r="M95" i="306"/>
  <c r="D30" i="304"/>
  <c r="K38" i="308"/>
  <c r="L33" i="284"/>
  <c r="D22" i="306"/>
  <c r="F28" i="287"/>
  <c r="E102" i="268" s="1"/>
  <c r="M138" i="304"/>
  <c r="E27" i="298"/>
  <c r="D180" i="268" s="1"/>
  <c r="F24" i="314"/>
  <c r="C106" i="306"/>
  <c r="L31" i="285"/>
  <c r="N130" i="304"/>
  <c r="L44" i="306"/>
  <c r="F50" i="306"/>
  <c r="O18" i="304"/>
  <c r="L101" i="304"/>
  <c r="L113" i="306"/>
  <c r="E43" i="311"/>
  <c r="D363" i="268" s="1"/>
  <c r="L153" i="306"/>
  <c r="L12" i="306"/>
  <c r="E23" i="298"/>
  <c r="D176" i="268" s="1"/>
  <c r="C38" i="311"/>
  <c r="E111" i="306"/>
  <c r="M60" i="304"/>
  <c r="F17" i="287"/>
  <c r="F22" i="314"/>
  <c r="F21" i="298"/>
  <c r="E174" i="268" s="1"/>
  <c r="F128" i="306"/>
  <c r="F84" i="306"/>
  <c r="M139" i="306"/>
  <c r="D13" i="311"/>
  <c r="C333" i="268" s="1"/>
  <c r="E105" i="306"/>
  <c r="N30" i="304"/>
  <c r="D92" i="304"/>
  <c r="F39" i="314"/>
  <c r="M76" i="304"/>
  <c r="E193" i="306"/>
  <c r="C97" i="306"/>
  <c r="F76" i="306"/>
  <c r="K139" i="306"/>
  <c r="N95" i="304"/>
  <c r="F12" i="313"/>
  <c r="E484" i="268" s="1"/>
  <c r="C9" i="298"/>
  <c r="N14" i="317"/>
  <c r="D7" i="306"/>
  <c r="C47" i="298"/>
  <c r="L38" i="308"/>
  <c r="N50" i="304"/>
  <c r="L43" i="304"/>
  <c r="N28" i="308"/>
  <c r="K151" i="306"/>
  <c r="E21" i="313"/>
  <c r="D493" i="268" s="1"/>
  <c r="E137" i="304"/>
  <c r="D128" i="304"/>
  <c r="M30" i="306"/>
  <c r="K42" i="316"/>
  <c r="O93" i="304"/>
  <c r="F28" i="298"/>
  <c r="E181" i="268" s="1"/>
  <c r="L25" i="306"/>
  <c r="F36" i="306"/>
  <c r="D134" i="304"/>
  <c r="L196" i="306"/>
  <c r="L14" i="309"/>
  <c r="L31" i="316"/>
  <c r="M194" i="306"/>
  <c r="K43" i="308"/>
  <c r="L107" i="306"/>
  <c r="F78" i="306"/>
  <c r="C80" i="304"/>
  <c r="K205" i="306"/>
  <c r="F30" i="313"/>
  <c r="E502" i="268" s="1"/>
  <c r="D62" i="304"/>
  <c r="N76" i="304"/>
  <c r="O85" i="304"/>
  <c r="D19" i="313"/>
  <c r="C491" i="268" s="1"/>
  <c r="E19" i="298"/>
  <c r="D172" i="268" s="1"/>
  <c r="D69" i="304"/>
  <c r="D103" i="304"/>
  <c r="N16" i="306"/>
  <c r="D59" i="306"/>
  <c r="D15" i="298"/>
  <c r="F59" i="304"/>
  <c r="F42" i="288"/>
  <c r="E76" i="268" s="1"/>
  <c r="E22" i="298"/>
  <c r="D175" i="268" s="1"/>
  <c r="F11" i="312"/>
  <c r="M31" i="284"/>
  <c r="F108" i="306"/>
  <c r="M44" i="285"/>
  <c r="N99" i="306"/>
  <c r="L30" i="309"/>
  <c r="E39" i="306"/>
  <c r="D58" i="306"/>
  <c r="M18" i="315"/>
  <c r="N30" i="315"/>
  <c r="M22" i="315"/>
  <c r="F59" i="306"/>
  <c r="N32" i="284"/>
  <c r="D194" i="306"/>
  <c r="N18" i="304"/>
  <c r="F10" i="306"/>
  <c r="C44" i="312"/>
  <c r="C22" i="311"/>
  <c r="M44" i="316"/>
  <c r="F34" i="298"/>
  <c r="E187" i="268" s="1"/>
  <c r="N23" i="315"/>
  <c r="M15" i="310"/>
  <c r="K23" i="315"/>
  <c r="M94" i="304"/>
  <c r="C29" i="313"/>
  <c r="E38" i="314"/>
  <c r="E40" i="312"/>
  <c r="D400" i="268" s="1"/>
  <c r="F68" i="304"/>
  <c r="F107" i="306"/>
  <c r="C17" i="304"/>
  <c r="L32" i="304"/>
  <c r="M25" i="309"/>
  <c r="C22" i="313"/>
  <c r="L33" i="308"/>
  <c r="E29" i="314"/>
  <c r="M113" i="304"/>
  <c r="C30" i="314"/>
  <c r="E82" i="304"/>
  <c r="M15" i="306"/>
  <c r="D12" i="304"/>
  <c r="F22" i="304"/>
  <c r="D10" i="313"/>
  <c r="C27" i="311"/>
  <c r="F28" i="311"/>
  <c r="E348" i="268" s="1"/>
  <c r="C74" i="306"/>
  <c r="C89" i="304"/>
  <c r="C81" i="304"/>
  <c r="O135" i="304"/>
  <c r="N19" i="315"/>
  <c r="D47" i="298"/>
  <c r="C200" i="268" s="1"/>
  <c r="D22" i="287"/>
  <c r="C96" i="268" s="1"/>
  <c r="L138" i="304"/>
  <c r="N59" i="317"/>
  <c r="L72" i="306"/>
  <c r="M21" i="284"/>
  <c r="E10" i="312"/>
  <c r="E39" i="288"/>
  <c r="D73" i="268" s="1"/>
  <c r="M33" i="309"/>
  <c r="F33" i="298"/>
  <c r="E186" i="268" s="1"/>
  <c r="E49" i="306"/>
  <c r="C138" i="304"/>
  <c r="N91" i="306"/>
  <c r="C50" i="306"/>
  <c r="K10" i="284"/>
  <c r="F34" i="311"/>
  <c r="E354" i="268" s="1"/>
  <c r="N37" i="308"/>
  <c r="L9" i="316"/>
  <c r="F175" i="306"/>
  <c r="L60" i="306"/>
  <c r="E13" i="287"/>
  <c r="M36" i="306"/>
  <c r="N38" i="309"/>
  <c r="L58" i="306"/>
  <c r="F99" i="304"/>
  <c r="M63" i="304"/>
  <c r="F154" i="306"/>
  <c r="D50" i="304"/>
  <c r="M108" i="304"/>
  <c r="N40" i="306"/>
  <c r="F138" i="304"/>
  <c r="M40" i="316"/>
  <c r="C100" i="306"/>
  <c r="E133" i="304"/>
  <c r="F14" i="314"/>
  <c r="E105" i="304"/>
  <c r="E23" i="288"/>
  <c r="M25" i="317"/>
  <c r="L124" i="304"/>
  <c r="K74" i="306"/>
  <c r="D27" i="287"/>
  <c r="C101" i="268" s="1"/>
  <c r="E18" i="306"/>
  <c r="K22" i="317"/>
  <c r="D24" i="298"/>
  <c r="C177" i="268" s="1"/>
  <c r="D44" i="306"/>
  <c r="E28" i="288"/>
  <c r="N40" i="316"/>
  <c r="C74" i="304"/>
  <c r="N31" i="310"/>
  <c r="L33" i="317"/>
  <c r="D27" i="306"/>
  <c r="D120" i="306"/>
  <c r="O139" i="304"/>
  <c r="E43" i="314"/>
  <c r="L24" i="306"/>
  <c r="N52" i="308"/>
  <c r="D203" i="306"/>
  <c r="E24" i="313"/>
  <c r="D496" i="268" s="1"/>
  <c r="L52" i="317"/>
  <c r="F140" i="304"/>
  <c r="E112" i="304"/>
  <c r="N131" i="306"/>
  <c r="M32" i="315"/>
  <c r="N93" i="304"/>
  <c r="D17" i="312"/>
  <c r="C377" i="268" s="1"/>
  <c r="L85" i="304"/>
  <c r="N95" i="306"/>
  <c r="E45" i="312"/>
  <c r="D405" i="268" s="1"/>
  <c r="E18" i="313"/>
  <c r="D490" i="268" s="1"/>
  <c r="E91" i="304"/>
  <c r="D112" i="304"/>
  <c r="E31" i="298"/>
  <c r="D184" i="268" s="1"/>
  <c r="D44" i="288"/>
  <c r="C78" i="268" s="1"/>
  <c r="K19" i="315"/>
  <c r="K141" i="306"/>
  <c r="O70" i="304"/>
  <c r="E11" i="314"/>
  <c r="L23" i="310"/>
  <c r="L195" i="306"/>
  <c r="E23" i="306"/>
  <c r="M57" i="306"/>
  <c r="N85" i="306"/>
  <c r="F96" i="304"/>
  <c r="D28" i="311"/>
  <c r="C348" i="268" s="1"/>
  <c r="C204" i="306"/>
  <c r="K189" i="306"/>
  <c r="K11" i="309"/>
  <c r="M35" i="315"/>
  <c r="N124" i="304"/>
  <c r="D23" i="304"/>
  <c r="C41" i="311"/>
  <c r="D45" i="306"/>
  <c r="M143" i="304"/>
  <c r="L139" i="304"/>
  <c r="N31" i="306"/>
  <c r="M58" i="317"/>
  <c r="D82" i="304"/>
  <c r="N33" i="317"/>
  <c r="D166" i="306"/>
  <c r="N33" i="316"/>
  <c r="N122" i="304"/>
  <c r="C30" i="287"/>
  <c r="E28" i="314"/>
  <c r="M14" i="306"/>
  <c r="M16" i="317"/>
  <c r="C12" i="311"/>
  <c r="E30" i="313"/>
  <c r="D502" i="268" s="1"/>
  <c r="M36" i="317"/>
  <c r="L201" i="306"/>
  <c r="L53" i="308"/>
  <c r="K155" i="306"/>
  <c r="C18" i="314"/>
  <c r="M32" i="306"/>
  <c r="C42" i="304"/>
  <c r="M42" i="284"/>
  <c r="F112" i="306"/>
  <c r="F39" i="298"/>
  <c r="E192" i="268" s="1"/>
  <c r="K53" i="317"/>
  <c r="C110" i="306"/>
  <c r="M12" i="310"/>
  <c r="M38" i="316"/>
  <c r="D26" i="298"/>
  <c r="C179" i="268" s="1"/>
  <c r="E132" i="304"/>
  <c r="L87" i="306"/>
  <c r="N110" i="304"/>
  <c r="E141" i="304"/>
  <c r="E119" i="304"/>
  <c r="E36" i="298"/>
  <c r="D189" i="268" s="1"/>
  <c r="F23" i="304"/>
  <c r="L34" i="308"/>
  <c r="C23" i="312"/>
  <c r="E10" i="306"/>
  <c r="F18" i="311"/>
  <c r="E338" i="268" s="1"/>
  <c r="F179" i="306"/>
  <c r="E108" i="304"/>
  <c r="K201" i="306"/>
  <c r="L45" i="315"/>
  <c r="C26" i="288"/>
  <c r="D35" i="311"/>
  <c r="C355" i="268" s="1"/>
  <c r="F30" i="288"/>
  <c r="L19" i="315"/>
  <c r="F26" i="313"/>
  <c r="E498" i="268" s="1"/>
  <c r="E122" i="306"/>
  <c r="L29" i="317"/>
  <c r="N25" i="310"/>
  <c r="F201" i="306"/>
  <c r="E25" i="287"/>
  <c r="D99" i="268" s="1"/>
  <c r="C95" i="304"/>
  <c r="O105" i="304"/>
  <c r="C42" i="306"/>
  <c r="K17" i="306"/>
  <c r="K193" i="306"/>
  <c r="C40" i="306"/>
  <c r="C47" i="314"/>
  <c r="M31" i="285"/>
  <c r="F45" i="314"/>
  <c r="D27" i="314"/>
  <c r="O97" i="304"/>
  <c r="M42" i="304"/>
  <c r="D136" i="304"/>
  <c r="M191" i="306"/>
  <c r="E69" i="306"/>
  <c r="F31" i="313"/>
  <c r="E503" i="268" s="1"/>
  <c r="N35" i="315"/>
  <c r="K22" i="310"/>
  <c r="C36" i="288"/>
  <c r="K24" i="315"/>
  <c r="C32" i="311"/>
  <c r="F65" i="306"/>
  <c r="C15" i="312"/>
  <c r="C36" i="306"/>
  <c r="E132" i="306"/>
  <c r="L116" i="306"/>
  <c r="C42" i="298"/>
  <c r="E140" i="306"/>
  <c r="L8" i="310"/>
  <c r="E204" i="306"/>
  <c r="O34" i="304"/>
  <c r="K36" i="306"/>
  <c r="E15" i="312"/>
  <c r="L32" i="315"/>
  <c r="F12" i="298"/>
  <c r="E78" i="304"/>
  <c r="D125" i="306"/>
  <c r="C42" i="312"/>
  <c r="E74" i="304"/>
  <c r="N34" i="316"/>
  <c r="C45" i="306"/>
  <c r="N34" i="308"/>
  <c r="E9" i="311"/>
  <c r="C126" i="306"/>
  <c r="N31" i="304"/>
  <c r="D10" i="311"/>
  <c r="N46" i="317"/>
  <c r="N45" i="315"/>
  <c r="C53" i="306"/>
  <c r="N94" i="304"/>
  <c r="D31" i="306"/>
  <c r="F134" i="304"/>
  <c r="N32" i="304"/>
  <c r="K48" i="284"/>
  <c r="E41" i="314"/>
  <c r="K128" i="306"/>
  <c r="L46" i="284"/>
  <c r="L61" i="306"/>
  <c r="D14" i="287"/>
  <c r="D20" i="298"/>
  <c r="C173" i="268" s="1"/>
  <c r="D16" i="312"/>
  <c r="C376" i="268" s="1"/>
  <c r="L114" i="306"/>
  <c r="M69" i="304"/>
  <c r="C14" i="313"/>
  <c r="C81" i="306"/>
  <c r="K153" i="306"/>
  <c r="F32" i="312"/>
  <c r="E392" i="268" s="1"/>
  <c r="N43" i="310"/>
  <c r="L82" i="306"/>
  <c r="M86" i="306"/>
  <c r="L42" i="310"/>
  <c r="E127" i="304"/>
  <c r="C192" i="306"/>
  <c r="N22" i="315"/>
  <c r="C18" i="288"/>
  <c r="D14" i="306"/>
  <c r="F27" i="298"/>
  <c r="E180" i="268" s="1"/>
  <c r="N10" i="308"/>
  <c r="M45" i="284"/>
  <c r="K35" i="316"/>
  <c r="K16" i="306"/>
  <c r="K45" i="310"/>
  <c r="E81" i="306"/>
  <c r="C26" i="311"/>
  <c r="K35" i="308"/>
  <c r="K96" i="306"/>
  <c r="M123" i="306"/>
  <c r="L17" i="306"/>
  <c r="M41" i="316"/>
  <c r="D13" i="287"/>
  <c r="K10" i="309"/>
  <c r="M9" i="317"/>
  <c r="F43" i="288"/>
  <c r="E77" i="268" s="1"/>
  <c r="K78" i="306"/>
  <c r="E16" i="298"/>
  <c r="C69" i="304"/>
  <c r="M41" i="315"/>
  <c r="M133" i="306"/>
  <c r="F95" i="306"/>
  <c r="N72" i="304"/>
  <c r="D108" i="306"/>
  <c r="M15" i="315"/>
  <c r="N48" i="304"/>
  <c r="E24" i="298"/>
  <c r="D177" i="268" s="1"/>
  <c r="D31" i="312"/>
  <c r="C391" i="268" s="1"/>
  <c r="F25" i="312"/>
  <c r="E385" i="268" s="1"/>
  <c r="E18" i="311"/>
  <c r="D338" i="268" s="1"/>
  <c r="K51" i="308"/>
  <c r="E36" i="306"/>
  <c r="L29" i="304"/>
  <c r="E37" i="288"/>
  <c r="D71" i="268" s="1"/>
  <c r="M85" i="304"/>
  <c r="C82" i="304"/>
  <c r="C33" i="304"/>
  <c r="C10" i="311"/>
  <c r="N21" i="304"/>
  <c r="M25" i="310"/>
  <c r="E38" i="312"/>
  <c r="D398" i="268" s="1"/>
  <c r="L10" i="316"/>
  <c r="F202" i="306"/>
  <c r="N12" i="308"/>
  <c r="K149" i="306"/>
  <c r="C134" i="304"/>
  <c r="E14" i="311"/>
  <c r="D334" i="268" s="1"/>
  <c r="N42" i="308"/>
  <c r="F8" i="306"/>
  <c r="N100" i="306"/>
  <c r="K15" i="316"/>
  <c r="N135" i="304"/>
  <c r="N15" i="315"/>
  <c r="M23" i="285"/>
  <c r="C131" i="304"/>
  <c r="L193" i="306"/>
  <c r="C39" i="314"/>
  <c r="L14" i="304"/>
  <c r="N135" i="306"/>
  <c r="M18" i="317"/>
  <c r="D36" i="311"/>
  <c r="C356" i="268" s="1"/>
  <c r="L40" i="304"/>
  <c r="L104" i="304"/>
  <c r="E47" i="311"/>
  <c r="D367" i="268" s="1"/>
  <c r="D77" i="306"/>
  <c r="K32" i="317"/>
  <c r="M97" i="304"/>
  <c r="K158" i="306"/>
  <c r="C75" i="304"/>
  <c r="C34" i="311"/>
  <c r="C31" i="288"/>
  <c r="N13" i="317"/>
  <c r="M11" i="317"/>
  <c r="F84" i="304"/>
  <c r="F14" i="298"/>
  <c r="M38" i="284"/>
  <c r="N48" i="284"/>
  <c r="L131" i="306"/>
  <c r="C200" i="306"/>
  <c r="L95" i="304"/>
  <c r="L17" i="304"/>
  <c r="O22" i="304"/>
  <c r="D27" i="288"/>
  <c r="K25" i="309"/>
  <c r="E131" i="304"/>
  <c r="D152" i="306"/>
  <c r="D161" i="306"/>
  <c r="K40" i="317"/>
  <c r="L23" i="317"/>
  <c r="F90" i="304"/>
  <c r="L42" i="316"/>
  <c r="D108" i="304"/>
  <c r="C39" i="304"/>
  <c r="N35" i="308"/>
  <c r="M29" i="310"/>
  <c r="C25" i="314"/>
  <c r="E120" i="304"/>
  <c r="E50" i="304"/>
  <c r="K11" i="317"/>
  <c r="E47" i="298"/>
  <c r="D200" i="268" s="1"/>
  <c r="F61" i="304"/>
  <c r="C111" i="306"/>
  <c r="E29" i="306"/>
  <c r="E146" i="306"/>
  <c r="L54" i="317"/>
  <c r="N22" i="304"/>
  <c r="C29" i="306"/>
  <c r="C11" i="311"/>
  <c r="F10" i="312"/>
  <c r="C94" i="304"/>
  <c r="C69" i="306"/>
  <c r="K44" i="306"/>
  <c r="L133" i="304"/>
  <c r="E42" i="304"/>
  <c r="K42" i="306"/>
  <c r="M10" i="309"/>
  <c r="N13" i="306"/>
  <c r="C11" i="298"/>
  <c r="N122" i="306"/>
  <c r="L53" i="304"/>
  <c r="F190" i="306"/>
  <c r="K56" i="306"/>
  <c r="C29" i="287"/>
  <c r="E21" i="288"/>
  <c r="L50" i="304"/>
  <c r="C141" i="304"/>
  <c r="K27" i="306"/>
  <c r="F66" i="306"/>
  <c r="K51" i="317"/>
  <c r="D10" i="312"/>
  <c r="D57" i="306"/>
  <c r="C35" i="311"/>
  <c r="D142" i="306"/>
  <c r="N191" i="306"/>
  <c r="L98" i="304"/>
  <c r="F52" i="304"/>
  <c r="L9" i="317"/>
  <c r="C57" i="306"/>
  <c r="E49" i="304"/>
  <c r="L10" i="306"/>
  <c r="C43" i="288"/>
  <c r="F43" i="311"/>
  <c r="E363" i="268" s="1"/>
  <c r="C28" i="298"/>
  <c r="L63" i="306"/>
  <c r="F25" i="313"/>
  <c r="E497" i="268" s="1"/>
  <c r="L54" i="306"/>
  <c r="N94" i="306"/>
  <c r="L25" i="316"/>
  <c r="N42" i="306"/>
  <c r="D118" i="306"/>
  <c r="E92" i="304"/>
  <c r="K12" i="310"/>
  <c r="E97" i="306"/>
  <c r="M18" i="309"/>
  <c r="K32" i="310"/>
  <c r="N31" i="284"/>
  <c r="L47" i="306"/>
  <c r="F171" i="306"/>
  <c r="O19" i="304"/>
  <c r="D41" i="312"/>
  <c r="C401" i="268" s="1"/>
  <c r="K94" i="306"/>
  <c r="M108" i="306"/>
  <c r="M53" i="304"/>
  <c r="C27" i="287"/>
  <c r="M90" i="304"/>
  <c r="D18" i="313"/>
  <c r="C490" i="268" s="1"/>
  <c r="M192" i="306"/>
  <c r="M33" i="284"/>
  <c r="C22" i="306"/>
  <c r="F26" i="314"/>
  <c r="F31" i="304"/>
  <c r="M32" i="308"/>
  <c r="L45" i="306"/>
  <c r="M43" i="284"/>
  <c r="N20" i="316"/>
  <c r="C25" i="313"/>
  <c r="M203" i="306"/>
  <c r="M42" i="306"/>
  <c r="C51" i="306"/>
  <c r="N41" i="304"/>
  <c r="F109" i="306"/>
  <c r="D24" i="311"/>
  <c r="C344" i="268" s="1"/>
  <c r="D24" i="287"/>
  <c r="C98" i="268" s="1"/>
  <c r="C56" i="306"/>
  <c r="F17" i="288"/>
  <c r="E17" i="311"/>
  <c r="D337" i="268" s="1"/>
  <c r="O65" i="304"/>
  <c r="D28" i="306"/>
  <c r="D133" i="304"/>
  <c r="F19" i="287"/>
  <c r="E32" i="306"/>
  <c r="C43" i="304"/>
  <c r="M96" i="304"/>
  <c r="F193" i="306"/>
  <c r="M38" i="304"/>
  <c r="D70" i="304"/>
  <c r="L35" i="308"/>
  <c r="K29" i="309"/>
  <c r="M22" i="316"/>
  <c r="E107" i="304"/>
  <c r="K131" i="306"/>
  <c r="D46" i="312"/>
  <c r="C406" i="268" s="1"/>
  <c r="N36" i="317"/>
  <c r="N105" i="306"/>
  <c r="F30" i="298"/>
  <c r="E183" i="268" s="1"/>
  <c r="C190" i="306"/>
  <c r="F68" i="306"/>
  <c r="C48" i="268"/>
  <c r="F40" i="314"/>
  <c r="F127" i="306"/>
  <c r="L97" i="306"/>
  <c r="D47" i="288"/>
  <c r="C81" i="268" s="1"/>
  <c r="C24" i="311"/>
  <c r="D105" i="304"/>
  <c r="N100" i="304"/>
  <c r="L30" i="304"/>
  <c r="L31" i="284"/>
  <c r="N98" i="306"/>
  <c r="C59" i="304"/>
  <c r="D137" i="304"/>
  <c r="C177" i="306"/>
  <c r="N92" i="306"/>
  <c r="K111" i="306"/>
  <c r="L119" i="306"/>
  <c r="C44" i="304"/>
  <c r="E31" i="314"/>
  <c r="M99" i="306"/>
  <c r="M79" i="306"/>
  <c r="K55" i="317"/>
  <c r="O142" i="304"/>
  <c r="N139" i="306"/>
  <c r="C25" i="311"/>
  <c r="M80" i="306"/>
  <c r="M26" i="317"/>
  <c r="L25" i="315"/>
  <c r="E60" i="304"/>
  <c r="O89" i="304"/>
  <c r="N130" i="306"/>
  <c r="C41" i="314"/>
  <c r="L46" i="308"/>
  <c r="M20" i="284"/>
  <c r="D16" i="288"/>
  <c r="C50" i="268" s="1"/>
  <c r="O21" i="304"/>
  <c r="C117" i="306"/>
  <c r="L154" i="306"/>
  <c r="E16" i="313"/>
  <c r="D488" i="268" s="1"/>
  <c r="F47" i="314"/>
  <c r="C70" i="304"/>
  <c r="D21" i="311"/>
  <c r="C341" i="268" s="1"/>
  <c r="D17" i="298"/>
  <c r="C170" i="268" s="1"/>
  <c r="L60" i="304"/>
  <c r="M114" i="304"/>
  <c r="M41" i="310"/>
  <c r="L146" i="306"/>
  <c r="L44" i="308"/>
  <c r="C19" i="311"/>
  <c r="C13" i="306"/>
  <c r="F42" i="314"/>
  <c r="O72" i="304"/>
  <c r="M53" i="308"/>
  <c r="M35" i="316"/>
  <c r="M79" i="304"/>
  <c r="C20" i="304"/>
  <c r="K15" i="310"/>
  <c r="F38" i="311"/>
  <c r="E358" i="268" s="1"/>
  <c r="L31" i="308"/>
  <c r="L89" i="306"/>
  <c r="M25" i="285"/>
  <c r="L31" i="310"/>
  <c r="D41" i="306"/>
  <c r="K8" i="306"/>
  <c r="D23" i="311"/>
  <c r="C343" i="268" s="1"/>
  <c r="D36" i="306"/>
  <c r="K60" i="317"/>
  <c r="M33" i="316"/>
  <c r="M34" i="304"/>
  <c r="F177" i="306"/>
  <c r="C33" i="312"/>
  <c r="L37" i="308"/>
  <c r="F119" i="304"/>
  <c r="F110" i="304"/>
  <c r="C199" i="306"/>
  <c r="D19" i="311"/>
  <c r="C339" i="268" s="1"/>
  <c r="E15" i="306"/>
  <c r="M63" i="306"/>
  <c r="N17" i="306"/>
  <c r="L34" i="315"/>
  <c r="O68" i="304"/>
  <c r="E39" i="312"/>
  <c r="D399" i="268" s="1"/>
  <c r="C53" i="304"/>
  <c r="F38" i="298"/>
  <c r="E191" i="268" s="1"/>
  <c r="E34" i="311"/>
  <c r="D354" i="268" s="1"/>
  <c r="D24" i="306"/>
  <c r="N113" i="304"/>
  <c r="C70" i="306"/>
  <c r="C12" i="304"/>
  <c r="K122" i="306"/>
  <c r="N32" i="309"/>
  <c r="D31" i="311"/>
  <c r="C351" i="268" s="1"/>
  <c r="D106" i="306"/>
  <c r="L14" i="315"/>
  <c r="M28" i="309"/>
  <c r="F32" i="287"/>
  <c r="E106" i="268" s="1"/>
  <c r="N28" i="309"/>
  <c r="F160" i="306"/>
  <c r="E18" i="304"/>
  <c r="F16" i="287"/>
  <c r="F8" i="298"/>
  <c r="D95" i="304"/>
  <c r="C129" i="306"/>
  <c r="F13" i="312"/>
  <c r="F163" i="306"/>
  <c r="K20" i="285"/>
  <c r="F33" i="304"/>
  <c r="D117" i="304"/>
  <c r="E16" i="306"/>
  <c r="D96" i="304"/>
  <c r="C62" i="304"/>
  <c r="F44" i="314"/>
  <c r="N42" i="310"/>
  <c r="K93" i="306"/>
  <c r="N132" i="304"/>
  <c r="O95" i="304"/>
  <c r="E14" i="312"/>
  <c r="D372" i="268" s="1"/>
  <c r="C32" i="306"/>
  <c r="N87" i="306"/>
  <c r="E174" i="306"/>
  <c r="N96" i="304"/>
  <c r="F113" i="304"/>
  <c r="D24" i="314"/>
  <c r="N40" i="317"/>
  <c r="L73" i="306"/>
  <c r="D33" i="314"/>
  <c r="M52" i="304"/>
  <c r="E175" i="306"/>
  <c r="K32" i="308"/>
  <c r="C40" i="298"/>
  <c r="F18" i="304"/>
  <c r="L55" i="306"/>
  <c r="N9" i="317"/>
  <c r="N44" i="304"/>
  <c r="D12" i="306"/>
  <c r="C135" i="304"/>
  <c r="F45" i="306"/>
  <c r="E97" i="304"/>
  <c r="C28" i="312"/>
  <c r="N141" i="304"/>
  <c r="K20" i="310"/>
  <c r="K87" i="306"/>
  <c r="D15" i="312"/>
  <c r="D125" i="304"/>
  <c r="F57" i="306"/>
  <c r="K38" i="306"/>
  <c r="D39" i="306"/>
  <c r="F20" i="311"/>
  <c r="E340" i="268" s="1"/>
  <c r="L128" i="306"/>
  <c r="E190" i="306"/>
  <c r="K14" i="317"/>
  <c r="N153" i="306"/>
  <c r="L22" i="310"/>
  <c r="D45" i="298"/>
  <c r="C198" i="268" s="1"/>
  <c r="L33" i="316"/>
  <c r="E26" i="311"/>
  <c r="D346" i="268" s="1"/>
  <c r="D32" i="287"/>
  <c r="C106" i="268" s="1"/>
  <c r="L11" i="284"/>
  <c r="E55" i="306"/>
  <c r="F45" i="311"/>
  <c r="E365" i="268" s="1"/>
  <c r="D43" i="304"/>
  <c r="D18" i="314"/>
  <c r="C37" i="304"/>
  <c r="F131" i="306"/>
  <c r="F19" i="312"/>
  <c r="E379" i="268" s="1"/>
  <c r="N41" i="309"/>
  <c r="L80" i="306"/>
  <c r="N18" i="315"/>
  <c r="O96" i="304"/>
  <c r="C34" i="312"/>
  <c r="K25" i="317"/>
  <c r="C13" i="311"/>
  <c r="D44" i="304"/>
  <c r="D26" i="313"/>
  <c r="C498" i="268" s="1"/>
  <c r="K52" i="308"/>
  <c r="D132" i="304"/>
  <c r="C13" i="314"/>
  <c r="D29" i="306"/>
  <c r="C114" i="304"/>
  <c r="K60" i="306"/>
  <c r="N35" i="316"/>
  <c r="E8" i="304"/>
  <c r="D25" i="311"/>
  <c r="C345" i="268" s="1"/>
  <c r="E109" i="304"/>
  <c r="M35" i="306"/>
  <c r="C139" i="306"/>
  <c r="F9" i="298"/>
  <c r="L40" i="316"/>
  <c r="E46" i="288"/>
  <c r="D80" i="268" s="1"/>
  <c r="N42" i="316"/>
  <c r="F124" i="304"/>
  <c r="K28" i="285"/>
  <c r="E148" i="306"/>
  <c r="F11" i="287"/>
  <c r="E40" i="288"/>
  <c r="D74" i="268" s="1"/>
  <c r="N29" i="306"/>
  <c r="L140" i="306"/>
  <c r="L34" i="316"/>
  <c r="D116" i="306"/>
  <c r="K23" i="285"/>
  <c r="K32" i="284"/>
  <c r="N81" i="304"/>
  <c r="C16" i="312"/>
  <c r="M23" i="306"/>
  <c r="L150" i="306"/>
  <c r="L32" i="308"/>
  <c r="D17" i="304"/>
  <c r="L96" i="306"/>
  <c r="E33" i="304"/>
  <c r="F24" i="311"/>
  <c r="E344" i="268" s="1"/>
  <c r="D66" i="306"/>
  <c r="C63" i="304"/>
  <c r="F62" i="304"/>
  <c r="F16" i="288"/>
  <c r="N57" i="306"/>
  <c r="M14" i="304"/>
  <c r="F74" i="306"/>
  <c r="N15" i="317"/>
  <c r="F194" i="306"/>
  <c r="E43" i="298"/>
  <c r="D196" i="268" s="1"/>
  <c r="E26" i="306"/>
  <c r="K140" i="306"/>
  <c r="L105" i="304"/>
  <c r="E18" i="312"/>
  <c r="D378" i="268" s="1"/>
  <c r="K59" i="317"/>
  <c r="F29" i="304"/>
  <c r="M13" i="284"/>
  <c r="C37" i="298"/>
  <c r="E22" i="313"/>
  <c r="D494" i="268" s="1"/>
  <c r="D149" i="306"/>
  <c r="M193" i="306"/>
  <c r="K43" i="285"/>
  <c r="O44" i="304"/>
  <c r="M124" i="304"/>
  <c r="L51" i="306"/>
  <c r="E141" i="306"/>
  <c r="D37" i="312"/>
  <c r="C397" i="268" s="1"/>
  <c r="N61" i="306"/>
  <c r="L121" i="304"/>
  <c r="L9" i="310"/>
  <c r="M10" i="310"/>
  <c r="K18" i="315"/>
  <c r="F81" i="304"/>
  <c r="D34" i="311"/>
  <c r="C354" i="268" s="1"/>
  <c r="F45" i="298"/>
  <c r="E198" i="268" s="1"/>
  <c r="C20" i="287"/>
  <c r="K25" i="285"/>
  <c r="N41" i="310"/>
  <c r="M52" i="308"/>
  <c r="M9" i="284"/>
  <c r="F137" i="306"/>
  <c r="M56" i="304"/>
  <c r="L39" i="309"/>
  <c r="M23" i="284"/>
  <c r="D31" i="314"/>
  <c r="N126" i="306"/>
  <c r="D40" i="304"/>
  <c r="L42" i="309"/>
  <c r="E123" i="304"/>
  <c r="L133" i="306"/>
  <c r="D175" i="306"/>
  <c r="C30" i="304"/>
  <c r="C111" i="304"/>
  <c r="K102" i="306"/>
  <c r="F146" i="306"/>
  <c r="N55" i="317"/>
  <c r="D28" i="312"/>
  <c r="C388" i="268" s="1"/>
  <c r="L13" i="317"/>
  <c r="M23" i="309"/>
  <c r="L33" i="315"/>
  <c r="E121" i="306"/>
  <c r="C14" i="311"/>
  <c r="F54" i="304"/>
  <c r="L27" i="306"/>
  <c r="D107" i="304"/>
  <c r="D177" i="306"/>
  <c r="L100" i="306"/>
  <c r="K22" i="315"/>
  <c r="L38" i="317"/>
  <c r="D129" i="306"/>
  <c r="N24" i="309"/>
  <c r="F98" i="306"/>
  <c r="C38" i="312"/>
  <c r="N19" i="306"/>
  <c r="D21" i="288"/>
  <c r="N24" i="306"/>
  <c r="N24" i="304"/>
  <c r="N204" i="306"/>
  <c r="K199" i="306"/>
  <c r="L112" i="304"/>
  <c r="D12" i="298"/>
  <c r="E122" i="304"/>
  <c r="M21" i="315"/>
  <c r="K123" i="306"/>
  <c r="E27" i="312"/>
  <c r="D387" i="268" s="1"/>
  <c r="L136" i="304"/>
  <c r="C21" i="304"/>
  <c r="N71" i="306"/>
  <c r="D17" i="311"/>
  <c r="C337" i="268" s="1"/>
  <c r="D163" i="306"/>
  <c r="N9" i="308"/>
  <c r="K32" i="316"/>
  <c r="C164" i="306"/>
  <c r="C23" i="314"/>
  <c r="D65" i="304"/>
  <c r="D190" i="306"/>
  <c r="L53" i="317"/>
  <c r="F23" i="313"/>
  <c r="E495" i="268" s="1"/>
  <c r="N193" i="306"/>
  <c r="O82" i="304"/>
  <c r="D60" i="306"/>
  <c r="K28" i="315"/>
  <c r="N44" i="317"/>
  <c r="K34" i="315"/>
  <c r="O115" i="304"/>
  <c r="N12" i="315"/>
  <c r="E44" i="306"/>
  <c r="F16" i="314"/>
  <c r="N151" i="306"/>
  <c r="E160" i="306"/>
  <c r="E19" i="311"/>
  <c r="D339" i="268" s="1"/>
  <c r="L34" i="309"/>
  <c r="L35" i="306"/>
  <c r="D11" i="314"/>
  <c r="L23" i="285"/>
  <c r="L26" i="317"/>
  <c r="N42" i="285"/>
  <c r="N9" i="316"/>
  <c r="L12" i="304"/>
  <c r="D26" i="306"/>
  <c r="E22" i="304"/>
  <c r="N31" i="285"/>
  <c r="K46" i="284"/>
  <c r="L43" i="306"/>
  <c r="K29" i="285"/>
  <c r="C203" i="306"/>
  <c r="C31" i="287"/>
  <c r="K37" i="317"/>
  <c r="K95" i="306"/>
  <c r="M11" i="315"/>
  <c r="K23" i="310"/>
  <c r="E28" i="312"/>
  <c r="D388" i="268" s="1"/>
  <c r="F42" i="304"/>
  <c r="E106" i="306"/>
  <c r="O66" i="304"/>
  <c r="M47" i="284"/>
  <c r="F33" i="288"/>
  <c r="E21" i="306"/>
  <c r="E9" i="312"/>
  <c r="K26" i="306"/>
  <c r="C43" i="312"/>
  <c r="L44" i="316"/>
  <c r="F181" i="306"/>
  <c r="C21" i="312"/>
  <c r="L58" i="317"/>
  <c r="L191" i="306"/>
  <c r="O17" i="304"/>
  <c r="N18" i="309"/>
  <c r="K120" i="306"/>
  <c r="N19" i="310"/>
  <c r="F170" i="306"/>
  <c r="E13" i="311"/>
  <c r="D333" i="268" s="1"/>
  <c r="K191" i="306"/>
  <c r="N136" i="306"/>
  <c r="F53" i="304"/>
  <c r="M71" i="306"/>
  <c r="E189" i="306"/>
  <c r="N110" i="306"/>
  <c r="L29" i="308"/>
  <c r="F28" i="313"/>
  <c r="E500" i="268" s="1"/>
  <c r="M25" i="315"/>
  <c r="F109" i="304"/>
  <c r="C10" i="298"/>
  <c r="F45" i="312"/>
  <c r="E405" i="268" s="1"/>
  <c r="F38" i="312"/>
  <c r="E398" i="268" s="1"/>
  <c r="M43" i="315"/>
  <c r="D41" i="288"/>
  <c r="C75" i="268" s="1"/>
  <c r="L48" i="306"/>
  <c r="N49" i="308"/>
  <c r="F40" i="298"/>
  <c r="E193" i="268" s="1"/>
  <c r="M123" i="304"/>
  <c r="D18" i="306"/>
  <c r="D28" i="313"/>
  <c r="C500" i="268" s="1"/>
  <c r="N44" i="310"/>
  <c r="L104" i="306"/>
  <c r="L42" i="285"/>
  <c r="L18" i="315"/>
  <c r="F118" i="306"/>
  <c r="E29" i="298"/>
  <c r="D182" i="268" s="1"/>
  <c r="D70" i="306"/>
  <c r="E24" i="288"/>
  <c r="D43" i="314"/>
  <c r="O80" i="304"/>
  <c r="M44" i="284"/>
  <c r="C109" i="304"/>
  <c r="M151" i="306"/>
  <c r="M31" i="304"/>
  <c r="E75" i="304"/>
  <c r="N60" i="317"/>
  <c r="K12" i="309"/>
  <c r="F166" i="306"/>
  <c r="M57" i="304"/>
  <c r="L64" i="304"/>
  <c r="K30" i="310"/>
  <c r="F37" i="304"/>
  <c r="E13" i="314"/>
  <c r="E32" i="287"/>
  <c r="D106" i="268" s="1"/>
  <c r="E85" i="304"/>
  <c r="C30" i="311"/>
  <c r="N63" i="306"/>
  <c r="M42" i="285"/>
  <c r="L23" i="304"/>
  <c r="D44" i="314"/>
  <c r="K44" i="317"/>
  <c r="E100" i="304"/>
  <c r="N92" i="304"/>
  <c r="E14" i="313"/>
  <c r="D486" i="268" s="1"/>
  <c r="K45" i="317"/>
  <c r="C118" i="304"/>
  <c r="D37" i="306"/>
  <c r="L59" i="317"/>
  <c r="D8" i="306"/>
  <c r="E61" i="304"/>
  <c r="M43" i="308"/>
  <c r="N24" i="310"/>
  <c r="N106" i="304"/>
  <c r="L8" i="316"/>
  <c r="N47" i="306"/>
  <c r="C61" i="304"/>
  <c r="M29" i="315"/>
  <c r="N11" i="317"/>
  <c r="F11" i="313"/>
  <c r="E483" i="268" s="1"/>
  <c r="M18" i="306"/>
  <c r="L101" i="306"/>
  <c r="D147" i="306"/>
  <c r="E93" i="304"/>
  <c r="L31" i="315"/>
  <c r="K24" i="316"/>
  <c r="K98" i="306"/>
  <c r="L41" i="306"/>
  <c r="N39" i="315"/>
  <c r="D12" i="314"/>
  <c r="C23" i="313"/>
  <c r="M28" i="285"/>
  <c r="D28" i="298"/>
  <c r="C181" i="268" s="1"/>
  <c r="K30" i="308"/>
  <c r="C65" i="304"/>
  <c r="E47" i="314"/>
  <c r="D111" i="306"/>
  <c r="F44" i="306"/>
  <c r="K92" i="306"/>
  <c r="N32" i="316"/>
  <c r="N9" i="304"/>
  <c r="N12" i="310"/>
  <c r="L20" i="315"/>
  <c r="M39" i="310"/>
  <c r="D81" i="306"/>
  <c r="E14" i="306"/>
  <c r="D13" i="313"/>
  <c r="C485" i="268" s="1"/>
  <c r="L9" i="306"/>
  <c r="C27" i="314"/>
  <c r="F38" i="288"/>
  <c r="E72" i="268" s="1"/>
  <c r="F13" i="287"/>
  <c r="K71" i="306"/>
  <c r="N10" i="304"/>
  <c r="K41" i="310"/>
  <c r="N103" i="306"/>
  <c r="E9" i="298"/>
  <c r="C33" i="288"/>
  <c r="C167" i="306"/>
  <c r="O55" i="304"/>
  <c r="K29" i="317"/>
  <c r="K64" i="306"/>
  <c r="F21" i="304"/>
  <c r="C18" i="306"/>
  <c r="L81" i="304"/>
  <c r="K89" i="306"/>
  <c r="D30" i="314"/>
  <c r="D98" i="304"/>
  <c r="F41" i="306"/>
  <c r="O99" i="304"/>
  <c r="F14" i="287"/>
  <c r="M31" i="309"/>
  <c r="C55" i="306"/>
  <c r="L37" i="306"/>
  <c r="C32" i="298"/>
  <c r="K147" i="306"/>
  <c r="M40" i="304"/>
  <c r="L28" i="315"/>
  <c r="E9" i="304"/>
  <c r="K22" i="316"/>
  <c r="M20" i="310"/>
  <c r="C45" i="298"/>
  <c r="F135" i="304"/>
  <c r="E65" i="306"/>
  <c r="C27" i="312"/>
  <c r="D132" i="306"/>
  <c r="C11" i="312"/>
  <c r="N11" i="309"/>
  <c r="N44" i="316"/>
  <c r="O84" i="304"/>
  <c r="F38" i="306"/>
  <c r="C170" i="306"/>
  <c r="M205" i="306"/>
  <c r="D48" i="304"/>
  <c r="M32" i="304"/>
  <c r="E184" i="306"/>
  <c r="E126" i="306"/>
  <c r="N41" i="285"/>
  <c r="K14" i="315"/>
  <c r="L136" i="306"/>
  <c r="M12" i="308"/>
  <c r="L32" i="285"/>
  <c r="K45" i="315"/>
  <c r="D9" i="311"/>
  <c r="M126" i="306"/>
  <c r="E31" i="312"/>
  <c r="D391" i="268" s="1"/>
  <c r="N46" i="308"/>
  <c r="C17" i="311"/>
  <c r="E36" i="311"/>
  <c r="D356" i="268" s="1"/>
  <c r="E33" i="311"/>
  <c r="D353" i="268" s="1"/>
  <c r="N10" i="310"/>
  <c r="E78" i="306"/>
  <c r="L33" i="310"/>
  <c r="L25" i="309"/>
  <c r="M19" i="310"/>
  <c r="L114" i="304"/>
  <c r="N38" i="317"/>
  <c r="O125" i="304"/>
  <c r="N60" i="304"/>
  <c r="M122" i="304"/>
  <c r="M27" i="304"/>
  <c r="L32" i="316"/>
  <c r="C42" i="311"/>
  <c r="E181" i="306"/>
  <c r="L34" i="310"/>
  <c r="C26" i="313"/>
  <c r="N129" i="304"/>
  <c r="C91" i="304"/>
  <c r="C17" i="313"/>
  <c r="K9" i="284"/>
  <c r="N152" i="306"/>
  <c r="L13" i="309"/>
  <c r="M145" i="306"/>
  <c r="D9" i="306"/>
  <c r="F13" i="313"/>
  <c r="E485" i="268" s="1"/>
  <c r="E130" i="306"/>
  <c r="C28" i="313"/>
  <c r="K13" i="306"/>
  <c r="N111" i="304"/>
  <c r="L13" i="284"/>
  <c r="F55" i="306"/>
  <c r="L8" i="304"/>
  <c r="F21" i="311"/>
  <c r="E341" i="268" s="1"/>
  <c r="L21" i="306"/>
  <c r="D27" i="313"/>
  <c r="C499" i="268" s="1"/>
  <c r="D12" i="312"/>
  <c r="F98" i="304"/>
  <c r="D75" i="304"/>
  <c r="N129" i="306"/>
  <c r="N107" i="306"/>
  <c r="M29" i="316"/>
  <c r="N88" i="306"/>
  <c r="F80" i="306"/>
  <c r="K53" i="306"/>
  <c r="L28" i="304"/>
  <c r="C15" i="287"/>
  <c r="E51" i="304"/>
  <c r="C99" i="306"/>
  <c r="D54" i="306"/>
  <c r="L28" i="308"/>
  <c r="C108" i="304"/>
  <c r="K43" i="310"/>
  <c r="N189" i="306"/>
  <c r="C16" i="288"/>
  <c r="N79" i="304"/>
  <c r="E161" i="306"/>
  <c r="K45" i="309"/>
  <c r="M33" i="310"/>
  <c r="K116" i="306"/>
  <c r="F101" i="306"/>
  <c r="N97" i="306"/>
  <c r="N134" i="304"/>
  <c r="F141" i="304"/>
  <c r="D27" i="312"/>
  <c r="C387" i="268" s="1"/>
  <c r="C31" i="313"/>
  <c r="N25" i="316"/>
  <c r="M89" i="306"/>
  <c r="F168" i="306"/>
  <c r="L21" i="315"/>
  <c r="N157" i="306"/>
  <c r="M30" i="310"/>
  <c r="D17" i="287"/>
  <c r="L12" i="284"/>
  <c r="N38" i="306"/>
  <c r="M73" i="306"/>
  <c r="E71" i="304"/>
  <c r="C11" i="306"/>
  <c r="L33" i="285"/>
  <c r="C136" i="306"/>
  <c r="L29" i="309"/>
  <c r="D107" i="306"/>
  <c r="L15" i="315"/>
  <c r="D178" i="306"/>
  <c r="K24" i="317"/>
  <c r="L29" i="285"/>
  <c r="F157" i="306"/>
  <c r="K61" i="317"/>
  <c r="D167" i="306"/>
  <c r="F16" i="298"/>
  <c r="M24" i="316"/>
  <c r="D11" i="312"/>
  <c r="F19" i="314"/>
  <c r="M45" i="285"/>
  <c r="K44" i="284"/>
  <c r="E80" i="306"/>
  <c r="M9" i="316"/>
  <c r="E20" i="314"/>
  <c r="K10" i="306"/>
  <c r="L12" i="317"/>
  <c r="K61" i="306"/>
  <c r="C22" i="287"/>
  <c r="M43" i="317"/>
  <c r="K50" i="317"/>
  <c r="M50" i="306"/>
  <c r="M147" i="306"/>
  <c r="M23" i="317"/>
  <c r="K28" i="317"/>
  <c r="C38" i="306"/>
  <c r="L43" i="308"/>
  <c r="F67" i="306"/>
  <c r="M81" i="306"/>
  <c r="F79" i="304"/>
  <c r="D21" i="313"/>
  <c r="C493" i="268" s="1"/>
  <c r="L20" i="284"/>
  <c r="K28" i="306"/>
  <c r="N33" i="304"/>
  <c r="L140" i="304"/>
  <c r="L102" i="304"/>
  <c r="F32" i="288"/>
  <c r="N45" i="310"/>
  <c r="K8" i="308"/>
  <c r="C47" i="311"/>
  <c r="K20" i="309"/>
  <c r="D35" i="288"/>
  <c r="C69" i="268" s="1"/>
  <c r="M14" i="309"/>
  <c r="N51" i="308"/>
  <c r="K36" i="308"/>
  <c r="L48" i="308"/>
  <c r="D115" i="306"/>
  <c r="N28" i="285"/>
  <c r="M22" i="317"/>
  <c r="N69" i="304"/>
  <c r="N55" i="306"/>
  <c r="O29" i="304"/>
  <c r="E110" i="306"/>
  <c r="M136" i="306"/>
  <c r="N14" i="316"/>
  <c r="K194" i="306"/>
  <c r="D25" i="313"/>
  <c r="C497" i="268" s="1"/>
  <c r="F37" i="314"/>
  <c r="N142" i="304"/>
  <c r="D36" i="314"/>
  <c r="D56" i="306"/>
  <c r="F50" i="304"/>
  <c r="L11" i="316"/>
  <c r="L13" i="316"/>
  <c r="D39" i="312"/>
  <c r="C399" i="268" s="1"/>
  <c r="N39" i="308"/>
  <c r="M45" i="306"/>
  <c r="N144" i="306"/>
  <c r="K85" i="306"/>
  <c r="M72" i="304"/>
  <c r="C201" i="306"/>
  <c r="K44" i="309"/>
  <c r="D26" i="314"/>
  <c r="N14" i="310"/>
  <c r="F47" i="288"/>
  <c r="E81" i="268" s="1"/>
  <c r="O121" i="304"/>
  <c r="E17" i="298"/>
  <c r="D170" i="268" s="1"/>
  <c r="E21" i="304"/>
  <c r="L25" i="310"/>
  <c r="M114" i="306"/>
  <c r="O91" i="304"/>
  <c r="N51" i="304"/>
  <c r="M12" i="316"/>
  <c r="C15" i="314"/>
  <c r="D15" i="287"/>
  <c r="D51" i="306"/>
  <c r="D18" i="304"/>
  <c r="D170" i="306"/>
  <c r="C119" i="304"/>
  <c r="F111" i="306"/>
  <c r="N48" i="308"/>
  <c r="N35" i="284"/>
  <c r="E70" i="304"/>
  <c r="E75" i="306"/>
  <c r="K42" i="308"/>
  <c r="D21" i="306"/>
  <c r="N29" i="308"/>
  <c r="N40" i="304"/>
  <c r="C124" i="304"/>
  <c r="N28" i="306"/>
  <c r="K38" i="317"/>
  <c r="M74" i="306"/>
  <c r="D22" i="314"/>
  <c r="E35" i="288"/>
  <c r="D69" i="268" s="1"/>
  <c r="N21" i="316"/>
  <c r="N41" i="306"/>
  <c r="M43" i="285"/>
  <c r="D11" i="306"/>
  <c r="M103" i="304"/>
  <c r="L18" i="306"/>
  <c r="N23" i="304"/>
  <c r="D179" i="306"/>
  <c r="N54" i="317"/>
  <c r="D37" i="288"/>
  <c r="C71" i="268" s="1"/>
  <c r="M58" i="304"/>
  <c r="E32" i="314"/>
  <c r="E11" i="304"/>
  <c r="L96" i="304"/>
  <c r="N32" i="317"/>
  <c r="N30" i="309"/>
  <c r="D199" i="306"/>
  <c r="C109" i="306"/>
  <c r="N45" i="317"/>
  <c r="E7" i="304"/>
  <c r="D16" i="287"/>
  <c r="C43" i="306"/>
  <c r="D117" i="306"/>
  <c r="M106" i="306"/>
  <c r="N22" i="306"/>
  <c r="N15" i="309"/>
  <c r="N20" i="285"/>
  <c r="E117" i="306"/>
  <c r="K206" i="306"/>
  <c r="E71" i="306"/>
  <c r="M93" i="304"/>
  <c r="M23" i="304"/>
  <c r="L139" i="306"/>
  <c r="F10" i="313"/>
  <c r="E32" i="311"/>
  <c r="D352" i="268" s="1"/>
  <c r="L24" i="310"/>
  <c r="L15" i="309"/>
  <c r="D41" i="311"/>
  <c r="C361" i="268" s="1"/>
  <c r="F183" i="306"/>
  <c r="C17" i="298"/>
  <c r="C19" i="313"/>
  <c r="K31" i="308"/>
  <c r="F10" i="298"/>
  <c r="C21" i="311"/>
  <c r="N133" i="306"/>
  <c r="N22" i="284"/>
  <c r="C165" i="306"/>
  <c r="O9" i="304"/>
  <c r="C54" i="304"/>
  <c r="L20" i="306"/>
  <c r="O123" i="304"/>
  <c r="E192" i="306"/>
  <c r="E54" i="304"/>
  <c r="E74" i="306"/>
  <c r="F7" i="304"/>
  <c r="F52" i="306"/>
  <c r="E36" i="312"/>
  <c r="D396" i="268" s="1"/>
  <c r="O38" i="304"/>
  <c r="C36" i="312"/>
  <c r="M204" i="306"/>
  <c r="F41" i="314"/>
  <c r="L40" i="310"/>
  <c r="L21" i="285"/>
  <c r="D89" i="304"/>
  <c r="E47" i="312"/>
  <c r="D407" i="268" s="1"/>
  <c r="K154" i="306"/>
  <c r="N42" i="304"/>
  <c r="C20" i="311"/>
  <c r="L11" i="306"/>
  <c r="C150" i="306"/>
  <c r="L59" i="306"/>
  <c r="E152" i="306"/>
  <c r="K43" i="284"/>
  <c r="F19" i="288"/>
  <c r="F89" i="306"/>
  <c r="F24" i="306"/>
  <c r="C68" i="304"/>
  <c r="N138" i="304"/>
  <c r="N12" i="284"/>
  <c r="M202" i="306"/>
  <c r="M57" i="317"/>
  <c r="D38" i="304"/>
  <c r="C10" i="313"/>
  <c r="D13" i="314"/>
  <c r="M41" i="309"/>
  <c r="K127" i="306"/>
  <c r="E30" i="312"/>
  <c r="D390" i="268" s="1"/>
  <c r="D155" i="306"/>
  <c r="L138" i="306"/>
  <c r="L135" i="304"/>
  <c r="M67" i="304"/>
  <c r="F54" i="306"/>
  <c r="E72" i="304"/>
  <c r="K54" i="306"/>
  <c r="E191" i="306"/>
  <c r="L83" i="304"/>
  <c r="C176" i="306"/>
  <c r="D39" i="311"/>
  <c r="C359" i="268" s="1"/>
  <c r="E111" i="304"/>
  <c r="C16" i="287"/>
  <c r="D19" i="298"/>
  <c r="C172" i="268" s="1"/>
  <c r="N30" i="317"/>
  <c r="E31" i="311"/>
  <c r="D351" i="268" s="1"/>
  <c r="N56" i="317"/>
  <c r="L143" i="306"/>
  <c r="D204" i="306"/>
  <c r="C21" i="313"/>
  <c r="C155" i="306"/>
  <c r="D184" i="306"/>
  <c r="E142" i="306"/>
  <c r="M66" i="304"/>
  <c r="L31" i="317"/>
  <c r="C45" i="288"/>
  <c r="K157" i="306"/>
  <c r="M56" i="317"/>
  <c r="D33" i="304"/>
  <c r="K14" i="306"/>
  <c r="E32" i="312"/>
  <c r="D392" i="268" s="1"/>
  <c r="M33" i="304"/>
  <c r="M149" i="306"/>
  <c r="K39" i="308"/>
  <c r="D101" i="306"/>
  <c r="M140" i="304"/>
  <c r="E45" i="288"/>
  <c r="D79" i="268" s="1"/>
  <c r="O71" i="304"/>
  <c r="F20" i="313"/>
  <c r="E492" i="268" s="1"/>
  <c r="L32" i="284"/>
  <c r="N14" i="315"/>
  <c r="C121" i="304"/>
  <c r="D12" i="313"/>
  <c r="C484" i="268" s="1"/>
  <c r="L61" i="304"/>
  <c r="E56" i="306"/>
  <c r="O48" i="304"/>
  <c r="C21" i="314"/>
  <c r="F156" i="306"/>
  <c r="L72" i="304"/>
  <c r="L28" i="306"/>
  <c r="D45" i="288"/>
  <c r="C79" i="268" s="1"/>
  <c r="F20" i="314"/>
  <c r="M39" i="317"/>
  <c r="K72" i="306"/>
  <c r="D32" i="288"/>
  <c r="L15" i="317"/>
  <c r="F29" i="314"/>
  <c r="C31" i="312"/>
  <c r="C35" i="306"/>
  <c r="L89" i="304"/>
  <c r="K18" i="285"/>
  <c r="L38" i="285"/>
  <c r="M28" i="315"/>
  <c r="E17" i="304"/>
  <c r="K192" i="306"/>
  <c r="D8" i="298"/>
  <c r="O128" i="304"/>
  <c r="K100" i="306"/>
  <c r="O63" i="304"/>
  <c r="M47" i="317"/>
  <c r="O120" i="304"/>
  <c r="O24" i="304"/>
  <c r="M65" i="304"/>
  <c r="M18" i="285"/>
  <c r="N32" i="310"/>
  <c r="K129" i="306"/>
  <c r="N24" i="285"/>
  <c r="E65" i="304"/>
  <c r="N34" i="309"/>
  <c r="F36" i="288"/>
  <c r="E70" i="268" s="1"/>
  <c r="N29" i="309"/>
  <c r="K29" i="315"/>
  <c r="K39" i="306"/>
  <c r="D94" i="304"/>
  <c r="N105" i="304"/>
  <c r="K31" i="309"/>
  <c r="C44" i="311"/>
  <c r="F14" i="313"/>
  <c r="E486" i="268" s="1"/>
  <c r="K44" i="310"/>
  <c r="C64" i="304"/>
  <c r="N79" i="306"/>
  <c r="N37" i="304"/>
  <c r="M136" i="304"/>
  <c r="E110" i="304"/>
  <c r="D17" i="314"/>
  <c r="M19" i="317"/>
  <c r="N66" i="306"/>
  <c r="E42" i="288"/>
  <c r="D76" i="268" s="1"/>
  <c r="D29" i="314"/>
  <c r="E28" i="306"/>
  <c r="D14" i="313"/>
  <c r="C486" i="268" s="1"/>
  <c r="M13" i="310"/>
  <c r="N43" i="284"/>
  <c r="E38" i="288"/>
  <c r="D72" i="268" s="1"/>
  <c r="E19" i="313"/>
  <c r="D491" i="268" s="1"/>
  <c r="D154" i="306"/>
  <c r="N43" i="317"/>
  <c r="M95" i="304"/>
  <c r="K44" i="285"/>
  <c r="N20" i="306"/>
  <c r="L35" i="284"/>
  <c r="E16" i="288"/>
  <c r="C15" i="311"/>
  <c r="N55" i="304"/>
  <c r="L24" i="304"/>
  <c r="M33" i="285"/>
  <c r="N22" i="316"/>
  <c r="E69" i="304"/>
  <c r="E13" i="304"/>
  <c r="D44" i="311"/>
  <c r="C364" i="268" s="1"/>
  <c r="F91" i="304"/>
  <c r="N128" i="306"/>
  <c r="M53" i="306"/>
  <c r="M64" i="306"/>
  <c r="K12" i="315"/>
  <c r="N40" i="315"/>
  <c r="M78" i="306"/>
  <c r="C18" i="311"/>
  <c r="L35" i="315"/>
  <c r="O7" i="304"/>
  <c r="M28" i="310"/>
  <c r="K24" i="309"/>
  <c r="N31" i="316"/>
  <c r="M11" i="306"/>
  <c r="N44" i="309"/>
  <c r="C14" i="314"/>
  <c r="K46" i="306"/>
  <c r="D9" i="312"/>
  <c r="N121" i="304"/>
  <c r="N28" i="310"/>
  <c r="L40" i="285"/>
  <c r="O30" i="304"/>
  <c r="C107" i="306"/>
  <c r="L13" i="310"/>
  <c r="D20" i="304"/>
  <c r="E25" i="313"/>
  <c r="D497" i="268" s="1"/>
  <c r="K38" i="284"/>
  <c r="K33" i="309"/>
  <c r="E27" i="304"/>
  <c r="C58" i="304"/>
  <c r="C35" i="312"/>
  <c r="K12" i="284"/>
  <c r="N21" i="315"/>
  <c r="D45" i="314"/>
  <c r="E76" i="306"/>
  <c r="C31" i="314"/>
  <c r="D34" i="298"/>
  <c r="C187" i="268" s="1"/>
  <c r="N29" i="317"/>
  <c r="K22" i="285"/>
  <c r="M28" i="316"/>
  <c r="N35" i="306"/>
  <c r="F37" i="306"/>
  <c r="N31" i="317"/>
  <c r="L25" i="285"/>
  <c r="C151" i="306"/>
  <c r="D10" i="304"/>
  <c r="N11" i="306"/>
  <c r="K39" i="317"/>
  <c r="K29" i="316"/>
  <c r="D29" i="304"/>
  <c r="K32" i="306"/>
  <c r="D127" i="304"/>
  <c r="O132" i="304"/>
  <c r="C101" i="306"/>
  <c r="E26" i="314"/>
  <c r="F31" i="306"/>
  <c r="M111" i="306"/>
  <c r="O67" i="304"/>
  <c r="C36" i="298"/>
  <c r="L38" i="306"/>
  <c r="K39" i="309"/>
  <c r="D80" i="304"/>
  <c r="C118" i="306"/>
  <c r="K23" i="316"/>
  <c r="L37" i="304"/>
  <c r="F164" i="306"/>
  <c r="L31" i="306"/>
  <c r="M30" i="317"/>
  <c r="E25" i="312"/>
  <c r="D385" i="268" s="1"/>
  <c r="D9" i="298"/>
  <c r="C161" i="268" s="1"/>
  <c r="L52" i="304"/>
  <c r="L51" i="304"/>
  <c r="L127" i="306"/>
  <c r="F36" i="312"/>
  <c r="E396" i="268" s="1"/>
  <c r="F131" i="304"/>
  <c r="O136" i="304"/>
  <c r="L137" i="304"/>
  <c r="D42" i="304"/>
  <c r="E35" i="306"/>
  <c r="C23" i="288"/>
  <c r="F13" i="314"/>
  <c r="C52" i="306"/>
  <c r="C99" i="304"/>
  <c r="E165" i="306"/>
  <c r="M34" i="310"/>
  <c r="O77" i="304"/>
  <c r="D21" i="312"/>
  <c r="C381" i="268" s="1"/>
  <c r="N22" i="309"/>
  <c r="F28" i="314"/>
  <c r="L55" i="304"/>
  <c r="D38" i="288"/>
  <c r="C72" i="268" s="1"/>
  <c r="C17" i="306"/>
  <c r="L22" i="317"/>
  <c r="M22" i="285"/>
  <c r="O58" i="304"/>
  <c r="N125" i="306"/>
  <c r="M13" i="317"/>
  <c r="E115" i="306"/>
  <c r="L32" i="309"/>
  <c r="N17" i="317"/>
  <c r="N18" i="310"/>
  <c r="N25" i="285"/>
  <c r="N19" i="316"/>
  <c r="D55" i="306"/>
  <c r="C15" i="288"/>
  <c r="E17" i="314"/>
  <c r="E11" i="306"/>
  <c r="D36" i="288"/>
  <c r="C70" i="268" s="1"/>
  <c r="L134" i="306"/>
  <c r="L18" i="309"/>
  <c r="D81" i="304"/>
  <c r="D42" i="306"/>
  <c r="M44" i="309"/>
  <c r="E199" i="306"/>
  <c r="L145" i="306"/>
  <c r="C130" i="306"/>
  <c r="E68" i="304"/>
  <c r="K21" i="306"/>
  <c r="C175" i="306"/>
  <c r="K34" i="310"/>
  <c r="N11" i="304"/>
  <c r="L14" i="310"/>
  <c r="L88" i="304"/>
  <c r="C9" i="312"/>
  <c r="C29" i="298"/>
  <c r="O43" i="304"/>
  <c r="K19" i="317"/>
  <c r="M16" i="306"/>
  <c r="M28" i="306"/>
  <c r="C189" i="306"/>
  <c r="N30" i="308"/>
  <c r="F75" i="304"/>
  <c r="C19" i="287"/>
  <c r="L189" i="306"/>
  <c r="C153" i="306"/>
  <c r="K45" i="308"/>
  <c r="D19" i="304"/>
  <c r="E27" i="311"/>
  <c r="D347" i="268" s="1"/>
  <c r="E125" i="306"/>
  <c r="N40" i="285"/>
  <c r="L23" i="284"/>
  <c r="C49" i="306"/>
  <c r="D97" i="306"/>
  <c r="M78" i="304"/>
  <c r="E41" i="312"/>
  <c r="D401" i="268" s="1"/>
  <c r="K46" i="308"/>
  <c r="F90" i="306"/>
  <c r="C10" i="314"/>
  <c r="L11" i="315"/>
  <c r="C191" i="306"/>
  <c r="F18" i="314"/>
  <c r="F18" i="287"/>
  <c r="M44" i="317"/>
  <c r="M77" i="304"/>
  <c r="L24" i="316"/>
  <c r="M51" i="306"/>
  <c r="F189" i="306"/>
  <c r="M122" i="306"/>
  <c r="N13" i="284"/>
  <c r="K32" i="285"/>
  <c r="M153" i="306"/>
  <c r="F48" i="304"/>
  <c r="F71" i="304"/>
  <c r="L50" i="317"/>
  <c r="M115" i="306"/>
  <c r="D30" i="312"/>
  <c r="C390" i="268" s="1"/>
  <c r="D13" i="298"/>
  <c r="M29" i="317"/>
  <c r="L105" i="306"/>
  <c r="D22" i="313"/>
  <c r="C494" i="268" s="1"/>
  <c r="C10" i="312"/>
  <c r="D41" i="298"/>
  <c r="C194" i="268" s="1"/>
  <c r="F17" i="313"/>
  <c r="E489" i="268" s="1"/>
  <c r="E14" i="314"/>
  <c r="M35" i="309"/>
  <c r="E8" i="306"/>
  <c r="K19" i="306"/>
  <c r="F32" i="306"/>
  <c r="D14" i="298"/>
  <c r="C202" i="306"/>
  <c r="L45" i="316"/>
  <c r="O28" i="304"/>
  <c r="C122" i="306"/>
  <c r="N37" i="317"/>
  <c r="F114" i="304"/>
  <c r="O92" i="304"/>
  <c r="F86" i="306"/>
  <c r="L128" i="304"/>
  <c r="F182" i="306"/>
  <c r="L147" i="306"/>
  <c r="D148" i="306"/>
  <c r="K144" i="306"/>
  <c r="M42" i="308"/>
  <c r="E11" i="287"/>
  <c r="M107" i="304"/>
  <c r="E150" i="306"/>
  <c r="F8" i="311"/>
  <c r="E16" i="312"/>
  <c r="D376" i="268" s="1"/>
  <c r="L71" i="306"/>
  <c r="D45" i="312"/>
  <c r="C405" i="268" s="1"/>
  <c r="D40" i="298"/>
  <c r="C193" i="268" s="1"/>
  <c r="M18" i="304"/>
  <c r="K24" i="310"/>
  <c r="M21" i="304"/>
  <c r="F27" i="311"/>
  <c r="E347" i="268" s="1"/>
  <c r="K41" i="284"/>
  <c r="K34" i="284"/>
  <c r="N112" i="306"/>
  <c r="M41" i="304"/>
  <c r="N34" i="304"/>
  <c r="F184" i="306"/>
  <c r="F15" i="306"/>
  <c r="C182" i="306"/>
  <c r="E46" i="298"/>
  <c r="D199" i="268" s="1"/>
  <c r="D16" i="306"/>
  <c r="D38" i="314"/>
  <c r="N70" i="304"/>
  <c r="F122" i="304"/>
  <c r="N64" i="306"/>
  <c r="F88" i="306"/>
  <c r="K32" i="309"/>
  <c r="M189" i="306"/>
  <c r="E155" i="306"/>
  <c r="M8" i="310"/>
  <c r="E38" i="298"/>
  <c r="D191" i="268" s="1"/>
  <c r="N32" i="315"/>
  <c r="L79" i="304"/>
  <c r="E26" i="288"/>
  <c r="L98" i="306"/>
  <c r="F73" i="304"/>
  <c r="C42" i="314"/>
  <c r="N115" i="306"/>
  <c r="M138" i="306"/>
  <c r="C20" i="312"/>
  <c r="C93" i="304"/>
  <c r="D168" i="306"/>
  <c r="L58" i="304"/>
  <c r="C96" i="304"/>
  <c r="E62" i="304"/>
  <c r="D49" i="306"/>
  <c r="O112" i="304"/>
  <c r="N15" i="310"/>
  <c r="M40" i="306"/>
  <c r="M13" i="309"/>
  <c r="E16" i="311"/>
  <c r="D336" i="268" s="1"/>
  <c r="M29" i="285"/>
  <c r="E168" i="306"/>
  <c r="O14" i="304"/>
  <c r="F30" i="314"/>
  <c r="N25" i="315"/>
  <c r="D59" i="304"/>
  <c r="N62" i="306"/>
  <c r="N86" i="306"/>
  <c r="N32" i="308"/>
  <c r="C83" i="304"/>
  <c r="F12" i="287"/>
  <c r="E28" i="304"/>
  <c r="M144" i="306"/>
  <c r="C27" i="304"/>
  <c r="D40" i="311"/>
  <c r="C360" i="268" s="1"/>
  <c r="M24" i="284"/>
  <c r="O131" i="304"/>
  <c r="F18" i="288"/>
  <c r="L125" i="304"/>
  <c r="L43" i="310"/>
  <c r="M39" i="309"/>
  <c r="F27" i="306"/>
  <c r="L21" i="284"/>
  <c r="D21" i="314"/>
  <c r="N65" i="304"/>
  <c r="C9" i="306"/>
  <c r="E30" i="304"/>
  <c r="F31" i="288"/>
  <c r="M12" i="284"/>
  <c r="F43" i="298"/>
  <c r="E196" i="268" s="1"/>
  <c r="F46" i="311"/>
  <c r="E366" i="268" s="1"/>
  <c r="F180" i="306"/>
  <c r="L34" i="285"/>
  <c r="C24" i="298"/>
  <c r="N51" i="317"/>
  <c r="D31" i="304"/>
  <c r="M48" i="306"/>
  <c r="C180" i="306"/>
  <c r="M34" i="309"/>
  <c r="N206" i="306"/>
  <c r="L77" i="304"/>
  <c r="K77" i="306"/>
  <c r="L9" i="308"/>
  <c r="M9" i="308"/>
  <c r="D68" i="304"/>
  <c r="L112" i="306"/>
  <c r="K41" i="306"/>
  <c r="C24" i="288"/>
  <c r="F10" i="314"/>
  <c r="N27" i="306"/>
  <c r="N119" i="304"/>
  <c r="M126" i="304"/>
  <c r="K44" i="315"/>
  <c r="L110" i="304"/>
  <c r="D137" i="306"/>
  <c r="L57" i="306"/>
  <c r="F24" i="312"/>
  <c r="E384" i="268" s="1"/>
  <c r="F29" i="288"/>
  <c r="E9" i="306"/>
  <c r="D153" i="306"/>
  <c r="D127" i="306"/>
  <c r="O60" i="304"/>
  <c r="C21" i="306"/>
  <c r="N35" i="285"/>
  <c r="N121" i="306"/>
  <c r="E157" i="306"/>
  <c r="E24" i="304"/>
  <c r="E25" i="314"/>
  <c r="E36" i="288"/>
  <c r="D70" i="268" s="1"/>
  <c r="M134" i="304"/>
  <c r="E38" i="311"/>
  <c r="D358" i="268" s="1"/>
  <c r="F34" i="288"/>
  <c r="E68" i="268" s="1"/>
  <c r="C98" i="306"/>
  <c r="E169" i="306"/>
  <c r="N68" i="304"/>
  <c r="L8" i="306"/>
  <c r="L39" i="310"/>
  <c r="N45" i="316"/>
  <c r="M10" i="317"/>
  <c r="D157" i="306"/>
  <c r="L56" i="306"/>
  <c r="N52" i="317"/>
  <c r="F64" i="304"/>
  <c r="M106" i="304"/>
  <c r="N133" i="304"/>
  <c r="E128" i="306"/>
  <c r="E99" i="306"/>
  <c r="L110" i="306"/>
  <c r="O12" i="304"/>
  <c r="L10" i="317"/>
  <c r="L11" i="308"/>
  <c r="M45" i="310"/>
  <c r="F44" i="304"/>
  <c r="L30" i="316"/>
  <c r="M22" i="284"/>
  <c r="M91" i="304"/>
  <c r="N33" i="309"/>
  <c r="E37" i="311"/>
  <c r="D357" i="268" s="1"/>
  <c r="D22" i="304"/>
  <c r="N33" i="285"/>
  <c r="L129" i="306"/>
  <c r="F26" i="312"/>
  <c r="E386" i="268" s="1"/>
  <c r="K30" i="306"/>
  <c r="E147" i="306"/>
  <c r="F27" i="313"/>
  <c r="E499" i="268" s="1"/>
  <c r="L22" i="284"/>
  <c r="K9" i="308"/>
  <c r="M51" i="308"/>
  <c r="K58" i="317"/>
  <c r="N25" i="284"/>
  <c r="C52" i="304"/>
  <c r="D25" i="306"/>
  <c r="C17" i="287"/>
  <c r="K10" i="317"/>
  <c r="M21" i="306"/>
  <c r="E21" i="311"/>
  <c r="D341" i="268" s="1"/>
  <c r="K21" i="285"/>
  <c r="D93" i="304"/>
  <c r="D160" i="306"/>
  <c r="F15" i="312"/>
  <c r="E182" i="306"/>
  <c r="K38" i="309"/>
  <c r="K79" i="306"/>
  <c r="C78" i="306"/>
  <c r="N36" i="306"/>
  <c r="C13" i="298"/>
  <c r="F151" i="306"/>
  <c r="C20" i="313"/>
  <c r="E101" i="306"/>
  <c r="C34" i="304"/>
  <c r="K38" i="315"/>
  <c r="M17" i="317"/>
  <c r="L40" i="309"/>
  <c r="K11" i="310"/>
  <c r="E124" i="304"/>
  <c r="D11" i="287"/>
  <c r="D43" i="306"/>
  <c r="N27" i="317"/>
  <c r="F28" i="312"/>
  <c r="E388" i="268" s="1"/>
  <c r="E46" i="306"/>
  <c r="N67" i="304"/>
  <c r="M81" i="304"/>
  <c r="N149" i="306"/>
  <c r="L21" i="309"/>
  <c r="F51" i="304"/>
  <c r="M56" i="306"/>
  <c r="F22" i="312"/>
  <c r="E382" i="268" s="1"/>
  <c r="D7" i="304"/>
  <c r="E30" i="306"/>
  <c r="E44" i="288"/>
  <c r="D78" i="268" s="1"/>
  <c r="C16" i="306"/>
  <c r="F150" i="306"/>
  <c r="F47" i="311"/>
  <c r="E367" i="268" s="1"/>
  <c r="D72" i="304"/>
  <c r="C38" i="288"/>
  <c r="F26" i="311"/>
  <c r="E346" i="268" s="1"/>
  <c r="K37" i="308"/>
  <c r="K41" i="317"/>
  <c r="E11" i="313"/>
  <c r="D483" i="268" s="1"/>
  <c r="M154" i="306"/>
  <c r="L56" i="304"/>
  <c r="K103" i="306"/>
  <c r="C84" i="304"/>
  <c r="C113" i="304"/>
  <c r="L45" i="285"/>
  <c r="N22" i="317"/>
  <c r="L130" i="304"/>
  <c r="L13" i="304"/>
  <c r="L92" i="306"/>
  <c r="F136" i="306"/>
  <c r="O113" i="304"/>
  <c r="M72" i="306"/>
  <c r="D27" i="311"/>
  <c r="C347" i="268" s="1"/>
  <c r="N44" i="308"/>
  <c r="E10" i="287"/>
  <c r="N9" i="284"/>
  <c r="D60" i="304"/>
  <c r="M84" i="304"/>
  <c r="K13" i="308"/>
  <c r="E84" i="304"/>
  <c r="F136" i="304"/>
  <c r="M13" i="315"/>
  <c r="D15" i="311"/>
  <c r="C335" i="268" s="1"/>
  <c r="C43" i="298"/>
  <c r="N9" i="309"/>
  <c r="C13" i="312"/>
  <c r="N20" i="309"/>
  <c r="K25" i="284"/>
  <c r="L90" i="304"/>
  <c r="M11" i="309"/>
  <c r="K24" i="285"/>
  <c r="K13" i="317"/>
  <c r="N23" i="310"/>
  <c r="L120" i="304"/>
  <c r="M38" i="309"/>
  <c r="F192" i="306"/>
  <c r="D183" i="306"/>
  <c r="M14" i="310"/>
  <c r="F117" i="306"/>
  <c r="K27" i="317"/>
  <c r="E30" i="314"/>
  <c r="L78" i="304"/>
  <c r="N77" i="304"/>
  <c r="D64" i="304"/>
  <c r="N87" i="304"/>
  <c r="L86" i="306"/>
  <c r="F42" i="311"/>
  <c r="E362" i="268" s="1"/>
  <c r="N43" i="306"/>
  <c r="K200" i="306"/>
  <c r="E27" i="306"/>
  <c r="C122" i="304"/>
  <c r="D74" i="306"/>
  <c r="C21" i="287"/>
  <c r="F17" i="304"/>
  <c r="N8" i="310"/>
  <c r="N39" i="306"/>
  <c r="N34" i="285"/>
  <c r="E196" i="306"/>
  <c r="N13" i="310"/>
  <c r="L8" i="317"/>
  <c r="N143" i="304"/>
  <c r="L42" i="304"/>
  <c r="F23" i="311"/>
  <c r="E343" i="268" s="1"/>
  <c r="E28" i="311"/>
  <c r="D348" i="268" s="1"/>
  <c r="C38" i="314"/>
  <c r="L115" i="306"/>
  <c r="E37" i="306"/>
  <c r="K150" i="306"/>
  <c r="M70" i="304"/>
  <c r="L28" i="310"/>
  <c r="D113" i="304"/>
  <c r="F118" i="304"/>
  <c r="M53" i="317"/>
  <c r="K31" i="306"/>
  <c r="L42" i="315"/>
  <c r="M44" i="308"/>
  <c r="F40" i="311"/>
  <c r="E360" i="268" s="1"/>
  <c r="E39" i="311"/>
  <c r="D359" i="268" s="1"/>
  <c r="N43" i="309"/>
  <c r="L125" i="306"/>
  <c r="E66" i="306"/>
  <c r="F165" i="306"/>
  <c r="C8" i="298"/>
  <c r="F13" i="311"/>
  <c r="E333" i="268" s="1"/>
  <c r="E12" i="314"/>
  <c r="K19" i="316"/>
  <c r="N11" i="315"/>
  <c r="E54" i="306"/>
  <c r="M128" i="306"/>
  <c r="C16" i="311"/>
  <c r="F18" i="313"/>
  <c r="E490" i="268" s="1"/>
  <c r="N33" i="284"/>
  <c r="E34" i="288"/>
  <c r="D68" i="268" s="1"/>
  <c r="F41" i="288"/>
  <c r="E75" i="268" s="1"/>
  <c r="C13" i="313"/>
  <c r="K18" i="317"/>
  <c r="N48" i="306"/>
  <c r="D40" i="306"/>
  <c r="F191" i="306"/>
  <c r="E46" i="311"/>
  <c r="D366" i="268" s="1"/>
  <c r="F35" i="314"/>
  <c r="F95" i="304"/>
  <c r="L62" i="304"/>
  <c r="C28" i="288"/>
  <c r="O81" i="304"/>
  <c r="L42" i="306"/>
  <c r="E27" i="313"/>
  <c r="D499" i="268" s="1"/>
  <c r="E19" i="288"/>
  <c r="N89" i="304"/>
  <c r="E53" i="306"/>
  <c r="D91" i="306"/>
  <c r="F17" i="298"/>
  <c r="E170" i="268" s="1"/>
  <c r="L109" i="304"/>
  <c r="L200" i="306"/>
  <c r="L43" i="316"/>
  <c r="E31" i="313"/>
  <c r="D503" i="268" s="1"/>
  <c r="E13" i="312"/>
  <c r="K31" i="317"/>
  <c r="O114" i="304"/>
  <c r="N18" i="317"/>
  <c r="D100" i="306"/>
  <c r="M110" i="304"/>
  <c r="E33" i="298"/>
  <c r="D186" i="268" s="1"/>
  <c r="D55" i="304"/>
  <c r="N19" i="304"/>
  <c r="E39" i="298"/>
  <c r="D192" i="268" s="1"/>
  <c r="M30" i="285"/>
  <c r="D8" i="304"/>
  <c r="F162" i="306"/>
  <c r="D205" i="306"/>
  <c r="C31" i="298"/>
  <c r="M47" i="308"/>
  <c r="D46" i="298"/>
  <c r="C199" i="268" s="1"/>
  <c r="O59" i="304"/>
  <c r="E177" i="306"/>
  <c r="F128" i="304"/>
  <c r="N39" i="316"/>
  <c r="C12" i="287"/>
  <c r="C15" i="298"/>
  <c r="C8" i="312"/>
  <c r="C128" i="306"/>
  <c r="E30" i="298"/>
  <c r="D183" i="268" s="1"/>
  <c r="E59" i="304"/>
  <c r="E34" i="304"/>
  <c r="N115" i="304"/>
  <c r="O111" i="304"/>
  <c r="N37" i="284"/>
  <c r="F39" i="304"/>
  <c r="E79" i="304"/>
  <c r="M40" i="310"/>
  <c r="O40" i="304"/>
  <c r="L41" i="315"/>
  <c r="C43" i="314"/>
  <c r="F15" i="298"/>
  <c r="E164" i="268" s="1"/>
  <c r="M9" i="304"/>
  <c r="D42" i="314"/>
  <c r="N46" i="284"/>
  <c r="F127" i="304"/>
  <c r="K35" i="310"/>
  <c r="N17" i="304"/>
  <c r="F18" i="298"/>
  <c r="E171" i="268" s="1"/>
  <c r="E41" i="311"/>
  <c r="D361" i="268" s="1"/>
  <c r="E17" i="306"/>
  <c r="F137" i="304"/>
  <c r="D10" i="314"/>
  <c r="C206" i="306"/>
  <c r="E85" i="306"/>
  <c r="D68" i="306"/>
  <c r="N47" i="284"/>
  <c r="O98" i="304"/>
  <c r="L35" i="309"/>
  <c r="E11" i="298"/>
  <c r="D169" i="268" s="1"/>
  <c r="D42" i="312"/>
  <c r="C402" i="268" s="1"/>
  <c r="K35" i="309"/>
  <c r="L20" i="285"/>
  <c r="L79" i="306"/>
  <c r="D151" i="306"/>
  <c r="D18" i="298"/>
  <c r="C171" i="268" s="1"/>
  <c r="N8" i="306"/>
  <c r="L111" i="306"/>
  <c r="C132" i="306"/>
  <c r="M37" i="284"/>
  <c r="C46" i="268"/>
  <c r="D164" i="306"/>
  <c r="O119" i="304"/>
  <c r="L45" i="284"/>
  <c r="D79" i="306"/>
  <c r="M85" i="306"/>
  <c r="F169" i="306"/>
  <c r="D26" i="312"/>
  <c r="C386" i="268" s="1"/>
  <c r="N50" i="317"/>
  <c r="K23" i="317"/>
  <c r="F29" i="287"/>
  <c r="E103" i="268" s="1"/>
  <c r="M93" i="306"/>
  <c r="F129" i="306"/>
  <c r="M141" i="304"/>
  <c r="L38" i="316"/>
  <c r="F16" i="311"/>
  <c r="E336" i="268" s="1"/>
  <c r="C36" i="314"/>
  <c r="N40" i="309"/>
  <c r="E42" i="314"/>
  <c r="D85" i="304"/>
  <c r="C98" i="304"/>
  <c r="M30" i="304"/>
  <c r="F14" i="311"/>
  <c r="E334" i="268" s="1"/>
  <c r="F20" i="298"/>
  <c r="E173" i="268" s="1"/>
  <c r="O54" i="304"/>
  <c r="N8" i="316"/>
  <c r="L41" i="316"/>
  <c r="D73" i="304"/>
  <c r="M24" i="315"/>
  <c r="D89" i="306"/>
  <c r="L69" i="306"/>
  <c r="C48" i="304"/>
  <c r="M139" i="304"/>
  <c r="N53" i="317"/>
  <c r="C12" i="298"/>
  <c r="M30" i="315"/>
  <c r="M10" i="284"/>
  <c r="M146" i="306"/>
  <c r="M87" i="306"/>
  <c r="D19" i="312"/>
  <c r="C379" i="268" s="1"/>
  <c r="L12" i="315"/>
  <c r="M25" i="316"/>
  <c r="N42" i="284"/>
  <c r="N24" i="284"/>
  <c r="E120" i="306"/>
  <c r="E183" i="306"/>
  <c r="O106" i="304"/>
  <c r="N26" i="317"/>
  <c r="L44" i="309"/>
  <c r="F40" i="288"/>
  <c r="E74" i="268" s="1"/>
  <c r="E205" i="306"/>
  <c r="D96" i="306"/>
  <c r="E109" i="306"/>
  <c r="M142" i="306"/>
  <c r="F27" i="287"/>
  <c r="E101" i="268" s="1"/>
  <c r="E23" i="313"/>
  <c r="D495" i="268" s="1"/>
  <c r="L10" i="284"/>
  <c r="D65" i="306"/>
  <c r="C9" i="304"/>
  <c r="M41" i="306"/>
  <c r="C22" i="288"/>
  <c r="F17" i="311"/>
  <c r="E337" i="268" s="1"/>
  <c r="L203" i="306"/>
  <c r="M40" i="285"/>
  <c r="N14" i="306"/>
  <c r="N89" i="306"/>
  <c r="D10" i="306"/>
  <c r="C196" i="306"/>
  <c r="K41" i="285"/>
  <c r="E139" i="304"/>
  <c r="N141" i="306"/>
  <c r="M48" i="304"/>
  <c r="C46" i="298"/>
  <c r="K65" i="306"/>
  <c r="K113" i="306"/>
  <c r="L54" i="304"/>
  <c r="E46" i="314"/>
  <c r="C40" i="304"/>
  <c r="E41" i="288"/>
  <c r="D75" i="268" s="1"/>
  <c r="M131" i="304"/>
  <c r="N31" i="309"/>
  <c r="M12" i="317"/>
  <c r="F25" i="287"/>
  <c r="E99" i="268" s="1"/>
  <c r="C28" i="304"/>
  <c r="L44" i="310"/>
  <c r="E21" i="312"/>
  <c r="D381" i="268" s="1"/>
  <c r="D42" i="311"/>
  <c r="C362" i="268" s="1"/>
  <c r="M27" i="317"/>
  <c r="F10" i="287"/>
  <c r="K34" i="309"/>
  <c r="M141" i="306"/>
  <c r="F58" i="306"/>
  <c r="M29" i="309"/>
  <c r="C24" i="312"/>
  <c r="L39" i="285"/>
  <c r="F31" i="287"/>
  <c r="E105" i="268" s="1"/>
  <c r="K121" i="306"/>
  <c r="F85" i="304"/>
  <c r="F149" i="306"/>
  <c r="K21" i="309"/>
  <c r="L87" i="304"/>
  <c r="O141" i="304"/>
  <c r="N102" i="306"/>
  <c r="M50" i="304"/>
  <c r="N205" i="306"/>
  <c r="D31" i="287"/>
  <c r="C105" i="268" s="1"/>
  <c r="C90" i="306"/>
  <c r="F82" i="304"/>
  <c r="M23" i="310"/>
  <c r="L43" i="315"/>
  <c r="N127" i="304"/>
  <c r="E25" i="298"/>
  <c r="D178" i="268" s="1"/>
  <c r="N123" i="304"/>
  <c r="K126" i="306"/>
  <c r="N82" i="306"/>
  <c r="N47" i="308"/>
  <c r="C131" i="306"/>
  <c r="E139" i="306"/>
  <c r="K146" i="306"/>
  <c r="E23" i="287"/>
  <c r="D97" i="268" s="1"/>
  <c r="K34" i="308"/>
  <c r="D19" i="287"/>
  <c r="L30" i="317"/>
  <c r="M110" i="306"/>
  <c r="C20" i="288"/>
  <c r="K20" i="315"/>
  <c r="C28" i="314"/>
  <c r="N25" i="317"/>
  <c r="C26" i="314"/>
  <c r="F10" i="311"/>
  <c r="E331" i="268" s="1"/>
  <c r="C59" i="306"/>
  <c r="N41" i="315"/>
  <c r="N131" i="304"/>
  <c r="L122" i="304"/>
  <c r="L31" i="304"/>
  <c r="K14" i="309"/>
  <c r="E28" i="313"/>
  <c r="D500" i="268" s="1"/>
  <c r="C37" i="314"/>
  <c r="N31" i="308"/>
  <c r="D95" i="306"/>
  <c r="D150" i="306"/>
  <c r="N91" i="304"/>
  <c r="K36" i="284"/>
  <c r="M8" i="304"/>
  <c r="O104" i="304"/>
  <c r="E194" i="306"/>
  <c r="O69" i="304"/>
  <c r="E89" i="306"/>
  <c r="M200" i="306"/>
  <c r="L23" i="306"/>
  <c r="E99" i="304"/>
  <c r="D10" i="287"/>
  <c r="K14" i="310"/>
  <c r="N25" i="306"/>
  <c r="D46" i="306"/>
  <c r="C25" i="287"/>
  <c r="N113" i="306"/>
  <c r="F17" i="314"/>
  <c r="D84" i="304"/>
  <c r="D16" i="314"/>
  <c r="F12" i="304"/>
  <c r="M39" i="306"/>
  <c r="M43" i="304"/>
  <c r="F20" i="287"/>
  <c r="M35" i="308"/>
  <c r="M127" i="306"/>
  <c r="C34" i="314"/>
  <c r="F40" i="312"/>
  <c r="E400" i="268" s="1"/>
  <c r="K133" i="306"/>
  <c r="M39" i="304"/>
  <c r="F15" i="288"/>
  <c r="L29" i="315"/>
  <c r="L132" i="304"/>
  <c r="K12" i="308"/>
  <c r="N84" i="304"/>
  <c r="M20" i="309"/>
  <c r="C119" i="306"/>
  <c r="F108" i="304"/>
  <c r="E94" i="304"/>
  <c r="E8" i="312"/>
  <c r="F18" i="312"/>
  <c r="E378" i="268" s="1"/>
  <c r="C25" i="306"/>
  <c r="C68" i="306"/>
  <c r="C11" i="287"/>
  <c r="L20" i="309"/>
  <c r="C49" i="304"/>
  <c r="D20" i="312"/>
  <c r="C380" i="268" s="1"/>
  <c r="F142" i="306"/>
  <c r="D112" i="306"/>
  <c r="K34" i="285"/>
  <c r="K195" i="306"/>
  <c r="K28" i="308"/>
  <c r="L190" i="306"/>
  <c r="C123" i="304"/>
  <c r="K152" i="306"/>
  <c r="N145" i="306"/>
  <c r="F24" i="304"/>
  <c r="D35" i="298"/>
  <c r="C188" i="268" s="1"/>
  <c r="C25" i="298"/>
  <c r="D29" i="313"/>
  <c r="C501" i="268" s="1"/>
  <c r="M22" i="309"/>
  <c r="D40" i="312"/>
  <c r="C400" i="268" s="1"/>
  <c r="K97" i="306"/>
  <c r="M82" i="304"/>
  <c r="M199" i="306"/>
  <c r="N143" i="306"/>
  <c r="L49" i="304"/>
  <c r="M38" i="317"/>
  <c r="E44" i="304"/>
  <c r="D14" i="311"/>
  <c r="C334" i="268" s="1"/>
  <c r="L122" i="306"/>
  <c r="L42" i="308"/>
  <c r="N128" i="304"/>
  <c r="L19" i="316"/>
  <c r="C24" i="287"/>
  <c r="N36" i="284"/>
  <c r="E25" i="288"/>
  <c r="D52" i="268" s="1"/>
  <c r="F30" i="304"/>
  <c r="F112" i="304"/>
  <c r="D140" i="306"/>
  <c r="E60" i="306"/>
  <c r="F44" i="311"/>
  <c r="E364" i="268" s="1"/>
  <c r="M24" i="306"/>
  <c r="D30" i="313"/>
  <c r="C502" i="268" s="1"/>
  <c r="D139" i="306"/>
  <c r="N10" i="316"/>
  <c r="M67" i="306"/>
  <c r="F147" i="306"/>
  <c r="N18" i="306"/>
  <c r="F79" i="306"/>
  <c r="F17" i="306"/>
  <c r="M132" i="304"/>
  <c r="C91" i="306"/>
  <c r="C38" i="304"/>
  <c r="M33" i="315"/>
  <c r="F21" i="312"/>
  <c r="E381" i="268" s="1"/>
  <c r="K14" i="316"/>
  <c r="D32" i="304"/>
  <c r="L36" i="308"/>
  <c r="L78" i="306"/>
  <c r="M13" i="316"/>
  <c r="E81" i="304"/>
  <c r="F176" i="306"/>
  <c r="E40" i="298"/>
  <c r="D193" i="268" s="1"/>
  <c r="N19" i="285"/>
  <c r="K22" i="306"/>
  <c r="M54" i="317"/>
  <c r="K13" i="309"/>
  <c r="F120" i="304"/>
  <c r="D174" i="306"/>
  <c r="D109" i="304"/>
  <c r="D13" i="306"/>
  <c r="F53" i="306"/>
  <c r="K20" i="284"/>
  <c r="M39" i="316"/>
  <c r="M130" i="304"/>
  <c r="C26" i="298"/>
  <c r="N44" i="284"/>
  <c r="M8" i="317"/>
  <c r="K132" i="306"/>
  <c r="N23" i="306"/>
  <c r="O27" i="304"/>
  <c r="E15" i="287"/>
  <c r="F23" i="288"/>
  <c r="L53" i="306"/>
  <c r="E45" i="298"/>
  <c r="D198" i="268" s="1"/>
  <c r="L23" i="309"/>
  <c r="M190" i="306"/>
  <c r="L129" i="304"/>
  <c r="L31" i="309"/>
  <c r="F22" i="298"/>
  <c r="E175" i="268" s="1"/>
  <c r="C15" i="306"/>
  <c r="C168" i="306"/>
  <c r="E86" i="306"/>
  <c r="L120" i="306"/>
  <c r="N22" i="285"/>
  <c r="E88" i="306"/>
  <c r="K18" i="306"/>
  <c r="O50" i="304"/>
  <c r="E47" i="288"/>
  <c r="D81" i="268" s="1"/>
  <c r="D105" i="306"/>
  <c r="L41" i="317"/>
  <c r="M32" i="284"/>
  <c r="C138" i="306"/>
  <c r="E138" i="304"/>
  <c r="O130" i="304"/>
  <c r="C7" i="304"/>
  <c r="D85" i="306"/>
  <c r="M31" i="306"/>
  <c r="D15" i="306"/>
  <c r="N38" i="315"/>
  <c r="E185" i="306"/>
  <c r="M22" i="304"/>
  <c r="D25" i="287"/>
  <c r="C99" i="268" s="1"/>
  <c r="F148" i="306"/>
  <c r="C40" i="311"/>
  <c r="M155" i="306"/>
  <c r="E149" i="306"/>
  <c r="D50" i="306"/>
  <c r="F155" i="306"/>
  <c r="M23" i="316"/>
  <c r="K11" i="308"/>
  <c r="M12" i="304"/>
  <c r="K82" i="306"/>
  <c r="F83" i="304"/>
  <c r="C112" i="304"/>
  <c r="F34" i="314"/>
  <c r="L137" i="306"/>
  <c r="D33" i="298"/>
  <c r="C186" i="268" s="1"/>
  <c r="M34" i="316"/>
  <c r="F21" i="306"/>
  <c r="E43" i="288"/>
  <c r="D77" i="268" s="1"/>
  <c r="N142" i="306"/>
  <c r="L106" i="304"/>
  <c r="C39" i="312"/>
  <c r="F39" i="311"/>
  <c r="E359" i="268" s="1"/>
  <c r="E32" i="313"/>
  <c r="D504" i="268" s="1"/>
  <c r="C181" i="306"/>
  <c r="E10" i="304"/>
  <c r="K13" i="316"/>
  <c r="M19" i="316"/>
  <c r="C107" i="304"/>
  <c r="L83" i="306"/>
  <c r="O39" i="304"/>
  <c r="F97" i="306"/>
  <c r="D54" i="304"/>
  <c r="C13" i="287"/>
  <c r="N57" i="304"/>
  <c r="E37" i="298"/>
  <c r="D190" i="268" s="1"/>
  <c r="N97" i="304"/>
  <c r="L63" i="304"/>
  <c r="F133" i="304"/>
  <c r="D109" i="306"/>
  <c r="L28" i="309"/>
  <c r="C53" i="268"/>
  <c r="K49" i="308"/>
  <c r="L158" i="306"/>
  <c r="L41" i="309"/>
  <c r="M15" i="316"/>
  <c r="N13" i="316"/>
  <c r="E10" i="313"/>
  <c r="K67" i="306"/>
  <c r="E70" i="306"/>
  <c r="F89" i="304"/>
  <c r="C12" i="306"/>
  <c r="F22" i="313"/>
  <c r="E494" i="268" s="1"/>
  <c r="D16" i="311"/>
  <c r="C336" i="268" s="1"/>
  <c r="E90" i="304"/>
  <c r="M8" i="308"/>
  <c r="L126" i="304"/>
  <c r="C32" i="304"/>
  <c r="K21" i="310"/>
  <c r="F37" i="298"/>
  <c r="E190" i="268" s="1"/>
  <c r="C140" i="304"/>
  <c r="M27" i="306"/>
  <c r="C29" i="288"/>
  <c r="E136" i="306"/>
  <c r="N101" i="304"/>
  <c r="L35" i="285"/>
  <c r="N45" i="285"/>
  <c r="F34" i="312"/>
  <c r="E394" i="268" s="1"/>
  <c r="K42" i="315"/>
  <c r="L92" i="304"/>
  <c r="K20" i="316"/>
  <c r="K25" i="316"/>
  <c r="D141" i="306"/>
  <c r="K10" i="316"/>
  <c r="L130" i="306"/>
  <c r="C46" i="312"/>
  <c r="D23" i="306"/>
  <c r="D11" i="298"/>
  <c r="F80" i="304"/>
  <c r="E37" i="314"/>
  <c r="F63" i="304"/>
  <c r="F31" i="311"/>
  <c r="E351" i="268" s="1"/>
  <c r="M24" i="285"/>
  <c r="E14" i="304"/>
  <c r="D41" i="314"/>
  <c r="C12" i="312"/>
  <c r="E127" i="306"/>
  <c r="D71" i="304"/>
  <c r="E43" i="306"/>
  <c r="K36" i="317"/>
  <c r="E33" i="314"/>
  <c r="F43" i="312"/>
  <c r="E403" i="268" s="1"/>
  <c r="M60" i="317"/>
  <c r="N93" i="306"/>
  <c r="C36" i="311"/>
  <c r="M196" i="306"/>
  <c r="N38" i="285"/>
  <c r="M43" i="310"/>
  <c r="M104" i="304"/>
  <c r="F28" i="306"/>
  <c r="F115" i="306"/>
  <c r="O143" i="304"/>
  <c r="D29" i="287"/>
  <c r="C103" i="268" s="1"/>
  <c r="E55" i="304"/>
  <c r="E48" i="268"/>
  <c r="D23" i="298"/>
  <c r="C176" i="268" s="1"/>
  <c r="M10" i="308"/>
  <c r="C12" i="314"/>
  <c r="N196" i="306"/>
  <c r="D33" i="311"/>
  <c r="C353" i="268" s="1"/>
  <c r="N74" i="306"/>
  <c r="M92" i="306"/>
  <c r="E35" i="311"/>
  <c r="D355" i="268" s="1"/>
  <c r="D29" i="298"/>
  <c r="C182" i="268" s="1"/>
  <c r="K84" i="306"/>
  <c r="E58" i="304"/>
  <c r="F36" i="311"/>
  <c r="E356" i="268" s="1"/>
  <c r="K13" i="284"/>
  <c r="C8" i="304"/>
  <c r="D36" i="312"/>
  <c r="C396" i="268" s="1"/>
  <c r="M8" i="316"/>
  <c r="L9" i="309"/>
  <c r="N16" i="317"/>
  <c r="N42" i="315"/>
  <c r="M30" i="308"/>
  <c r="C136" i="304"/>
  <c r="K41" i="315"/>
  <c r="C45" i="311"/>
  <c r="D202" i="306"/>
  <c r="C108" i="306"/>
  <c r="O138" i="304"/>
  <c r="D46" i="311"/>
  <c r="C366" i="268" s="1"/>
  <c r="O137" i="304"/>
  <c r="L52" i="306"/>
  <c r="D84" i="306"/>
  <c r="O64" i="304"/>
  <c r="F30" i="287"/>
  <c r="E104" i="268" s="1"/>
  <c r="F85" i="306"/>
  <c r="N30" i="310"/>
  <c r="E84" i="306"/>
  <c r="E46" i="312"/>
  <c r="D406" i="268" s="1"/>
  <c r="D35" i="312"/>
  <c r="C395" i="268" s="1"/>
  <c r="F44" i="298"/>
  <c r="E197" i="268" s="1"/>
  <c r="N8" i="317"/>
  <c r="M18" i="316"/>
  <c r="K137" i="306"/>
  <c r="D22" i="298"/>
  <c r="C175" i="268" s="1"/>
  <c r="C20" i="314"/>
  <c r="C152" i="306"/>
  <c r="D36" i="298"/>
  <c r="C189" i="268" s="1"/>
  <c r="D30" i="311"/>
  <c r="C350" i="268" s="1"/>
  <c r="E23" i="314"/>
  <c r="D20" i="287"/>
  <c r="K80" i="306"/>
  <c r="D189" i="306"/>
  <c r="L50" i="306"/>
  <c r="C16" i="313"/>
  <c r="M14" i="316"/>
  <c r="M34" i="308"/>
  <c r="E27" i="314"/>
  <c r="C32" i="287"/>
  <c r="C100" i="304"/>
  <c r="F14" i="312"/>
  <c r="E372" i="268" s="1"/>
  <c r="N47" i="317"/>
  <c r="M47" i="306"/>
  <c r="K30" i="317"/>
  <c r="F12" i="311"/>
  <c r="E332" i="268" s="1"/>
  <c r="C132" i="304"/>
  <c r="N43" i="316"/>
  <c r="M113" i="306"/>
  <c r="F49" i="304"/>
  <c r="F32" i="311"/>
  <c r="E352" i="268" s="1"/>
  <c r="K42" i="309"/>
  <c r="L93" i="304"/>
  <c r="C195" i="306"/>
  <c r="E41" i="298"/>
  <c r="D194" i="268" s="1"/>
  <c r="L106" i="306"/>
  <c r="M150" i="306"/>
  <c r="E33" i="312"/>
  <c r="D393" i="268" s="1"/>
  <c r="M38" i="285"/>
  <c r="F30" i="306"/>
  <c r="L144" i="306"/>
  <c r="C120" i="304"/>
  <c r="L47" i="308"/>
  <c r="F152" i="306"/>
  <c r="F12" i="306"/>
  <c r="N61" i="304"/>
  <c r="D69" i="306"/>
  <c r="K145" i="306"/>
  <c r="M127" i="304"/>
  <c r="N33" i="308"/>
  <c r="D32" i="313"/>
  <c r="C504" i="268" s="1"/>
  <c r="C14" i="312"/>
  <c r="L9" i="284"/>
  <c r="F35" i="288"/>
  <c r="E69" i="268" s="1"/>
  <c r="M116" i="306"/>
  <c r="D53" i="304"/>
  <c r="E42" i="311"/>
  <c r="D362" i="268" s="1"/>
  <c r="E96" i="306"/>
  <c r="E34" i="312"/>
  <c r="D394" i="268" s="1"/>
  <c r="F26" i="287"/>
  <c r="E100" i="268" s="1"/>
  <c r="K73" i="306"/>
  <c r="E134" i="304"/>
  <c r="M28" i="304"/>
  <c r="D17" i="288"/>
  <c r="C54" i="268" s="1"/>
  <c r="E37" i="312"/>
  <c r="D397" i="268" s="1"/>
  <c r="M59" i="317"/>
  <c r="C121" i="306"/>
  <c r="F105" i="304"/>
  <c r="M134" i="306"/>
  <c r="N20" i="284"/>
  <c r="F70" i="304"/>
  <c r="N30" i="306"/>
  <c r="L67" i="304"/>
  <c r="E44" i="298"/>
  <c r="D197" i="268" s="1"/>
  <c r="O37" i="304"/>
  <c r="N28" i="304"/>
  <c r="L39" i="317"/>
  <c r="K25" i="306"/>
  <c r="M120" i="306"/>
  <c r="N140" i="304"/>
  <c r="D35" i="314"/>
  <c r="L41" i="285"/>
  <c r="F55" i="304"/>
  <c r="F7" i="306"/>
  <c r="L12" i="308"/>
  <c r="L69" i="304"/>
  <c r="L22" i="316"/>
  <c r="N21" i="285"/>
  <c r="C37" i="312"/>
  <c r="L23" i="316"/>
  <c r="N29" i="304"/>
  <c r="L74" i="306"/>
  <c r="E156" i="306"/>
  <c r="N57" i="317"/>
  <c r="E22" i="306"/>
  <c r="K10" i="310"/>
  <c r="C29" i="304"/>
  <c r="F139" i="304"/>
  <c r="M59" i="306"/>
  <c r="C148" i="306"/>
  <c r="M58" i="306"/>
  <c r="N158" i="306"/>
  <c r="M24" i="304"/>
  <c r="D91" i="304"/>
  <c r="M94" i="306"/>
  <c r="L41" i="284"/>
  <c r="D99" i="304"/>
  <c r="M46" i="308"/>
  <c r="N30" i="285"/>
  <c r="C20" i="298"/>
  <c r="M31" i="316"/>
  <c r="K110" i="306"/>
  <c r="F24" i="288"/>
  <c r="D11" i="313"/>
  <c r="C483" i="268" s="1"/>
  <c r="L27" i="304"/>
  <c r="M99" i="304"/>
  <c r="D43" i="288"/>
  <c r="C77" i="268" s="1"/>
  <c r="C112" i="306"/>
  <c r="D110" i="304"/>
  <c r="L39" i="306"/>
  <c r="L156" i="306"/>
  <c r="D192" i="306"/>
  <c r="D13" i="304"/>
  <c r="E25" i="311"/>
  <c r="D345" i="268" s="1"/>
  <c r="F24" i="298"/>
  <c r="E177" i="268" s="1"/>
  <c r="D21" i="304"/>
  <c r="E166" i="306"/>
  <c r="F10" i="304"/>
  <c r="L41" i="304"/>
  <c r="C39" i="306"/>
  <c r="K47" i="308"/>
  <c r="M98" i="304"/>
  <c r="F9" i="311"/>
  <c r="F196" i="306"/>
  <c r="E83" i="304"/>
  <c r="L134" i="304"/>
  <c r="D100" i="304"/>
  <c r="E118" i="304"/>
  <c r="M83" i="304"/>
  <c r="K23" i="309"/>
  <c r="K26" i="317"/>
  <c r="N49" i="306"/>
  <c r="K42" i="310"/>
  <c r="C92" i="304"/>
  <c r="E50" i="268"/>
  <c r="N85" i="304"/>
  <c r="F30" i="311"/>
  <c r="E350" i="268" s="1"/>
  <c r="F74" i="304"/>
  <c r="C40" i="288"/>
  <c r="F13" i="306"/>
  <c r="K24" i="284"/>
  <c r="L50" i="308"/>
  <c r="E89" i="304"/>
  <c r="D30" i="298"/>
  <c r="C183" i="268" s="1"/>
  <c r="N35" i="309"/>
  <c r="N15" i="316"/>
  <c r="L108" i="304"/>
  <c r="C163" i="306"/>
  <c r="L39" i="315"/>
  <c r="E26" i="298"/>
  <c r="D179" i="268" s="1"/>
  <c r="E100" i="306"/>
  <c r="C23" i="298"/>
  <c r="K135" i="306"/>
  <c r="K44" i="316"/>
  <c r="E41" i="304"/>
  <c r="M9" i="309"/>
  <c r="L44" i="304"/>
  <c r="K8" i="310"/>
  <c r="K9" i="306"/>
  <c r="K25" i="315"/>
  <c r="M24" i="309"/>
  <c r="N33" i="310"/>
  <c r="M102" i="304"/>
  <c r="N37" i="306"/>
  <c r="D119" i="306"/>
  <c r="K49" i="306"/>
  <c r="M12" i="315"/>
  <c r="N201" i="306"/>
  <c r="N9" i="310"/>
  <c r="M14" i="315"/>
  <c r="D88" i="306"/>
  <c r="L39" i="316"/>
  <c r="F36" i="314"/>
  <c r="F21" i="314"/>
  <c r="M157" i="306"/>
  <c r="N33" i="315"/>
  <c r="F60" i="304"/>
  <c r="F24" i="287"/>
  <c r="E98" i="268" s="1"/>
  <c r="D33" i="312"/>
  <c r="C393" i="268" s="1"/>
  <c r="D25" i="314"/>
  <c r="N39" i="304"/>
  <c r="O108" i="304"/>
  <c r="F24" i="313"/>
  <c r="E496" i="268" s="1"/>
  <c r="E17" i="287"/>
  <c r="N53" i="304"/>
  <c r="M29" i="304"/>
  <c r="M62" i="306"/>
  <c r="M11" i="308"/>
  <c r="M77" i="306"/>
  <c r="M18" i="310"/>
  <c r="C39" i="298"/>
  <c r="F104" i="304"/>
  <c r="E11" i="311"/>
  <c r="L38" i="315"/>
  <c r="O88" i="304"/>
  <c r="F58" i="304"/>
  <c r="O51" i="304"/>
  <c r="M119" i="304"/>
  <c r="E18" i="287"/>
  <c r="N43" i="304"/>
  <c r="F41" i="312"/>
  <c r="E401" i="268" s="1"/>
  <c r="M101" i="306"/>
  <c r="F39" i="288"/>
  <c r="E73" i="268" s="1"/>
  <c r="D11" i="311"/>
  <c r="C329" i="268" s="1"/>
  <c r="F36" i="298"/>
  <c r="E189" i="268" s="1"/>
  <c r="K41" i="309"/>
  <c r="M109" i="304"/>
  <c r="E58" i="306"/>
  <c r="D122" i="304"/>
  <c r="K39" i="315"/>
  <c r="E170" i="306"/>
  <c r="C23" i="287"/>
  <c r="C24" i="314"/>
  <c r="C25" i="312"/>
  <c r="K105" i="306"/>
  <c r="M21" i="309"/>
  <c r="C185" i="306"/>
  <c r="L18" i="310"/>
  <c r="D136" i="306"/>
  <c r="F19" i="311"/>
  <c r="E339" i="268" s="1"/>
  <c r="D78" i="306"/>
  <c r="D20" i="311"/>
  <c r="C340" i="268" s="1"/>
  <c r="C27" i="313"/>
  <c r="O100" i="304"/>
  <c r="C156" i="306"/>
  <c r="F20" i="288"/>
  <c r="L37" i="317"/>
  <c r="C33" i="311"/>
  <c r="K63" i="306"/>
  <c r="F22" i="288"/>
  <c r="E35" i="298"/>
  <c r="D188" i="268" s="1"/>
  <c r="K28" i="309"/>
  <c r="F29" i="313"/>
  <c r="E501" i="268" s="1"/>
  <c r="N21" i="310"/>
  <c r="L38" i="310"/>
  <c r="D106" i="304"/>
  <c r="C34" i="288"/>
  <c r="K40" i="306"/>
  <c r="D71" i="306"/>
  <c r="C60" i="304"/>
  <c r="F25" i="311"/>
  <c r="E345" i="268" s="1"/>
  <c r="K8" i="317"/>
  <c r="C33" i="298"/>
  <c r="E40" i="304"/>
  <c r="N12" i="317"/>
  <c r="E24" i="312"/>
  <c r="D384" i="268" s="1"/>
  <c r="K119" i="306"/>
  <c r="L14" i="316"/>
  <c r="F18" i="306"/>
  <c r="N23" i="316"/>
  <c r="E119" i="306"/>
  <c r="C43" i="311"/>
  <c r="N26" i="306"/>
  <c r="M39" i="285"/>
  <c r="C61" i="268"/>
  <c r="L51" i="308"/>
  <c r="C41" i="304"/>
  <c r="L28" i="316"/>
  <c r="M23" i="315"/>
  <c r="O10" i="304"/>
  <c r="E138" i="306"/>
  <c r="C139" i="304"/>
  <c r="N109" i="304"/>
  <c r="D47" i="314"/>
  <c r="C39" i="288"/>
  <c r="O42" i="304"/>
  <c r="E57" i="306"/>
  <c r="K28" i="310"/>
  <c r="M65" i="306"/>
  <c r="E117" i="304"/>
  <c r="C64" i="306"/>
  <c r="M101" i="304"/>
  <c r="F38" i="304"/>
  <c r="K43" i="315"/>
  <c r="F32" i="313"/>
  <c r="E504" i="268" s="1"/>
  <c r="D31" i="298"/>
  <c r="C184" i="268" s="1"/>
  <c r="D20" i="313"/>
  <c r="C492" i="268" s="1"/>
  <c r="L102" i="306"/>
  <c r="N195" i="306"/>
  <c r="K39" i="285"/>
  <c r="F27" i="314"/>
  <c r="L46" i="317"/>
  <c r="D97" i="304"/>
  <c r="C29" i="312"/>
  <c r="N13" i="304"/>
  <c r="M120" i="304"/>
  <c r="F46" i="306"/>
  <c r="L21" i="310"/>
  <c r="N126" i="304"/>
  <c r="K15" i="315"/>
  <c r="D90" i="304"/>
  <c r="N108" i="304"/>
  <c r="D39" i="288"/>
  <c r="C73" i="268" s="1"/>
  <c r="M97" i="306"/>
  <c r="C29" i="314"/>
  <c r="D12" i="311"/>
  <c r="C332" i="268" s="1"/>
  <c r="K29" i="308"/>
  <c r="D146" i="306"/>
  <c r="N12" i="309"/>
  <c r="F195" i="306"/>
  <c r="L18" i="317"/>
  <c r="L80" i="304"/>
  <c r="L29" i="310"/>
  <c r="L43" i="309"/>
  <c r="D193" i="306"/>
  <c r="L13" i="315"/>
  <c r="M55" i="304"/>
  <c r="L16" i="317"/>
  <c r="N140" i="306"/>
  <c r="C127" i="306"/>
  <c r="N12" i="304"/>
  <c r="M32" i="285"/>
  <c r="D16" i="298"/>
  <c r="F22" i="306"/>
  <c r="M143" i="306"/>
  <c r="K33" i="310"/>
  <c r="L49" i="308"/>
  <c r="F111" i="304"/>
  <c r="D31" i="288"/>
  <c r="C60" i="268" s="1"/>
  <c r="M104" i="306"/>
  <c r="D22" i="311"/>
  <c r="C342" i="268" s="1"/>
  <c r="F38" i="314"/>
  <c r="L141" i="304"/>
  <c r="D23" i="287"/>
  <c r="C97" i="268" s="1"/>
  <c r="N102" i="304"/>
  <c r="L205" i="306"/>
  <c r="M19" i="285"/>
  <c r="C142" i="306"/>
  <c r="M11" i="304"/>
  <c r="N38" i="304"/>
  <c r="D27" i="298"/>
  <c r="C180" i="268" s="1"/>
  <c r="F25" i="306"/>
  <c r="L204" i="306"/>
  <c r="N24" i="317"/>
  <c r="D17" i="313"/>
  <c r="C489" i="268" s="1"/>
  <c r="E52" i="306"/>
  <c r="E13" i="298"/>
  <c r="E19" i="314"/>
  <c r="M87" i="304"/>
  <c r="D14" i="304"/>
  <c r="F46" i="314"/>
  <c r="L15" i="310"/>
  <c r="E125" i="304"/>
  <c r="K40" i="285"/>
  <c r="E26" i="312"/>
  <c r="D386" i="268" s="1"/>
  <c r="D43" i="312"/>
  <c r="C403" i="268" s="1"/>
  <c r="M148" i="306"/>
  <c r="N39" i="317"/>
  <c r="F140" i="306"/>
  <c r="K33" i="285"/>
  <c r="D28" i="304"/>
  <c r="C37" i="288"/>
  <c r="L29" i="316"/>
  <c r="N21" i="306"/>
  <c r="N54" i="306"/>
  <c r="F29" i="298"/>
  <c r="E182" i="268" s="1"/>
  <c r="O32" i="304"/>
  <c r="L64" i="306"/>
  <c r="M105" i="304"/>
  <c r="K37" i="306"/>
  <c r="M48" i="284"/>
  <c r="M11" i="310"/>
  <c r="M19" i="315"/>
  <c r="O87" i="304"/>
  <c r="M13" i="308"/>
  <c r="K156" i="306"/>
  <c r="N192" i="306"/>
  <c r="F32" i="304"/>
  <c r="E44" i="311"/>
  <c r="D364" i="268" s="1"/>
  <c r="K43" i="306"/>
  <c r="M40" i="309"/>
  <c r="E178" i="306"/>
  <c r="M121" i="306"/>
  <c r="K30" i="285"/>
  <c r="K136" i="306"/>
  <c r="K134" i="306"/>
  <c r="M49" i="306"/>
  <c r="K35" i="306"/>
  <c r="L57" i="304"/>
  <c r="L15" i="316"/>
  <c r="F19" i="298"/>
  <c r="E172" i="268" s="1"/>
  <c r="C34" i="298"/>
  <c r="C169" i="306"/>
  <c r="C41" i="288"/>
  <c r="L60" i="317"/>
  <c r="M49" i="304"/>
  <c r="M137" i="304"/>
  <c r="C140" i="306"/>
  <c r="N58" i="317"/>
  <c r="D34" i="314"/>
  <c r="L42" i="317"/>
  <c r="N56" i="306"/>
  <c r="L36" i="284"/>
  <c r="M68" i="304"/>
  <c r="K46" i="317"/>
  <c r="C46" i="314"/>
  <c r="F16" i="306"/>
  <c r="K40" i="316"/>
  <c r="E42" i="306"/>
  <c r="E16" i="287"/>
  <c r="K109" i="306"/>
  <c r="K47" i="306"/>
  <c r="D126" i="306"/>
  <c r="F23" i="287"/>
  <c r="E97" i="268" s="1"/>
  <c r="L13" i="308"/>
  <c r="E12" i="311"/>
  <c r="D332" i="268" s="1"/>
  <c r="N10" i="306"/>
  <c r="E68" i="306"/>
  <c r="F116" i="306"/>
  <c r="C194" i="306"/>
  <c r="F25" i="314"/>
  <c r="C30" i="288"/>
  <c r="C22" i="304"/>
  <c r="D131" i="306"/>
  <c r="K30" i="316"/>
  <c r="M46" i="306"/>
  <c r="O52" i="304"/>
  <c r="E7" i="306"/>
  <c r="E29" i="304"/>
  <c r="F94" i="304"/>
  <c r="C32" i="312"/>
  <c r="E48" i="304"/>
  <c r="L40" i="317"/>
  <c r="C120" i="306"/>
  <c r="C94" i="306"/>
  <c r="M135" i="304"/>
  <c r="L109" i="306"/>
  <c r="N41" i="317"/>
  <c r="K40" i="309"/>
  <c r="L44" i="317"/>
  <c r="D195" i="306"/>
  <c r="D23" i="314"/>
  <c r="E12" i="313"/>
  <c r="D484" i="268" s="1"/>
  <c r="D44" i="312"/>
  <c r="C404" i="268" s="1"/>
  <c r="K52" i="317"/>
  <c r="F103" i="304"/>
  <c r="K16" i="317"/>
  <c r="N109" i="306"/>
  <c r="C60" i="306"/>
  <c r="K43" i="309"/>
  <c r="D37" i="298"/>
  <c r="C190" i="268" s="1"/>
  <c r="E23" i="304"/>
  <c r="F65" i="304"/>
  <c r="F35" i="306"/>
  <c r="F26" i="306"/>
  <c r="K38" i="316"/>
  <c r="N114" i="306"/>
  <c r="N24" i="316"/>
  <c r="M33" i="308"/>
  <c r="E203" i="306"/>
  <c r="K20" i="306"/>
  <c r="E15" i="313"/>
  <c r="D487" i="268" s="1"/>
  <c r="M14" i="317"/>
  <c r="E23" i="312"/>
  <c r="D383" i="268" s="1"/>
  <c r="D196" i="306"/>
  <c r="F81" i="306"/>
  <c r="K22" i="284"/>
  <c r="E12" i="287"/>
  <c r="D87" i="268" s="1"/>
  <c r="C31" i="304"/>
  <c r="N34" i="284"/>
  <c r="F45" i="288"/>
  <c r="E79" i="268" s="1"/>
  <c r="C9" i="311"/>
  <c r="M15" i="309"/>
  <c r="N147" i="306"/>
  <c r="M19" i="304"/>
  <c r="E154" i="306"/>
  <c r="L68" i="306"/>
  <c r="E43" i="312"/>
  <c r="D403" i="268" s="1"/>
  <c r="K13" i="315"/>
  <c r="E8" i="298"/>
  <c r="C88" i="306"/>
  <c r="E45" i="306"/>
  <c r="L19" i="306"/>
  <c r="F174" i="306"/>
  <c r="D8" i="311"/>
  <c r="C328" i="268" s="1"/>
  <c r="F12" i="314"/>
  <c r="D126" i="304"/>
  <c r="O76" i="304"/>
  <c r="E140" i="304"/>
  <c r="M42" i="317"/>
  <c r="D23" i="312"/>
  <c r="C383" i="268" s="1"/>
  <c r="C7" i="306"/>
  <c r="N61" i="317"/>
  <c r="N38" i="308"/>
  <c r="D140" i="304"/>
  <c r="D99" i="306"/>
  <c r="K57" i="317"/>
  <c r="M119" i="306"/>
  <c r="K99" i="306"/>
  <c r="E136" i="304"/>
  <c r="K81" i="306"/>
  <c r="O124" i="304"/>
  <c r="E21" i="298"/>
  <c r="D174" i="268" s="1"/>
  <c r="C54" i="306"/>
  <c r="D176" i="306"/>
  <c r="E42" i="312"/>
  <c r="D402" i="268" s="1"/>
  <c r="E17" i="313"/>
  <c r="D489" i="268" s="1"/>
  <c r="E38" i="306"/>
  <c r="L15" i="306"/>
  <c r="E19" i="304"/>
  <c r="N7" i="304"/>
  <c r="M142" i="304"/>
  <c r="K10" i="308"/>
  <c r="F69" i="306"/>
  <c r="E29" i="313"/>
  <c r="D501" i="268" s="1"/>
  <c r="M44" i="310"/>
  <c r="O78" i="304"/>
  <c r="C46" i="288"/>
  <c r="N138" i="306"/>
  <c r="K21" i="284"/>
  <c r="E29" i="312"/>
  <c r="D389" i="268" s="1"/>
  <c r="N127" i="306"/>
  <c r="K59" i="306"/>
  <c r="O61" i="304"/>
  <c r="K51" i="306"/>
  <c r="E41" i="306"/>
  <c r="M111" i="304"/>
  <c r="K50" i="308"/>
  <c r="D138" i="304"/>
  <c r="D43" i="311"/>
  <c r="C363" i="268" s="1"/>
  <c r="L35" i="310"/>
  <c r="E79" i="306"/>
  <c r="K69" i="306"/>
  <c r="E11" i="312"/>
  <c r="N27" i="304"/>
  <c r="L67" i="306"/>
  <c r="C110" i="304"/>
  <c r="K42" i="284"/>
  <c r="L99" i="304"/>
  <c r="F44" i="288"/>
  <c r="E78" i="268" s="1"/>
  <c r="K30" i="315"/>
  <c r="M20" i="315"/>
  <c r="K19" i="285"/>
  <c r="K33" i="316"/>
  <c r="L119" i="304"/>
  <c r="C19" i="314"/>
  <c r="D25" i="312"/>
  <c r="C385" i="268" s="1"/>
  <c r="C22" i="298"/>
  <c r="N28" i="316"/>
  <c r="E12" i="298"/>
  <c r="D167" i="268" s="1"/>
  <c r="F41" i="304"/>
  <c r="C79" i="304"/>
  <c r="M25" i="306"/>
  <c r="K31" i="285"/>
  <c r="N39" i="310"/>
  <c r="C86" i="306"/>
  <c r="E28" i="298"/>
  <c r="D181" i="268" s="1"/>
  <c r="O110" i="304"/>
  <c r="N28" i="315"/>
  <c r="F17" i="312"/>
  <c r="E377" i="268" s="1"/>
  <c r="L391" i="268"/>
  <c r="L395" i="268"/>
  <c r="L392" i="268"/>
  <c r="L465" i="268"/>
  <c r="L478" i="268"/>
  <c r="L522" i="268"/>
  <c r="L512" i="268"/>
  <c r="L505" i="268"/>
  <c r="L520" i="268"/>
  <c r="L506" i="268"/>
  <c r="L511" i="268"/>
  <c r="L507" i="268"/>
  <c r="L199" i="268"/>
  <c r="L177" i="268"/>
  <c r="L175" i="268"/>
  <c r="L187" i="268"/>
  <c r="L183" i="268"/>
  <c r="L185" i="268"/>
  <c r="L166" i="268"/>
  <c r="L172" i="268"/>
  <c r="L170" i="268"/>
  <c r="L186" i="268"/>
  <c r="L189" i="268"/>
  <c r="L516" i="268"/>
  <c r="L518" i="268"/>
  <c r="L477" i="268"/>
  <c r="L399" i="268"/>
  <c r="L447" i="268"/>
  <c r="L513" i="268"/>
  <c r="L471" i="268"/>
  <c r="L162" i="268"/>
  <c r="L195" i="268"/>
  <c r="L192" i="268"/>
  <c r="L188" i="268"/>
  <c r="L180" i="268"/>
  <c r="L181" i="268"/>
  <c r="L472" i="268"/>
  <c r="L509" i="268"/>
  <c r="L514" i="268"/>
  <c r="L521" i="268"/>
  <c r="L526" i="268"/>
  <c r="L404" i="268"/>
  <c r="L191" i="268"/>
  <c r="L161" i="268"/>
  <c r="L86" i="268"/>
  <c r="L190" i="268"/>
  <c r="L179" i="268"/>
  <c r="L182" i="268"/>
  <c r="L194" i="268"/>
  <c r="L317" i="268"/>
  <c r="L322" i="268"/>
  <c r="L321" i="268"/>
  <c r="L314" i="268"/>
  <c r="L305" i="268"/>
  <c r="L300" i="268"/>
  <c r="L319" i="268"/>
  <c r="L294" i="268"/>
  <c r="L309" i="268"/>
  <c r="L303" i="268"/>
  <c r="L312" i="268"/>
  <c r="L326" i="268"/>
  <c r="L292" i="268"/>
  <c r="L293" i="268"/>
  <c r="L308" i="268"/>
  <c r="L298" i="268"/>
  <c r="L290" i="268"/>
  <c r="L316" i="268"/>
  <c r="L313" i="268"/>
  <c r="L325" i="268"/>
  <c r="L297" i="268"/>
  <c r="L302" i="268"/>
  <c r="L299" i="268"/>
  <c r="L324" i="268"/>
  <c r="L310" i="268"/>
  <c r="L296" i="268"/>
  <c r="L304" i="268"/>
  <c r="L311" i="268"/>
  <c r="L320" i="268"/>
  <c r="L323" i="268"/>
  <c r="L327" i="268"/>
  <c r="L306" i="268"/>
  <c r="L103" i="268"/>
  <c r="L89" i="268"/>
  <c r="L85" i="268"/>
  <c r="L87" i="268"/>
  <c r="L274" i="268"/>
  <c r="L266" i="268"/>
  <c r="L262" i="268"/>
  <c r="L288" i="268"/>
  <c r="L289" i="268"/>
  <c r="L258" i="268"/>
  <c r="L270" i="268"/>
  <c r="L276" i="268"/>
  <c r="L273" i="268"/>
  <c r="L265" i="268"/>
  <c r="L277" i="268"/>
  <c r="L268" i="268"/>
  <c r="L287" i="268"/>
  <c r="L272" i="268"/>
  <c r="L269" i="268"/>
  <c r="L263" i="268"/>
  <c r="L264" i="268"/>
  <c r="L285" i="268"/>
  <c r="L275" i="268"/>
  <c r="L220" i="268"/>
  <c r="L452" i="268"/>
  <c r="L208" i="268"/>
  <c r="L381" i="268"/>
  <c r="L451" i="268"/>
  <c r="L37" i="268"/>
  <c r="L41" i="268"/>
  <c r="L25" i="268"/>
  <c r="L245" i="268"/>
  <c r="L254" i="268"/>
  <c r="L31" i="268"/>
  <c r="L464" i="268"/>
  <c r="L218" i="268"/>
  <c r="L202" i="268"/>
  <c r="L386" i="268"/>
  <c r="L394" i="268"/>
  <c r="L373" i="268"/>
  <c r="L221" i="268"/>
  <c r="L243" i="268"/>
  <c r="L232" i="268"/>
  <c r="L382" i="268"/>
  <c r="L368" i="268"/>
  <c r="L398" i="268"/>
  <c r="L104" i="268"/>
  <c r="L101" i="268"/>
  <c r="L374" i="268"/>
  <c r="L88" i="268"/>
  <c r="L397" i="268"/>
  <c r="L396" i="268"/>
  <c r="L84" i="268"/>
  <c r="L377" i="268"/>
  <c r="L92" i="268"/>
  <c r="L90" i="268"/>
  <c r="L376" i="268"/>
  <c r="L370" i="268"/>
  <c r="L253" i="268"/>
  <c r="L402" i="268"/>
  <c r="L98" i="268"/>
  <c r="L230" i="268"/>
  <c r="L424" i="268"/>
  <c r="L223" i="268"/>
  <c r="L406" i="268"/>
  <c r="L380" i="268"/>
  <c r="L93" i="268"/>
  <c r="L401" i="268"/>
  <c r="L385" i="268"/>
  <c r="L106" i="268"/>
  <c r="L378" i="268"/>
  <c r="L405" i="268"/>
  <c r="L82" i="268"/>
  <c r="L95" i="268"/>
  <c r="L83" i="268"/>
  <c r="L384" i="268"/>
  <c r="L388" i="268"/>
  <c r="L372" i="268"/>
  <c r="L400" i="268"/>
  <c r="L237" i="268"/>
  <c r="L228" i="268"/>
  <c r="L241" i="268"/>
  <c r="L403" i="268"/>
  <c r="L102" i="268"/>
  <c r="L91" i="268"/>
  <c r="L375" i="268"/>
  <c r="L383" i="268"/>
  <c r="L407" i="268"/>
  <c r="L369" i="268"/>
  <c r="L379" i="268"/>
  <c r="L96" i="268"/>
  <c r="L100" i="268"/>
  <c r="L387" i="268"/>
  <c r="L390" i="268"/>
  <c r="L371" i="268"/>
  <c r="L339" i="268"/>
  <c r="L331" i="268"/>
  <c r="L340" i="268"/>
  <c r="L337" i="268"/>
  <c r="L336" i="268"/>
  <c r="L341" i="268"/>
  <c r="L348" i="268"/>
  <c r="L367" i="268"/>
  <c r="L343" i="268"/>
  <c r="L361" i="268"/>
  <c r="L355" i="268"/>
  <c r="L356" i="268"/>
  <c r="L360" i="268"/>
  <c r="L349" i="268"/>
  <c r="L347" i="268"/>
  <c r="L357" i="268"/>
  <c r="L329" i="268"/>
  <c r="L364" i="268"/>
  <c r="L358" i="268"/>
  <c r="L365" i="268"/>
  <c r="L335" i="268"/>
  <c r="L359" i="268"/>
  <c r="A2" i="288"/>
  <c r="K383" i="268"/>
  <c r="L462" i="268"/>
  <c r="L210" i="268"/>
  <c r="L435" i="268"/>
  <c r="L408" i="268"/>
  <c r="L467" i="268"/>
  <c r="L419" i="268"/>
  <c r="L212" i="268"/>
  <c r="L423" i="268"/>
  <c r="L444" i="268"/>
  <c r="L214" i="268"/>
  <c r="L463" i="268"/>
  <c r="L422" i="268"/>
  <c r="L431" i="268"/>
  <c r="L418" i="268"/>
  <c r="L466" i="268"/>
  <c r="L449" i="268"/>
  <c r="L415" i="268"/>
  <c r="L459" i="268"/>
  <c r="L203" i="268"/>
  <c r="L129" i="268"/>
  <c r="L473" i="268"/>
  <c r="L458" i="268"/>
  <c r="L476" i="268"/>
  <c r="L469" i="268"/>
  <c r="L446" i="268"/>
  <c r="L213" i="268"/>
  <c r="L439" i="268"/>
  <c r="L450" i="268"/>
  <c r="L442" i="268"/>
  <c r="L456" i="268"/>
  <c r="L453" i="268"/>
  <c r="L414" i="268"/>
  <c r="L440" i="268"/>
  <c r="L461" i="268"/>
  <c r="L206" i="268"/>
  <c r="L434" i="268"/>
  <c r="L470" i="268"/>
  <c r="L427" i="268"/>
  <c r="L468" i="268"/>
  <c r="L460" i="268"/>
  <c r="L454" i="268"/>
  <c r="L437" i="268"/>
  <c r="L455" i="268"/>
  <c r="L413" i="268"/>
  <c r="L479" i="268"/>
  <c r="L457" i="268"/>
  <c r="L448" i="268"/>
  <c r="L410" i="268"/>
  <c r="L474" i="268"/>
  <c r="L231" i="268"/>
  <c r="L249" i="268"/>
  <c r="L18" i="268"/>
  <c r="L3" i="268"/>
  <c r="L30" i="268"/>
  <c r="L233" i="268"/>
  <c r="L226" i="268"/>
  <c r="L255" i="268"/>
  <c r="L247" i="268"/>
  <c r="L224" i="268"/>
  <c r="L39" i="268"/>
  <c r="L234" i="268"/>
  <c r="L236" i="268"/>
  <c r="L19" i="268"/>
  <c r="L35" i="268"/>
  <c r="L246" i="268"/>
  <c r="L222" i="268"/>
  <c r="L242" i="268"/>
  <c r="L16" i="268"/>
  <c r="L36" i="268"/>
  <c r="L251" i="268"/>
  <c r="K497" i="268"/>
  <c r="K468" i="268"/>
  <c r="K187" i="268"/>
  <c r="K422" i="268"/>
  <c r="K451" i="268"/>
  <c r="K155" i="268"/>
  <c r="F357" i="268"/>
  <c r="F19" i="313"/>
  <c r="E491" i="268" s="1"/>
  <c r="D46" i="314"/>
  <c r="L248" i="268"/>
  <c r="L21" i="268"/>
  <c r="L15" i="268"/>
  <c r="L22" i="268"/>
  <c r="L239" i="268"/>
  <c r="K389" i="268"/>
  <c r="K7" i="268"/>
  <c r="K110" i="268"/>
  <c r="K400" i="268"/>
  <c r="K445" i="268"/>
  <c r="K35" i="268"/>
  <c r="K228" i="268"/>
  <c r="K145" i="268"/>
  <c r="K492" i="268"/>
  <c r="K153" i="268"/>
  <c r="K438" i="268"/>
  <c r="K118" i="268"/>
  <c r="K377" i="268"/>
  <c r="K95" i="268"/>
  <c r="K18" i="268"/>
  <c r="K432" i="268"/>
  <c r="K308" i="268"/>
  <c r="K132" i="268"/>
  <c r="K499" i="268"/>
  <c r="K303" i="268"/>
  <c r="K148" i="268"/>
  <c r="K9" i="268"/>
  <c r="K87" i="268"/>
  <c r="K139" i="268"/>
  <c r="K192" i="268"/>
  <c r="K173" i="268"/>
  <c r="K79" i="268"/>
  <c r="K123" i="268"/>
  <c r="K74" i="268"/>
  <c r="K381" i="268"/>
  <c r="K295" i="268"/>
  <c r="K226" i="268"/>
  <c r="K385" i="268"/>
  <c r="K131" i="268"/>
  <c r="K127" i="268"/>
  <c r="K233" i="268"/>
  <c r="K352" i="268"/>
  <c r="K333" i="268"/>
  <c r="K62" i="268"/>
  <c r="K179" i="268"/>
  <c r="K201" i="268"/>
  <c r="K73" i="268"/>
  <c r="K157" i="268"/>
  <c r="K404" i="268"/>
  <c r="K98" i="268"/>
  <c r="K10" i="268"/>
  <c r="L204" i="268"/>
  <c r="L216" i="268"/>
  <c r="F178" i="268"/>
  <c r="L252" i="268"/>
  <c r="L219" i="268"/>
  <c r="L250" i="268"/>
  <c r="L244" i="268"/>
  <c r="L225" i="268"/>
  <c r="D44" i="298"/>
  <c r="C197" i="268" s="1"/>
  <c r="F49" i="268"/>
  <c r="F153" i="306"/>
  <c r="L240" i="268"/>
  <c r="L227" i="268"/>
  <c r="L17" i="268"/>
  <c r="K388" i="268"/>
  <c r="K293" i="268"/>
  <c r="K186" i="268"/>
  <c r="K420" i="268"/>
  <c r="K490" i="268"/>
  <c r="K440" i="268"/>
  <c r="K315" i="268"/>
  <c r="K76" i="268"/>
  <c r="K208" i="268"/>
  <c r="K286" i="268"/>
  <c r="L235" i="268"/>
  <c r="L238" i="268"/>
  <c r="L271" i="268"/>
  <c r="L284" i="268"/>
  <c r="L286" i="268"/>
  <c r="L281" i="268"/>
  <c r="L280" i="268"/>
  <c r="L279" i="268"/>
  <c r="L257" i="268"/>
  <c r="L20" i="268"/>
  <c r="L5" i="268"/>
  <c r="L10" i="268"/>
  <c r="L11" i="268"/>
  <c r="L6" i="268"/>
  <c r="F379" i="268"/>
  <c r="K512" i="268"/>
  <c r="F15" i="313"/>
  <c r="E487" i="268" s="1"/>
  <c r="D49" i="304"/>
  <c r="F22" i="287"/>
  <c r="N62" i="304"/>
  <c r="K35" i="315"/>
  <c r="C40" i="312"/>
  <c r="M31" i="315"/>
  <c r="N108" i="306"/>
  <c r="N36" i="308"/>
  <c r="N154" i="306"/>
  <c r="L28" i="285"/>
  <c r="M100" i="304"/>
  <c r="L51" i="317"/>
  <c r="F19" i="304"/>
  <c r="D21" i="287"/>
  <c r="C95" i="268" s="1"/>
  <c r="F99" i="306"/>
  <c r="E29" i="287"/>
  <c r="D103" i="268" s="1"/>
  <c r="L123" i="306"/>
  <c r="L36" i="306"/>
  <c r="C179" i="306"/>
  <c r="D123" i="304"/>
  <c r="F16" i="312"/>
  <c r="E376" i="268" s="1"/>
  <c r="F20" i="304"/>
  <c r="F28" i="304"/>
  <c r="L25" i="317"/>
  <c r="M35" i="310"/>
  <c r="F21" i="313"/>
  <c r="F8" i="312"/>
  <c r="M29" i="306"/>
  <c r="K19" i="309"/>
  <c r="C85" i="304"/>
  <c r="C105" i="306"/>
  <c r="F203" i="306"/>
  <c r="F49" i="306"/>
  <c r="K32" i="315"/>
  <c r="M59" i="304"/>
  <c r="E31" i="288"/>
  <c r="D60" i="268" s="1"/>
  <c r="F72" i="304"/>
  <c r="E45" i="311"/>
  <c r="D365" i="268" s="1"/>
  <c r="M38" i="310"/>
  <c r="N58" i="306"/>
  <c r="L65" i="306"/>
  <c r="D206" i="306"/>
  <c r="M42" i="315"/>
  <c r="F178" i="306"/>
  <c r="N29" i="316"/>
  <c r="D74" i="304"/>
  <c r="M21" i="285"/>
  <c r="M45" i="309"/>
  <c r="E137" i="306"/>
  <c r="N70" i="306"/>
  <c r="L20" i="304"/>
  <c r="M32" i="309"/>
  <c r="F125" i="304"/>
  <c r="K41" i="316"/>
  <c r="D141" i="304"/>
  <c r="E103" i="304"/>
  <c r="C38" i="298"/>
  <c r="D40" i="288"/>
  <c r="C74" i="268" s="1"/>
  <c r="C85" i="306"/>
  <c r="C147" i="306"/>
  <c r="F34" i="304"/>
  <c r="K40" i="315"/>
  <c r="K125" i="306"/>
  <c r="E32" i="288"/>
  <c r="L143" i="304"/>
  <c r="L88" i="306"/>
  <c r="N60" i="306"/>
  <c r="M17" i="306"/>
  <c r="N19" i="309"/>
  <c r="K9" i="316"/>
  <c r="C37" i="306"/>
  <c r="F41" i="311"/>
  <c r="E361" i="268" s="1"/>
  <c r="F23" i="298"/>
  <c r="D34" i="304"/>
  <c r="K24" i="306"/>
  <c r="N90" i="304"/>
  <c r="N124" i="306"/>
  <c r="N42" i="309"/>
  <c r="C30" i="313"/>
  <c r="C12" i="313"/>
  <c r="F64" i="306"/>
  <c r="C28" i="306"/>
  <c r="E12" i="304"/>
  <c r="F46" i="298"/>
  <c r="E199" i="268" s="1"/>
  <c r="D31" i="313"/>
  <c r="C503" i="268" s="1"/>
  <c r="N81" i="306"/>
  <c r="M128" i="304"/>
  <c r="D63" i="304"/>
  <c r="L84" i="306"/>
  <c r="L100" i="304"/>
  <c r="N43" i="285"/>
  <c r="M201" i="306"/>
  <c r="C137" i="306"/>
  <c r="N14" i="304"/>
  <c r="E128" i="304"/>
  <c r="K42" i="285"/>
  <c r="M48" i="308"/>
  <c r="F25" i="288"/>
  <c r="K39" i="316"/>
  <c r="F28" i="288"/>
  <c r="E64" i="268" s="1"/>
  <c r="C17" i="288"/>
  <c r="C193" i="306"/>
  <c r="N11" i="308"/>
  <c r="L13" i="306"/>
  <c r="K45" i="285"/>
  <c r="D118" i="304"/>
  <c r="C14" i="287"/>
  <c r="F47" i="312"/>
  <c r="E407" i="268" s="1"/>
  <c r="N78" i="304"/>
  <c r="M31" i="310"/>
  <c r="N42" i="317"/>
  <c r="O129" i="304"/>
  <c r="O140" i="304"/>
  <c r="N39" i="285"/>
  <c r="C14" i="298"/>
  <c r="L8" i="308"/>
  <c r="D26" i="287"/>
  <c r="C100" i="268" s="1"/>
  <c r="L510" i="268"/>
  <c r="L517" i="268"/>
  <c r="L508" i="268"/>
  <c r="F79" i="268"/>
  <c r="F75" i="268"/>
  <c r="F69" i="268"/>
  <c r="K45" i="316"/>
  <c r="L32" i="310"/>
  <c r="M11" i="284"/>
  <c r="C29" i="311"/>
  <c r="L18" i="304"/>
  <c r="F106" i="304"/>
  <c r="L24" i="317"/>
  <c r="K143" i="306"/>
  <c r="D14" i="312"/>
  <c r="C372" i="268" s="1"/>
  <c r="O90" i="304"/>
  <c r="N136" i="304"/>
  <c r="N41" i="284"/>
  <c r="K47" i="284"/>
  <c r="N155" i="306"/>
  <c r="M11" i="316"/>
  <c r="N29" i="310"/>
  <c r="K33" i="315"/>
  <c r="E113" i="304"/>
  <c r="O122" i="304"/>
  <c r="C162" i="306"/>
  <c r="L123" i="304"/>
  <c r="C157" i="306"/>
  <c r="L71" i="304"/>
  <c r="D24" i="304"/>
  <c r="F35" i="311"/>
  <c r="C24" i="313"/>
  <c r="D29" i="288"/>
  <c r="C59" i="268" s="1"/>
  <c r="D86" i="306"/>
  <c r="C482" i="268"/>
  <c r="N72" i="306"/>
  <c r="L39" i="308"/>
  <c r="C18" i="313"/>
  <c r="L76" i="304"/>
  <c r="K106" i="306"/>
  <c r="E163" i="306"/>
  <c r="D58" i="304"/>
  <c r="N123" i="306"/>
  <c r="M43" i="306"/>
  <c r="E29" i="311"/>
  <c r="D349" i="268" s="1"/>
  <c r="E20" i="311"/>
  <c r="D340" i="268" s="1"/>
  <c r="C128" i="304"/>
  <c r="M20" i="306"/>
  <c r="E31" i="287"/>
  <c r="D105" i="268" s="1"/>
  <c r="D52" i="306"/>
  <c r="M43" i="316"/>
  <c r="M89" i="304"/>
  <c r="F135" i="306"/>
  <c r="F43" i="314"/>
  <c r="M68" i="306"/>
  <c r="K30" i="309"/>
  <c r="E52" i="304"/>
  <c r="D23" i="288"/>
  <c r="E22" i="288"/>
  <c r="L11" i="317"/>
  <c r="L56" i="317"/>
  <c r="D47" i="311"/>
  <c r="C367" i="268" s="1"/>
  <c r="K28" i="316"/>
  <c r="E26" i="287"/>
  <c r="D100" i="268" s="1"/>
  <c r="N86" i="304"/>
  <c r="E24" i="287"/>
  <c r="D98" i="268" s="1"/>
  <c r="L48" i="304"/>
  <c r="C28" i="287"/>
  <c r="N41" i="316"/>
  <c r="D32" i="312"/>
  <c r="C392" i="268" s="1"/>
  <c r="K12" i="306"/>
  <c r="F106" i="306"/>
  <c r="F55" i="268"/>
  <c r="F177" i="268"/>
  <c r="F363" i="268"/>
  <c r="F356" i="268"/>
  <c r="F353" i="268"/>
  <c r="F402" i="268"/>
  <c r="F374" i="268"/>
  <c r="F370" i="268"/>
  <c r="F74" i="268"/>
  <c r="F189" i="268"/>
  <c r="F187" i="268"/>
  <c r="F183" i="268"/>
  <c r="F179" i="268"/>
  <c r="F174" i="268"/>
  <c r="F166" i="268"/>
  <c r="F362" i="268"/>
  <c r="F358" i="268"/>
  <c r="F352" i="268"/>
  <c r="F343" i="268"/>
  <c r="F347" i="268"/>
  <c r="F406" i="268"/>
  <c r="F404" i="268"/>
  <c r="F391" i="268"/>
  <c r="D39" i="314"/>
  <c r="F191" i="268"/>
  <c r="F351" i="268"/>
  <c r="F348" i="268"/>
  <c r="F345" i="268"/>
  <c r="F394" i="268"/>
  <c r="F378" i="268"/>
  <c r="A2" i="311"/>
  <c r="A2" i="312"/>
  <c r="A2" i="298"/>
  <c r="F198" i="268"/>
  <c r="F196" i="268"/>
  <c r="F194" i="268"/>
  <c r="F364" i="268"/>
  <c r="F360" i="268"/>
  <c r="F354" i="268"/>
  <c r="F403" i="268"/>
  <c r="F385" i="268"/>
  <c r="L205" i="268"/>
  <c r="L29" i="268"/>
  <c r="L14" i="268"/>
  <c r="L38" i="268"/>
  <c r="L23" i="268"/>
  <c r="L26" i="268"/>
  <c r="L40" i="268"/>
  <c r="L168" i="268"/>
  <c r="L174" i="268"/>
  <c r="L165" i="268"/>
  <c r="L163" i="268"/>
  <c r="L200" i="268"/>
  <c r="L193" i="268"/>
  <c r="L4" i="268"/>
  <c r="L178" i="268"/>
  <c r="L184" i="268"/>
  <c r="F163" i="268"/>
  <c r="L209" i="268"/>
  <c r="L207" i="268"/>
  <c r="L13" i="268"/>
  <c r="L32" i="268"/>
  <c r="L33" i="268"/>
  <c r="L7" i="268"/>
  <c r="L28" i="268"/>
  <c r="L9" i="268"/>
  <c r="L27" i="268"/>
  <c r="L211" i="268"/>
  <c r="L167" i="268"/>
  <c r="L169" i="268"/>
  <c r="L196" i="268"/>
  <c r="L197" i="268"/>
  <c r="L198" i="268"/>
  <c r="L34" i="268"/>
  <c r="L173" i="268"/>
  <c r="L171" i="268"/>
  <c r="L215" i="268"/>
  <c r="F344" i="268"/>
  <c r="F377" i="268"/>
  <c r="F388" i="268"/>
  <c r="V8" i="321" l="1"/>
  <c r="W8" i="321"/>
  <c r="D94" i="268"/>
  <c r="U8" i="321"/>
  <c r="AF8" i="321" s="1"/>
  <c r="T8" i="321"/>
  <c r="AE8" i="321"/>
  <c r="AD8" i="321"/>
  <c r="K10" i="312"/>
  <c r="R8" i="321"/>
  <c r="S8" i="321"/>
  <c r="AC8" i="321"/>
  <c r="AB8" i="321"/>
  <c r="Z8" i="321"/>
  <c r="AA8" i="321"/>
  <c r="Y8" i="321"/>
  <c r="X8" i="321"/>
  <c r="D329" i="268"/>
  <c r="D62" i="268"/>
  <c r="K15" i="288"/>
  <c r="K14" i="312"/>
  <c r="D67" i="268"/>
  <c r="E369" i="268"/>
  <c r="E55" i="268"/>
  <c r="E90" i="268"/>
  <c r="D162" i="268"/>
  <c r="D55" i="268"/>
  <c r="D370" i="268"/>
  <c r="C67" i="268"/>
  <c r="T9" i="321"/>
  <c r="T11" i="321"/>
  <c r="T17" i="321"/>
  <c r="T13" i="321"/>
  <c r="T14" i="321"/>
  <c r="T10" i="321"/>
  <c r="T12" i="321"/>
  <c r="T15" i="321"/>
  <c r="T16" i="321"/>
  <c r="T18" i="321"/>
  <c r="T20" i="321"/>
  <c r="T21" i="321"/>
  <c r="T22" i="321"/>
  <c r="T23" i="321"/>
  <c r="T24" i="321"/>
  <c r="T25" i="321"/>
  <c r="T26" i="321"/>
  <c r="T27" i="321"/>
  <c r="T28" i="321"/>
  <c r="U9" i="321"/>
  <c r="U17" i="321"/>
  <c r="U14" i="321"/>
  <c r="U10" i="321"/>
  <c r="U15" i="321"/>
  <c r="U18" i="321"/>
  <c r="U20" i="321"/>
  <c r="U22" i="321"/>
  <c r="U24" i="321"/>
  <c r="U26" i="321"/>
  <c r="U28" i="321"/>
  <c r="U29" i="321"/>
  <c r="T30" i="321"/>
  <c r="U30" i="321"/>
  <c r="U11" i="321"/>
  <c r="U13" i="321"/>
  <c r="U12" i="321"/>
  <c r="U16" i="321"/>
  <c r="U21" i="321"/>
  <c r="U23" i="321"/>
  <c r="U25" i="321"/>
  <c r="U27" i="321"/>
  <c r="T31" i="321"/>
  <c r="T32" i="321"/>
  <c r="T33" i="321"/>
  <c r="T34" i="321"/>
  <c r="T35" i="321"/>
  <c r="T36" i="321"/>
  <c r="T37" i="321"/>
  <c r="T38" i="321"/>
  <c r="T39" i="321"/>
  <c r="T40" i="321"/>
  <c r="T41" i="321"/>
  <c r="T42" i="321"/>
  <c r="T43" i="321"/>
  <c r="T44" i="321"/>
  <c r="T45" i="321"/>
  <c r="T29" i="321"/>
  <c r="U32" i="321"/>
  <c r="U34" i="321"/>
  <c r="U36" i="321"/>
  <c r="U38" i="321"/>
  <c r="U40" i="321"/>
  <c r="U42" i="321"/>
  <c r="U44" i="321"/>
  <c r="U41" i="321"/>
  <c r="U43" i="321"/>
  <c r="U45" i="321"/>
  <c r="U37" i="321"/>
  <c r="U31" i="321"/>
  <c r="U33" i="321"/>
  <c r="U35" i="321"/>
  <c r="U39" i="321"/>
  <c r="C90" i="268"/>
  <c r="V9" i="321"/>
  <c r="V11" i="321"/>
  <c r="V17" i="321"/>
  <c r="V13" i="321"/>
  <c r="V14" i="321"/>
  <c r="V10" i="321"/>
  <c r="V12" i="321"/>
  <c r="V15" i="321"/>
  <c r="V16" i="321"/>
  <c r="V18" i="321"/>
  <c r="V20" i="321"/>
  <c r="V21" i="321"/>
  <c r="V22" i="321"/>
  <c r="V23" i="321"/>
  <c r="V24" i="321"/>
  <c r="V25" i="321"/>
  <c r="V26" i="321"/>
  <c r="V27" i="321"/>
  <c r="V28" i="321"/>
  <c r="V29" i="321"/>
  <c r="V30" i="321"/>
  <c r="W9" i="321"/>
  <c r="W11" i="321"/>
  <c r="W17" i="321"/>
  <c r="W13" i="321"/>
  <c r="W14" i="321"/>
  <c r="W10" i="321"/>
  <c r="W12" i="321"/>
  <c r="W15" i="321"/>
  <c r="W16" i="321"/>
  <c r="W18" i="321"/>
  <c r="W20" i="321"/>
  <c r="W21" i="321"/>
  <c r="W22" i="321"/>
  <c r="W23" i="321"/>
  <c r="W24" i="321"/>
  <c r="W25" i="321"/>
  <c r="W26" i="321"/>
  <c r="W27" i="321"/>
  <c r="W28" i="321"/>
  <c r="V31" i="321"/>
  <c r="V32" i="321"/>
  <c r="V33" i="321"/>
  <c r="V34" i="321"/>
  <c r="V35" i="321"/>
  <c r="V36" i="321"/>
  <c r="V37" i="321"/>
  <c r="V38" i="321"/>
  <c r="V39" i="321"/>
  <c r="V40" i="321"/>
  <c r="V41" i="321"/>
  <c r="V42" i="321"/>
  <c r="V43" i="321"/>
  <c r="V44" i="321"/>
  <c r="V45" i="321"/>
  <c r="W29" i="321"/>
  <c r="W31" i="321"/>
  <c r="W32" i="321"/>
  <c r="W33" i="321"/>
  <c r="W34" i="321"/>
  <c r="W35" i="321"/>
  <c r="W36" i="321"/>
  <c r="W37" i="321"/>
  <c r="W38" i="321"/>
  <c r="W39" i="321"/>
  <c r="W40" i="321"/>
  <c r="W41" i="321"/>
  <c r="W42" i="321"/>
  <c r="W43" i="321"/>
  <c r="W44" i="321"/>
  <c r="W45" i="321"/>
  <c r="W30" i="321"/>
  <c r="Z9" i="321"/>
  <c r="Z11" i="321"/>
  <c r="Z17" i="321"/>
  <c r="Z13" i="321"/>
  <c r="Z14" i="321"/>
  <c r="Z10" i="321"/>
  <c r="Z12" i="321"/>
  <c r="Z15" i="321"/>
  <c r="Z16" i="321"/>
  <c r="Z18" i="321"/>
  <c r="Z20" i="321"/>
  <c r="Z21" i="321"/>
  <c r="Z22" i="321"/>
  <c r="Z23" i="321"/>
  <c r="Z24" i="321"/>
  <c r="Z25" i="321"/>
  <c r="Z26" i="321"/>
  <c r="Z27" i="321"/>
  <c r="AA28" i="321"/>
  <c r="Z29" i="321"/>
  <c r="AA11" i="321"/>
  <c r="AA13" i="321"/>
  <c r="AA12" i="321"/>
  <c r="AA16" i="321"/>
  <c r="AA21" i="321"/>
  <c r="AA23" i="321"/>
  <c r="AA25" i="321"/>
  <c r="AA27" i="321"/>
  <c r="AA29" i="321"/>
  <c r="AA9" i="321"/>
  <c r="AA14" i="321"/>
  <c r="AA10" i="321"/>
  <c r="Z30" i="321"/>
  <c r="Z31" i="321"/>
  <c r="Z32" i="321"/>
  <c r="Z33" i="321"/>
  <c r="Z34" i="321"/>
  <c r="Z35" i="321"/>
  <c r="Z36" i="321"/>
  <c r="Z37" i="321"/>
  <c r="Z38" i="321"/>
  <c r="Z39" i="321"/>
  <c r="Z40" i="321"/>
  <c r="Z41" i="321"/>
  <c r="Z42" i="321"/>
  <c r="Z43" i="321"/>
  <c r="Z44" i="321"/>
  <c r="Z45" i="321"/>
  <c r="AA17" i="321"/>
  <c r="AA15" i="321"/>
  <c r="AA18" i="321"/>
  <c r="AA20" i="321"/>
  <c r="AA22" i="321"/>
  <c r="AA24" i="321"/>
  <c r="AA26" i="321"/>
  <c r="AA34" i="321"/>
  <c r="AA44" i="321"/>
  <c r="Z28" i="321"/>
  <c r="AA31" i="321"/>
  <c r="AA33" i="321"/>
  <c r="AA35" i="321"/>
  <c r="AA37" i="321"/>
  <c r="AA39" i="321"/>
  <c r="AA41" i="321"/>
  <c r="AA43" i="321"/>
  <c r="AA45" i="321"/>
  <c r="AA30" i="321"/>
  <c r="AA38" i="321"/>
  <c r="AA40" i="321"/>
  <c r="AA32" i="321"/>
  <c r="AA36" i="321"/>
  <c r="AA42" i="321"/>
  <c r="D375" i="268"/>
  <c r="AD9" i="321"/>
  <c r="AD11" i="321"/>
  <c r="AD17" i="321"/>
  <c r="AD13" i="321"/>
  <c r="AD14" i="321"/>
  <c r="AD10" i="321"/>
  <c r="AD12" i="321"/>
  <c r="AD15" i="321"/>
  <c r="AD16" i="321"/>
  <c r="AD18" i="321"/>
  <c r="AD20" i="321"/>
  <c r="AD21" i="321"/>
  <c r="AD22" i="321"/>
  <c r="AD23" i="321"/>
  <c r="AD24" i="321"/>
  <c r="AD25" i="321"/>
  <c r="AD26" i="321"/>
  <c r="AD27" i="321"/>
  <c r="AD28" i="321"/>
  <c r="AD29" i="321"/>
  <c r="AD30" i="321"/>
  <c r="AE9" i="321"/>
  <c r="AE11" i="321"/>
  <c r="AE17" i="321"/>
  <c r="AE13" i="321"/>
  <c r="AE14" i="321"/>
  <c r="AE10" i="321"/>
  <c r="AE12" i="321"/>
  <c r="AE15" i="321"/>
  <c r="AE16" i="321"/>
  <c r="AE18" i="321"/>
  <c r="AE20" i="321"/>
  <c r="AE21" i="321"/>
  <c r="AE22" i="321"/>
  <c r="AE23" i="321"/>
  <c r="AE24" i="321"/>
  <c r="AE25" i="321"/>
  <c r="AE26" i="321"/>
  <c r="AE27" i="321"/>
  <c r="AE29" i="321"/>
  <c r="AD31" i="321"/>
  <c r="AD32" i="321"/>
  <c r="AD33" i="321"/>
  <c r="AD34" i="321"/>
  <c r="AD35" i="321"/>
  <c r="AD36" i="321"/>
  <c r="AD37" i="321"/>
  <c r="AD38" i="321"/>
  <c r="AD39" i="321"/>
  <c r="AD40" i="321"/>
  <c r="AD41" i="321"/>
  <c r="AD42" i="321"/>
  <c r="AD43" i="321"/>
  <c r="AD44" i="321"/>
  <c r="AD45" i="321"/>
  <c r="AE30" i="321"/>
  <c r="AE31" i="321"/>
  <c r="AE32" i="321"/>
  <c r="AE33" i="321"/>
  <c r="AE34" i="321"/>
  <c r="AE35" i="321"/>
  <c r="AE36" i="321"/>
  <c r="AE37" i="321"/>
  <c r="AE38" i="321"/>
  <c r="AE39" i="321"/>
  <c r="AE40" i="321"/>
  <c r="AE41" i="321"/>
  <c r="AE42" i="321"/>
  <c r="AE43" i="321"/>
  <c r="AE44" i="321"/>
  <c r="AE45" i="321"/>
  <c r="AE28" i="321"/>
  <c r="E370" i="268"/>
  <c r="D163" i="268"/>
  <c r="X9" i="321"/>
  <c r="X11" i="321"/>
  <c r="X17" i="321"/>
  <c r="X13" i="321"/>
  <c r="X14" i="321"/>
  <c r="X10" i="321"/>
  <c r="X12" i="321"/>
  <c r="X15" i="321"/>
  <c r="X16" i="321"/>
  <c r="X18" i="321"/>
  <c r="X20" i="321"/>
  <c r="X21" i="321"/>
  <c r="X22" i="321"/>
  <c r="X23" i="321"/>
  <c r="X24" i="321"/>
  <c r="X25" i="321"/>
  <c r="X26" i="321"/>
  <c r="X27" i="321"/>
  <c r="Y9" i="321"/>
  <c r="Y17" i="321"/>
  <c r="Y14" i="321"/>
  <c r="Y10" i="321"/>
  <c r="Y15" i="321"/>
  <c r="Y18" i="321"/>
  <c r="Y20" i="321"/>
  <c r="Y22" i="321"/>
  <c r="Y24" i="321"/>
  <c r="Y26" i="321"/>
  <c r="Y30" i="321"/>
  <c r="X28" i="321"/>
  <c r="Y11" i="321"/>
  <c r="Y13" i="321"/>
  <c r="Y12" i="321"/>
  <c r="Y16" i="321"/>
  <c r="Y21" i="321"/>
  <c r="Y23" i="321"/>
  <c r="Y25" i="321"/>
  <c r="Y27" i="321"/>
  <c r="Y28" i="321"/>
  <c r="X29" i="321"/>
  <c r="X31" i="321"/>
  <c r="X32" i="321"/>
  <c r="X33" i="321"/>
  <c r="X34" i="321"/>
  <c r="X35" i="321"/>
  <c r="X36" i="321"/>
  <c r="X37" i="321"/>
  <c r="X38" i="321"/>
  <c r="X39" i="321"/>
  <c r="X40" i="321"/>
  <c r="X41" i="321"/>
  <c r="X42" i="321"/>
  <c r="X43" i="321"/>
  <c r="X44" i="321"/>
  <c r="X45" i="321"/>
  <c r="Y29" i="321"/>
  <c r="X30" i="321"/>
  <c r="Y32" i="321"/>
  <c r="Y34" i="321"/>
  <c r="Y36" i="321"/>
  <c r="Y38" i="321"/>
  <c r="Y40" i="321"/>
  <c r="Y42" i="321"/>
  <c r="Y44" i="321"/>
  <c r="Y37" i="321"/>
  <c r="Y39" i="321"/>
  <c r="Y43" i="321"/>
  <c r="Y45" i="321"/>
  <c r="Y31" i="321"/>
  <c r="Y33" i="321"/>
  <c r="Y35" i="321"/>
  <c r="Y41" i="321"/>
  <c r="R9" i="321"/>
  <c r="R11" i="321"/>
  <c r="R17" i="321"/>
  <c r="R13" i="321"/>
  <c r="R14" i="321"/>
  <c r="R10" i="321"/>
  <c r="R12" i="321"/>
  <c r="R15" i="321"/>
  <c r="R16" i="321"/>
  <c r="R18" i="321"/>
  <c r="R20" i="321"/>
  <c r="R21" i="321"/>
  <c r="R22" i="321"/>
  <c r="R23" i="321"/>
  <c r="R24" i="321"/>
  <c r="R25" i="321"/>
  <c r="R26" i="321"/>
  <c r="R27" i="321"/>
  <c r="R28" i="321"/>
  <c r="R29" i="321"/>
  <c r="S9" i="321"/>
  <c r="S11" i="321"/>
  <c r="S17" i="321"/>
  <c r="S13" i="321"/>
  <c r="S14" i="321"/>
  <c r="S12" i="321"/>
  <c r="S15" i="321"/>
  <c r="S16" i="321"/>
  <c r="S18" i="321"/>
  <c r="S20" i="321"/>
  <c r="S21" i="321"/>
  <c r="S22" i="321"/>
  <c r="S23" i="321"/>
  <c r="S24" i="321"/>
  <c r="S25" i="321"/>
  <c r="S26" i="321"/>
  <c r="S27" i="321"/>
  <c r="R30" i="321"/>
  <c r="R31" i="321"/>
  <c r="R32" i="321"/>
  <c r="R33" i="321"/>
  <c r="R34" i="321"/>
  <c r="R35" i="321"/>
  <c r="R36" i="321"/>
  <c r="R37" i="321"/>
  <c r="R38" i="321"/>
  <c r="R39" i="321"/>
  <c r="R40" i="321"/>
  <c r="R41" i="321"/>
  <c r="R42" i="321"/>
  <c r="R43" i="321"/>
  <c r="R44" i="321"/>
  <c r="R45" i="321"/>
  <c r="S30" i="321"/>
  <c r="S31" i="321"/>
  <c r="S32" i="321"/>
  <c r="S33" i="321"/>
  <c r="S34" i="321"/>
  <c r="S35" i="321"/>
  <c r="S36" i="321"/>
  <c r="S37" i="321"/>
  <c r="S38" i="321"/>
  <c r="S39" i="321"/>
  <c r="S40" i="321"/>
  <c r="S41" i="321"/>
  <c r="S42" i="321"/>
  <c r="S43" i="321"/>
  <c r="S44" i="321"/>
  <c r="S45" i="321"/>
  <c r="S28" i="321"/>
  <c r="S29" i="321"/>
  <c r="C83" i="268"/>
  <c r="AB9" i="321"/>
  <c r="AB11" i="321"/>
  <c r="AB17" i="321"/>
  <c r="AB13" i="321"/>
  <c r="AB14" i="321"/>
  <c r="AB10" i="321"/>
  <c r="AB12" i="321"/>
  <c r="AB15" i="321"/>
  <c r="AB16" i="321"/>
  <c r="AB18" i="321"/>
  <c r="AB20" i="321"/>
  <c r="AB21" i="321"/>
  <c r="AB22" i="321"/>
  <c r="AB23" i="321"/>
  <c r="AB24" i="321"/>
  <c r="AB25" i="321"/>
  <c r="AB26" i="321"/>
  <c r="AB27" i="321"/>
  <c r="AC28" i="321"/>
  <c r="AC29" i="321"/>
  <c r="AB30" i="321"/>
  <c r="AC11" i="321"/>
  <c r="AC13" i="321"/>
  <c r="AC12" i="321"/>
  <c r="AC16" i="321"/>
  <c r="AC21" i="321"/>
  <c r="AC23" i="321"/>
  <c r="AC25" i="321"/>
  <c r="AC27" i="321"/>
  <c r="AC30" i="321"/>
  <c r="AC17" i="321"/>
  <c r="AC15" i="321"/>
  <c r="AC18" i="321"/>
  <c r="AC20" i="321"/>
  <c r="AC22" i="321"/>
  <c r="AC24" i="321"/>
  <c r="AC26" i="321"/>
  <c r="AB28" i="321"/>
  <c r="AB31" i="321"/>
  <c r="AB32" i="321"/>
  <c r="AB33" i="321"/>
  <c r="AB34" i="321"/>
  <c r="AB35" i="321"/>
  <c r="AB36" i="321"/>
  <c r="AB37" i="321"/>
  <c r="AB38" i="321"/>
  <c r="AB39" i="321"/>
  <c r="AB40" i="321"/>
  <c r="AB41" i="321"/>
  <c r="AB42" i="321"/>
  <c r="AB43" i="321"/>
  <c r="AB44" i="321"/>
  <c r="AB45" i="321"/>
  <c r="AC9" i="321"/>
  <c r="AC14" i="321"/>
  <c r="AC10" i="321"/>
  <c r="AB29" i="321"/>
  <c r="AC32" i="321"/>
  <c r="AC38" i="321"/>
  <c r="AC40" i="321"/>
  <c r="AC42" i="321"/>
  <c r="AC31" i="321"/>
  <c r="AC33" i="321"/>
  <c r="AC35" i="321"/>
  <c r="AC37" i="321"/>
  <c r="AC39" i="321"/>
  <c r="AC41" i="321"/>
  <c r="AC43" i="321"/>
  <c r="AC45" i="321"/>
  <c r="AC34" i="321"/>
  <c r="AC36" i="321"/>
  <c r="AC44" i="321"/>
  <c r="F59" i="268"/>
  <c r="K10" i="288"/>
  <c r="E65" i="268"/>
  <c r="E165" i="268"/>
  <c r="E87" i="268"/>
  <c r="D93" i="268"/>
  <c r="D373" i="268"/>
  <c r="C42" i="268"/>
  <c r="C169" i="268"/>
  <c r="C166" i="268"/>
  <c r="K9" i="311"/>
  <c r="V6" i="321"/>
  <c r="W6" i="321"/>
  <c r="C85" i="268"/>
  <c r="F165" i="268"/>
  <c r="E482" i="268"/>
  <c r="E62" i="268"/>
  <c r="D47" i="268"/>
  <c r="E63" i="268"/>
  <c r="D44" i="268"/>
  <c r="K25" i="288"/>
  <c r="D57" i="268"/>
  <c r="D59" i="268"/>
  <c r="C55" i="268"/>
  <c r="F58" i="268"/>
  <c r="K23" i="288"/>
  <c r="D66" i="268"/>
  <c r="E59" i="268"/>
  <c r="E57" i="268"/>
  <c r="D65" i="268"/>
  <c r="D56" i="268"/>
  <c r="E58" i="268"/>
  <c r="K8" i="288"/>
  <c r="K30" i="288"/>
  <c r="C57" i="268"/>
  <c r="C43" i="268"/>
  <c r="E49" i="268"/>
  <c r="D61" i="268"/>
  <c r="E43" i="268"/>
  <c r="E51" i="268"/>
  <c r="E46" i="268"/>
  <c r="D50" i="268"/>
  <c r="D63" i="268"/>
  <c r="E66" i="268"/>
  <c r="E61" i="268"/>
  <c r="D64" i="268"/>
  <c r="D49" i="268"/>
  <c r="K16" i="288"/>
  <c r="F63" i="268"/>
  <c r="C66" i="268"/>
  <c r="E44" i="268"/>
  <c r="C49" i="268"/>
  <c r="C62" i="268"/>
  <c r="E56" i="268"/>
  <c r="D54" i="268"/>
  <c r="C51" i="268"/>
  <c r="K27" i="288"/>
  <c r="F64" i="268"/>
  <c r="D53" i="268"/>
  <c r="E60" i="268"/>
  <c r="E45" i="268"/>
  <c r="C56" i="268"/>
  <c r="C63" i="268"/>
  <c r="E54" i="268"/>
  <c r="C58" i="268"/>
  <c r="E67" i="268"/>
  <c r="D43" i="268"/>
  <c r="D48" i="268"/>
  <c r="K31" i="288"/>
  <c r="C52" i="268"/>
  <c r="C65" i="268"/>
  <c r="D46" i="268"/>
  <c r="C47" i="268"/>
  <c r="C44" i="268"/>
  <c r="D51" i="268"/>
  <c r="E47" i="268"/>
  <c r="C45" i="268"/>
  <c r="E53" i="268"/>
  <c r="D58" i="268"/>
  <c r="D45" i="268"/>
  <c r="C64" i="268"/>
  <c r="C480" i="268"/>
  <c r="D481" i="268"/>
  <c r="D482" i="268"/>
  <c r="E481" i="268"/>
  <c r="C481" i="268"/>
  <c r="C167" i="268"/>
  <c r="E163" i="268"/>
  <c r="D166" i="268"/>
  <c r="K8" i="298"/>
  <c r="K13" i="298"/>
  <c r="C162" i="268"/>
  <c r="C163" i="268"/>
  <c r="E168" i="268"/>
  <c r="D165" i="268"/>
  <c r="C168" i="268"/>
  <c r="K10" i="298"/>
  <c r="E169" i="268"/>
  <c r="C165" i="268"/>
  <c r="E161" i="268"/>
  <c r="E166" i="268"/>
  <c r="E167" i="268"/>
  <c r="C164" i="268"/>
  <c r="E162" i="268"/>
  <c r="D168" i="268"/>
  <c r="D164" i="268"/>
  <c r="E330" i="268"/>
  <c r="C330" i="268"/>
  <c r="D330" i="268"/>
  <c r="C331" i="268"/>
  <c r="E329" i="268"/>
  <c r="D331" i="268"/>
  <c r="E94" i="268"/>
  <c r="C89" i="268"/>
  <c r="E88" i="268"/>
  <c r="D92" i="268"/>
  <c r="E84" i="268"/>
  <c r="D86" i="268"/>
  <c r="C92" i="268"/>
  <c r="D88" i="268"/>
  <c r="C93" i="268"/>
  <c r="E92" i="268"/>
  <c r="E93" i="268"/>
  <c r="D85" i="268"/>
  <c r="E86" i="268"/>
  <c r="C84" i="268"/>
  <c r="D90" i="268"/>
  <c r="E85" i="268"/>
  <c r="D89" i="268"/>
  <c r="E95" i="268"/>
  <c r="D95" i="268"/>
  <c r="C87" i="268"/>
  <c r="D83" i="268"/>
  <c r="C94" i="268"/>
  <c r="C91" i="268"/>
  <c r="D91" i="268"/>
  <c r="C82" i="268"/>
  <c r="E91" i="268"/>
  <c r="E89" i="268"/>
  <c r="C86" i="268"/>
  <c r="E83" i="268"/>
  <c r="C88" i="268"/>
  <c r="D84" i="268"/>
  <c r="C369" i="268"/>
  <c r="K8" i="314"/>
  <c r="S10" i="321" s="1"/>
  <c r="C371" i="268"/>
  <c r="K12" i="312"/>
  <c r="C374" i="268"/>
  <c r="E373" i="268"/>
  <c r="C373" i="268"/>
  <c r="E371" i="268"/>
  <c r="C375" i="268"/>
  <c r="C368" i="268"/>
  <c r="D374" i="268"/>
  <c r="D369" i="268"/>
  <c r="D371" i="268"/>
  <c r="E374" i="268"/>
  <c r="C370" i="268"/>
  <c r="K12" i="314"/>
  <c r="K11" i="314"/>
  <c r="X6" i="321"/>
  <c r="Y6" i="321"/>
  <c r="R6" i="321"/>
  <c r="S6" i="321"/>
  <c r="AB6" i="321"/>
  <c r="AC6" i="321"/>
  <c r="T6" i="321"/>
  <c r="U6" i="321"/>
  <c r="Z6" i="321"/>
  <c r="AA6" i="321"/>
  <c r="AD6" i="321"/>
  <c r="AE6" i="321"/>
  <c r="F169" i="268"/>
  <c r="K16" i="298"/>
  <c r="F173" i="268"/>
  <c r="K20" i="298"/>
  <c r="F167" i="268"/>
  <c r="K14" i="298"/>
  <c r="F164" i="268"/>
  <c r="K11" i="298"/>
  <c r="F171" i="268"/>
  <c r="K18" i="298"/>
  <c r="F168" i="268"/>
  <c r="K15" i="298"/>
  <c r="F175" i="268"/>
  <c r="K22" i="298"/>
  <c r="F172" i="268"/>
  <c r="K19" i="298"/>
  <c r="F192" i="268"/>
  <c r="K39" i="298"/>
  <c r="F193" i="268"/>
  <c r="K40" i="298"/>
  <c r="D161" i="268"/>
  <c r="D480" i="268"/>
  <c r="D42" i="268"/>
  <c r="D82" i="268"/>
  <c r="D368" i="268"/>
  <c r="D328" i="268"/>
  <c r="F162" i="268"/>
  <c r="K9" i="298"/>
  <c r="F381" i="268"/>
  <c r="K21" i="312"/>
  <c r="F375" i="268"/>
  <c r="K15" i="312"/>
  <c r="F380" i="268"/>
  <c r="K20" i="312"/>
  <c r="F389" i="268"/>
  <c r="K29" i="312"/>
  <c r="F396" i="268"/>
  <c r="K36" i="312"/>
  <c r="F383" i="268"/>
  <c r="K23" i="312"/>
  <c r="F384" i="268"/>
  <c r="K24" i="312"/>
  <c r="F382" i="268"/>
  <c r="K22" i="312"/>
  <c r="F393" i="268"/>
  <c r="K33" i="312"/>
  <c r="F400" i="268"/>
  <c r="K40" i="312"/>
  <c r="F399" i="268"/>
  <c r="K39" i="312"/>
  <c r="F390" i="268"/>
  <c r="K30" i="312"/>
  <c r="F387" i="268"/>
  <c r="K27" i="312"/>
  <c r="F397" i="268"/>
  <c r="K37" i="312"/>
  <c r="F369" i="268"/>
  <c r="F371" i="268"/>
  <c r="K11" i="312"/>
  <c r="F395" i="268"/>
  <c r="K35" i="312"/>
  <c r="E368" i="268"/>
  <c r="F331" i="268"/>
  <c r="K11" i="311"/>
  <c r="F350" i="268"/>
  <c r="K30" i="311"/>
  <c r="F333" i="268"/>
  <c r="K13" i="311"/>
  <c r="F330" i="268"/>
  <c r="K10" i="311"/>
  <c r="F349" i="268"/>
  <c r="K29" i="311"/>
  <c r="F355" i="268"/>
  <c r="K35" i="311"/>
  <c r="F342" i="268"/>
  <c r="K22" i="311"/>
  <c r="F335" i="268"/>
  <c r="K15" i="311"/>
  <c r="F341" i="268"/>
  <c r="K21" i="311"/>
  <c r="F334" i="268"/>
  <c r="K14" i="311"/>
  <c r="F361" i="268"/>
  <c r="K41" i="311"/>
  <c r="F359" i="268"/>
  <c r="K39" i="311"/>
  <c r="F346" i="268"/>
  <c r="K26" i="311"/>
  <c r="F339" i="268"/>
  <c r="K19" i="311"/>
  <c r="F367" i="268"/>
  <c r="K47" i="311"/>
  <c r="F338" i="268"/>
  <c r="K18" i="311"/>
  <c r="F62" i="268"/>
  <c r="K28" i="288"/>
  <c r="F60" i="268"/>
  <c r="K26" i="288"/>
  <c r="F67" i="268"/>
  <c r="K33" i="288"/>
  <c r="F66" i="268"/>
  <c r="K32" i="288"/>
  <c r="F42" i="268"/>
  <c r="K13" i="288"/>
  <c r="F52" i="268"/>
  <c r="K18" i="288"/>
  <c r="F72" i="268"/>
  <c r="K38" i="288"/>
  <c r="F70" i="268"/>
  <c r="K36" i="288"/>
  <c r="F51" i="268"/>
  <c r="K17" i="288"/>
  <c r="F45" i="268"/>
  <c r="K12" i="288"/>
  <c r="F68" i="268"/>
  <c r="K34" i="288"/>
  <c r="F71" i="268"/>
  <c r="K37" i="288"/>
  <c r="F73" i="268"/>
  <c r="K39" i="288"/>
  <c r="F43" i="268"/>
  <c r="K9" i="288"/>
  <c r="F56" i="268"/>
  <c r="K22" i="288"/>
  <c r="F54" i="268"/>
  <c r="K20" i="288"/>
  <c r="F53" i="268"/>
  <c r="K19" i="288"/>
  <c r="E328" i="268"/>
  <c r="E42" i="268"/>
  <c r="E82" i="268"/>
  <c r="F368" i="268"/>
  <c r="K8" i="312"/>
  <c r="E480" i="268"/>
  <c r="F161" i="268"/>
  <c r="F170" i="268"/>
  <c r="F46" i="268"/>
  <c r="F372" i="268"/>
  <c r="F328" i="268"/>
  <c r="F47" i="268"/>
  <c r="F61" i="268"/>
  <c r="F332" i="268"/>
  <c r="F65" i="268"/>
  <c r="F48" i="268"/>
  <c r="F329" i="268"/>
  <c r="F50" i="268"/>
  <c r="F376" i="268"/>
  <c r="F336" i="268"/>
  <c r="E355" i="268"/>
  <c r="E52" i="268"/>
  <c r="E96" i="268"/>
  <c r="E375" i="268"/>
  <c r="E176" i="268"/>
  <c r="E493" i="268"/>
  <c r="AF6" i="321" l="1"/>
  <c r="AF33" i="321"/>
  <c r="AF43" i="321"/>
  <c r="AF40" i="321"/>
  <c r="AF32" i="321"/>
  <c r="AF21" i="321"/>
  <c r="AF30" i="321"/>
  <c r="AF26" i="321"/>
  <c r="AF18" i="321"/>
  <c r="AF17" i="321"/>
  <c r="AF31" i="321"/>
  <c r="AF41" i="321"/>
  <c r="AF38" i="321"/>
  <c r="AF27" i="321"/>
  <c r="AF13" i="321"/>
  <c r="AF24" i="321"/>
  <c r="AF15" i="321"/>
  <c r="AF9" i="321"/>
  <c r="AF39" i="321"/>
  <c r="AF37" i="321"/>
  <c r="AF44" i="321"/>
  <c r="AF36" i="321"/>
  <c r="AF25" i="321"/>
  <c r="AF16" i="321"/>
  <c r="AF11" i="321"/>
  <c r="AF29" i="321"/>
  <c r="AF22" i="321"/>
  <c r="AF10" i="321"/>
  <c r="AF35" i="321"/>
  <c r="AF45" i="321"/>
  <c r="AF42" i="321"/>
  <c r="AF34" i="321"/>
  <c r="AF23" i="321"/>
  <c r="AF12" i="321"/>
  <c r="AF28" i="321"/>
  <c r="AF20" i="321"/>
  <c r="AF14" i="321"/>
</calcChain>
</file>

<file path=xl/sharedStrings.xml><?xml version="1.0" encoding="utf-8"?>
<sst xmlns="http://schemas.openxmlformats.org/spreadsheetml/2006/main" count="5926" uniqueCount="1065">
  <si>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</si>
  <si>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</si>
  <si>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</si>
  <si>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</si>
  <si>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</si>
  <si>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</si>
  <si>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</si>
  <si>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</si>
  <si>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</si>
  <si>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</si>
  <si>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</si>
  <si>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</si>
  <si>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</si>
  <si>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</si>
  <si>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</si>
  <si>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</si>
  <si>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</si>
  <si>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</si>
  <si>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</si>
  <si>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</si>
  <si>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</si>
  <si>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</si>
  <si>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</si>
  <si>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</si>
  <si>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</si>
  <si>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</si>
  <si>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</si>
  <si>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</si>
  <si>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</si>
  <si>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</si>
  <si>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</si>
  <si>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</si>
  <si>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</si>
  <si>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</si>
  <si>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</si>
  <si>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</si>
  <si>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</si>
  <si>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</si>
  <si>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</si>
  <si>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</si>
  <si>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</si>
  <si>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</si>
  <si>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</si>
  <si>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</si>
  <si>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</si>
  <si>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</si>
  <si>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</si>
  <si>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</si>
  <si>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</si>
  <si>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</si>
  <si>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</si>
  <si>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</si>
  <si>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</si>
  <si>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</si>
  <si>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</si>
  <si>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</si>
  <si>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</si>
  <si>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</si>
  <si>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</si>
  <si>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</si>
  <si>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</si>
  <si>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</si>
  <si>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</si>
  <si>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</si>
  <si>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</si>
  <si>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</si>
  <si>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</si>
  <si>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</si>
  <si>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</si>
  <si>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</si>
  <si>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</si>
  <si>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</si>
  <si>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</si>
  <si>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</si>
  <si>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</si>
  <si>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</si>
  <si>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</si>
  <si>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</si>
  <si>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</si>
  <si>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</si>
  <si>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</si>
  <si>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</si>
  <si>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</si>
  <si>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</si>
  <si>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</si>
  <si>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</si>
  <si>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</si>
  <si>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</si>
  <si>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</si>
  <si>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</si>
  <si>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</si>
  <si>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</si>
  <si>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</si>
  <si>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</si>
  <si>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</si>
  <si>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</si>
  <si>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</si>
  <si>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</si>
  <si>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</si>
  <si>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</si>
  <si>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</si>
  <si>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</si>
  <si>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</si>
  <si>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</si>
  <si>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</si>
  <si>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</si>
  <si>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</si>
  <si>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</si>
  <si>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</si>
  <si>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</si>
  <si>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</si>
  <si>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</si>
  <si>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</si>
  <si>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</si>
  <si>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</si>
  <si>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</si>
  <si>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</si>
  <si>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</si>
  <si>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</si>
  <si>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</si>
  <si>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</si>
  <si>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</si>
  <si>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</si>
  <si>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</si>
  <si>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</si>
  <si>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</si>
  <si>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</si>
  <si>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</si>
  <si>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</si>
  <si>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</si>
  <si>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</si>
  <si>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</si>
  <si>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</si>
  <si>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</si>
  <si>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</si>
  <si>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</si>
  <si>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</si>
  <si>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</si>
  <si>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</si>
  <si>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</si>
  <si>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</si>
  <si>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</si>
  <si>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</si>
  <si>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</si>
  <si>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</si>
  <si>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</si>
  <si>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</si>
  <si>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</si>
  <si>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</si>
  <si>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</si>
  <si>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</si>
  <si>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</si>
  <si>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</si>
  <si>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</si>
  <si>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</si>
  <si>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</si>
  <si>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</si>
  <si>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</si>
  <si>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</si>
  <si>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</si>
  <si>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</si>
  <si>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</si>
  <si>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</si>
  <si>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</si>
  <si>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</si>
  <si>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</si>
  <si>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</si>
  <si>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</si>
  <si>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</si>
  <si>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</si>
  <si>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</si>
  <si>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</si>
  <si>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</si>
  <si>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</si>
  <si>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</si>
  <si>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</si>
  <si>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</si>
  <si>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</si>
  <si>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</si>
  <si>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</si>
  <si>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</si>
  <si>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</si>
  <si>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</si>
  <si>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100 Metre</t>
  </si>
  <si>
    <t>800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</si>
  <si>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</si>
  <si>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</si>
  <si>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</si>
  <si>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</si>
  <si>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</si>
  <si>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</si>
  <si>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</si>
  <si>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</si>
  <si>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</si>
  <si>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</si>
  <si>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</si>
  <si>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</si>
  <si>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</si>
  <si>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</si>
  <si>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</si>
  <si>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</si>
  <si>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</si>
  <si>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</si>
  <si>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</si>
  <si>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</si>
  <si>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</si>
  <si>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</si>
  <si>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</si>
  <si>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</si>
  <si>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</si>
  <si>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</si>
  <si>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</si>
  <si>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</si>
  <si>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</si>
  <si>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</si>
  <si>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</si>
  <si>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</si>
  <si>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</si>
  <si>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</si>
  <si>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</si>
  <si>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</si>
  <si>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</si>
  <si>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</si>
  <si>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</si>
  <si>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</si>
  <si>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</si>
  <si>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</si>
  <si>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</si>
  <si>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</si>
  <si>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</si>
  <si>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</si>
  <si>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</si>
  <si>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</si>
  <si>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</si>
  <si>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</si>
  <si>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</si>
  <si>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</si>
  <si>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</si>
  <si>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</si>
  <si>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</si>
  <si>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</si>
  <si>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</si>
  <si>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</si>
  <si>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</si>
  <si>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</si>
  <si>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</si>
  <si>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</si>
  <si>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</si>
  <si>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</si>
  <si>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</si>
  <si>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</si>
  <si>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</si>
  <si>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</si>
  <si>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</si>
  <si>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</si>
  <si>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</si>
  <si>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</si>
  <si>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</si>
  <si>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</si>
  <si>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</si>
  <si>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</si>
  <si>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</si>
  <si>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</si>
  <si>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</si>
  <si>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</si>
  <si>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</si>
  <si>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</si>
  <si>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</si>
  <si>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</si>
  <si>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Genel Puan Durumu</t>
  </si>
  <si>
    <t>100 METRE</t>
  </si>
  <si>
    <t>Start Kontrol</t>
  </si>
  <si>
    <t>YÜKSEK ATLAMA</t>
  </si>
  <si>
    <t>800 METRE</t>
  </si>
  <si>
    <t>UZUN ATLAMA</t>
  </si>
  <si>
    <t>SIRA</t>
  </si>
  <si>
    <t>Puan</t>
  </si>
  <si>
    <t>START KONTROL</t>
  </si>
  <si>
    <t>100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</si>
  <si>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</si>
  <si>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</si>
  <si>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</si>
  <si>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</si>
  <si>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</si>
  <si>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</si>
  <si>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</si>
  <si>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</si>
  <si>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</si>
  <si>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</si>
  <si>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</si>
  <si>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</si>
  <si>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</si>
  <si>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</si>
  <si>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</si>
  <si>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</si>
  <si>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</si>
  <si>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</si>
  <si>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</si>
  <si>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</si>
  <si>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</si>
  <si>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</si>
  <si>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</si>
  <si>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</si>
  <si>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</si>
  <si>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</si>
  <si>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</si>
  <si>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</si>
  <si>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</si>
  <si>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</si>
  <si>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</si>
  <si>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</si>
  <si>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</si>
  <si>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</si>
  <si>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</si>
  <si>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</si>
  <si>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</si>
  <si>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</si>
  <si>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</si>
  <si>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</si>
  <si>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</si>
  <si>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</si>
  <si>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</si>
  <si>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</si>
  <si>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</si>
  <si>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</si>
  <si>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</si>
  <si>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</si>
  <si>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</si>
  <si>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</si>
  <si>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</si>
  <si>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</si>
  <si>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</si>
  <si>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</si>
  <si>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</si>
  <si>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</si>
  <si>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</si>
  <si>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</si>
  <si>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</si>
  <si>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</si>
  <si>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</si>
  <si>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</si>
  <si>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</si>
  <si>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</si>
  <si>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</si>
  <si>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</si>
  <si>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</si>
  <si>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</si>
  <si>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</si>
  <si>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</si>
  <si>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</si>
  <si>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</si>
  <si>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</si>
  <si>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</si>
  <si>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</si>
  <si>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</si>
  <si>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</si>
  <si>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</si>
  <si>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</si>
  <si>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</si>
  <si>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</si>
  <si>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</si>
  <si>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</si>
  <si>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</si>
  <si>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</si>
  <si>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</si>
  <si>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</si>
  <si>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</si>
  <si>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</si>
  <si>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</si>
  <si>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DİSK-35</t>
  </si>
  <si>
    <t>DİSK-36</t>
  </si>
  <si>
    <t>DİSK-37</t>
  </si>
  <si>
    <t>DİSK-38</t>
  </si>
  <si>
    <t>DİSK-39</t>
  </si>
  <si>
    <t>DİSK-40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</si>
  <si>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</si>
  <si>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</si>
  <si>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</si>
  <si>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</si>
  <si>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</si>
  <si>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</si>
  <si>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</si>
  <si>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</si>
  <si>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</si>
  <si>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</si>
  <si>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</si>
  <si>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</si>
  <si>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</si>
  <si>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</si>
  <si>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</si>
  <si>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</si>
  <si>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</si>
  <si>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</si>
  <si>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</si>
  <si>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</si>
  <si>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</si>
  <si>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</si>
  <si>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</si>
  <si>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</si>
  <si>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</si>
  <si>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</si>
  <si>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</si>
  <si>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</si>
  <si>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</si>
  <si>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</si>
  <si>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</si>
  <si>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</si>
  <si>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</si>
  <si>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</si>
  <si>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CİRİT-35</t>
  </si>
  <si>
    <t>CİRİT-36</t>
  </si>
  <si>
    <t>CİRİT-37</t>
  </si>
  <si>
    <t>CİRİT-38</t>
  </si>
  <si>
    <t>CİRİT-39</t>
  </si>
  <si>
    <t>CİRİT-40</t>
  </si>
  <si>
    <t>Ağırlık</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</si>
  <si>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</si>
  <si>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</si>
  <si>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</si>
  <si>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</si>
  <si>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</si>
  <si>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</si>
  <si>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</si>
  <si>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</si>
  <si>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</si>
  <si>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</si>
  <si>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</si>
  <si>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</si>
  <si>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</si>
  <si>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</si>
  <si>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</si>
  <si>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</si>
  <si>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</si>
  <si>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</si>
  <si>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</si>
  <si>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</si>
  <si>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</si>
  <si>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</si>
  <si>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</si>
  <si>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</si>
  <si>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</si>
  <si>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</si>
  <si>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</si>
  <si>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</si>
  <si>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</si>
  <si>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</si>
  <si>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</si>
  <si>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</si>
  <si>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</si>
  <si>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</si>
  <si>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</si>
  <si>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</si>
  <si>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</si>
  <si>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</si>
  <si>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</si>
  <si>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</si>
  <si>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</si>
  <si>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</si>
  <si>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</si>
  <si>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DİSK ATMA</t>
  </si>
  <si>
    <t>CİRİT ATMA</t>
  </si>
  <si>
    <t>200M</t>
  </si>
  <si>
    <t>400M</t>
  </si>
  <si>
    <t>300M.ENG</t>
  </si>
  <si>
    <t>ÜÇADIM</t>
  </si>
  <si>
    <t>SIRIK</t>
  </si>
  <si>
    <t>400 METRE</t>
  </si>
  <si>
    <t>400M-1-7</t>
  </si>
  <si>
    <t>400M-1-8</t>
  </si>
  <si>
    <t>400M-2-7</t>
  </si>
  <si>
    <t>400M-2-8</t>
  </si>
  <si>
    <t>400M-3-7</t>
  </si>
  <si>
    <t>400M-3-8</t>
  </si>
  <si>
    <t>400M-4-7</t>
  </si>
  <si>
    <t>400M-4-8</t>
  </si>
  <si>
    <t>SIRIKLA ATLAMA</t>
  </si>
  <si>
    <t>400 Metre</t>
  </si>
  <si>
    <t>Sırıkla Atlama</t>
  </si>
  <si>
    <t>200 Metre</t>
  </si>
  <si>
    <t>300 Metre Engelli</t>
  </si>
  <si>
    <t>ÜÇADIM ATLAMA</t>
  </si>
  <si>
    <t>300 METRE ENGELLİ</t>
  </si>
  <si>
    <t>200 METRE</t>
  </si>
  <si>
    <t>İSVEÇ BAYRAK</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</si>
  <si>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</si>
  <si>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</si>
  <si>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</si>
  <si>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</si>
  <si>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</si>
  <si>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</si>
  <si>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</si>
  <si>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</si>
  <si>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</si>
  <si>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</si>
  <si>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</si>
  <si>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</si>
  <si>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</si>
  <si>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</si>
  <si>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</si>
  <si>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</si>
  <si>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</si>
  <si>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</si>
  <si>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</si>
  <si>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</si>
  <si>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</si>
  <si>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</si>
  <si>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</si>
  <si>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</si>
  <si>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</si>
  <si>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</si>
  <si>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</si>
  <si>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</si>
  <si>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</si>
  <si>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</si>
  <si>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</si>
  <si>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</si>
  <si>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</si>
  <si>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</si>
  <si>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</si>
  <si>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</si>
  <si>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</si>
  <si>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</si>
  <si>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</si>
  <si>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</si>
  <si>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</si>
  <si>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</si>
  <si>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</si>
  <si>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</si>
  <si>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</si>
  <si>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</si>
  <si>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</si>
  <si>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</si>
  <si>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</si>
  <si>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</si>
  <si>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</si>
  <si>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</si>
  <si>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</si>
  <si>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</si>
  <si>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</si>
  <si>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</si>
  <si>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</si>
  <si>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</si>
  <si>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</si>
  <si>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</si>
  <si>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</si>
  <si>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</si>
  <si>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</si>
  <si>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</si>
  <si>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</si>
  <si>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</si>
  <si>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</si>
  <si>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</si>
  <si>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</si>
  <si>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</si>
  <si>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</si>
  <si>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</si>
  <si>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</si>
  <si>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</si>
  <si>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</si>
  <si>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</si>
  <si>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</si>
  <si>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</si>
  <si>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</si>
  <si>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</si>
  <si>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</si>
  <si>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</si>
  <si>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</si>
  <si>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</si>
  <si>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</si>
  <si>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</si>
  <si>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</si>
  <si>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</si>
  <si>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</si>
  <si>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</si>
  <si>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200M-1-7</t>
  </si>
  <si>
    <t>200M-1-8</t>
  </si>
  <si>
    <t>200M-2-7</t>
  </si>
  <si>
    <t>200M-2-8</t>
  </si>
  <si>
    <t>200M-3-7</t>
  </si>
  <si>
    <t>200M-3-8</t>
  </si>
  <si>
    <t>200M-4-7</t>
  </si>
  <si>
    <t>200M-4-8</t>
  </si>
  <si>
    <t>300M.ENG-1-1</t>
  </si>
  <si>
    <t>300M.ENG-1-2</t>
  </si>
  <si>
    <t>300M.ENG-1-3</t>
  </si>
  <si>
    <t>300M.ENG-1-4</t>
  </si>
  <si>
    <t>300M.ENG-1-5</t>
  </si>
  <si>
    <t>300M.ENG-1-6</t>
  </si>
  <si>
    <t>300M.ENG-1-7</t>
  </si>
  <si>
    <t>300M.ENG-1-8</t>
  </si>
  <si>
    <t>300M.ENG-2-1</t>
  </si>
  <si>
    <t>300M.ENG-2-2</t>
  </si>
  <si>
    <t>300M.ENG-2-3</t>
  </si>
  <si>
    <t>300M.ENG-2-4</t>
  </si>
  <si>
    <t>300M.ENG-2-5</t>
  </si>
  <si>
    <t>300M.ENG-2-6</t>
  </si>
  <si>
    <t>300M.ENG-2-7</t>
  </si>
  <si>
    <t>300M.ENG-2-8</t>
  </si>
  <si>
    <t>300M.ENG-3-1</t>
  </si>
  <si>
    <t>300M.ENG-3-2</t>
  </si>
  <si>
    <t>300M.ENG-3-3</t>
  </si>
  <si>
    <t>300M.ENG-3-4</t>
  </si>
  <si>
    <t>300M.ENG-3-5</t>
  </si>
  <si>
    <t>300M.ENG-3-6</t>
  </si>
  <si>
    <t>300M.ENG-3-7</t>
  </si>
  <si>
    <t>300M.ENG-3-8</t>
  </si>
  <si>
    <t>300M.ENG-4-1</t>
  </si>
  <si>
    <t>300M.ENG-4-2</t>
  </si>
  <si>
    <t>300M.ENG-4-3</t>
  </si>
  <si>
    <t>300M.ENG-4-4</t>
  </si>
  <si>
    <t>300M.ENG-4-5</t>
  </si>
  <si>
    <t>300M.ENG-4-6</t>
  </si>
  <si>
    <t>300M.ENG-4-7</t>
  </si>
  <si>
    <t>300M.ENG-4-8</t>
  </si>
  <si>
    <t>İSVEÇ-1-1</t>
  </si>
  <si>
    <t>İSVEÇ-1-2</t>
  </si>
  <si>
    <t>İSVEÇ-1-3</t>
  </si>
  <si>
    <t>İSVEÇ-1-4</t>
  </si>
  <si>
    <t>İSVEÇ-1-5</t>
  </si>
  <si>
    <t>İSVEÇ-1-6</t>
  </si>
  <si>
    <t>İSVEÇ-1-7</t>
  </si>
  <si>
    <t>İSVEÇ-1-8</t>
  </si>
  <si>
    <t>İSVEÇ-2-1</t>
  </si>
  <si>
    <t>İSVEÇ-2-2</t>
  </si>
  <si>
    <t>İSVEÇ-2-3</t>
  </si>
  <si>
    <t>İSVEÇ-2-4</t>
  </si>
  <si>
    <t>İSVEÇ-2-5</t>
  </si>
  <si>
    <t>İSVEÇ-2-6</t>
  </si>
  <si>
    <t>İSVEÇ-2-7</t>
  </si>
  <si>
    <t>İSVEÇ-2-8</t>
  </si>
  <si>
    <t>İSVEÇ-3-1</t>
  </si>
  <si>
    <t>İSVEÇ-3-2</t>
  </si>
  <si>
    <t>İSVEÇ-3-3</t>
  </si>
  <si>
    <t>İSVEÇ-3-4</t>
  </si>
  <si>
    <t>İSVEÇ-3-5</t>
  </si>
  <si>
    <t>İSVEÇ-3-6</t>
  </si>
  <si>
    <t>İSVEÇ-3-7</t>
  </si>
  <si>
    <t>İSVEÇ-3-8</t>
  </si>
  <si>
    <t>İSVEÇ-4-1</t>
  </si>
  <si>
    <t>İSVEÇ-4-2</t>
  </si>
  <si>
    <t>İSVEÇ-4-3</t>
  </si>
  <si>
    <t>İSVEÇ-4-4</t>
  </si>
  <si>
    <t>İSVEÇ-4-5</t>
  </si>
  <si>
    <t>İSVEÇ-4-6</t>
  </si>
  <si>
    <t>İSVEÇ-4-7</t>
  </si>
  <si>
    <t>İSVEÇ-4-8</t>
  </si>
  <si>
    <t>PİST</t>
  </si>
  <si>
    <t>3000 Metre</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</si>
  <si>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</si>
  <si>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</si>
  <si>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</si>
  <si>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</si>
  <si>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</si>
  <si>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</si>
  <si>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</si>
  <si>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</si>
  <si>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</si>
  <si>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</si>
  <si>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</si>
  <si>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</si>
  <si>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</si>
  <si>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</si>
  <si>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</si>
  <si>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</si>
  <si>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</si>
  <si>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</si>
  <si>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</si>
  <si>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</si>
  <si>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</si>
  <si>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</si>
  <si>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</si>
  <si>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</si>
  <si>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</si>
  <si>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</si>
  <si>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</si>
  <si>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</si>
  <si>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</si>
  <si>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</si>
  <si>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</si>
  <si>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</si>
  <si>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</si>
  <si>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</si>
  <si>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</si>
  <si>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</si>
  <si>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</si>
  <si>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3000M-4-1</t>
  </si>
  <si>
    <t>3000M-4-2</t>
  </si>
  <si>
    <t>3000M-4-3</t>
  </si>
  <si>
    <t>3000M-4-4</t>
  </si>
  <si>
    <t>3000M-4-5</t>
  </si>
  <si>
    <t>3000M-4-6</t>
  </si>
  <si>
    <t>3000M-4-7</t>
  </si>
  <si>
    <t>3000M-4-8</t>
  </si>
  <si>
    <t>3000M-4-9</t>
  </si>
  <si>
    <t>3000M-4-10</t>
  </si>
  <si>
    <t>3000M-4-11</t>
  </si>
  <si>
    <t>3000M-4-12</t>
  </si>
  <si>
    <t>3000 METRE</t>
  </si>
  <si>
    <t>110M.ENG</t>
  </si>
  <si>
    <t>110 METRE ENGELLİ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</si>
  <si>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</si>
  <si>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</si>
  <si>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</si>
  <si>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</si>
  <si>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</si>
  <si>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</si>
  <si>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</si>
  <si>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</si>
  <si>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</si>
  <si>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</si>
  <si>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</si>
  <si>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</si>
  <si>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</si>
  <si>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</si>
  <si>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</si>
  <si>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</si>
  <si>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</si>
  <si>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</si>
  <si>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</si>
  <si>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</si>
  <si>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</si>
  <si>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</si>
  <si>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</si>
  <si>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</si>
  <si>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</si>
  <si>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</si>
  <si>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</si>
  <si>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</si>
  <si>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</si>
  <si>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</si>
  <si>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</si>
  <si>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</si>
  <si>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1.GÜN GENÇ ERKEKLER START LİSTELERİ</t>
  </si>
  <si>
    <t>2.GÜN GENÇ ERKEKLER START LİSTELERİ</t>
  </si>
  <si>
    <t>Rüzgar:</t>
  </si>
  <si>
    <t>RÜZGAR</t>
  </si>
  <si>
    <t>Üçadım Atlama</t>
  </si>
  <si>
    <t>Yüksek  Atlama</t>
  </si>
  <si>
    <t>SIRIK-26</t>
  </si>
  <si>
    <t>SIRIK-27</t>
  </si>
  <si>
    <t>SIRIK-28</t>
  </si>
  <si>
    <t>SIRIK-29</t>
  </si>
  <si>
    <t>SIRIK-30</t>
  </si>
  <si>
    <t>SIRIK-31</t>
  </si>
  <si>
    <t>SIRIK-32</t>
  </si>
  <si>
    <t>SIRIK-33</t>
  </si>
  <si>
    <t>SIRIK-34</t>
  </si>
  <si>
    <t>SIRIK-35</t>
  </si>
  <si>
    <t>SIRIK-36</t>
  </si>
  <si>
    <t>SIRIK-37</t>
  </si>
  <si>
    <t>SIRIK-38</t>
  </si>
  <si>
    <t>SIRIK-39</t>
  </si>
  <si>
    <t>SIRIK-40</t>
  </si>
  <si>
    <t>A  T  M  A  L  A  R</t>
  </si>
  <si>
    <t>DNS</t>
  </si>
  <si>
    <t>NM</t>
  </si>
  <si>
    <t>DNF</t>
  </si>
  <si>
    <t>DQ</t>
  </si>
  <si>
    <t>FOTO FİNİSH</t>
  </si>
  <si>
    <t>ATLAMALAR</t>
  </si>
  <si>
    <t>ATMALAR</t>
  </si>
  <si>
    <t>100m</t>
  </si>
  <si>
    <t>200m</t>
  </si>
  <si>
    <t>400m</t>
  </si>
  <si>
    <t>300m H</t>
  </si>
  <si>
    <t>800m</t>
  </si>
  <si>
    <t>1500m</t>
  </si>
  <si>
    <t>2000m
Yıldız</t>
  </si>
  <si>
    <t>3000m</t>
  </si>
  <si>
    <t>Yüksek</t>
  </si>
  <si>
    <t>Uzun</t>
  </si>
  <si>
    <t>Üçadım</t>
  </si>
  <si>
    <t>Sırık</t>
  </si>
  <si>
    <t>Gülle</t>
  </si>
  <si>
    <t>Disk</t>
  </si>
  <si>
    <t>Cirit</t>
  </si>
  <si>
    <t>A T  L A M A L A R</t>
  </si>
  <si>
    <t>El Kronometre</t>
  </si>
  <si>
    <t>CELAL KAYAÖZ</t>
  </si>
  <si>
    <t>GTR : Türkiye Gençler Rekoru</t>
  </si>
  <si>
    <t>YTR : Türkiye Yıldızlar Rekoru</t>
  </si>
  <si>
    <t>-</t>
  </si>
  <si>
    <t>Naili Moran Türkiye Atletizm Şampiyonası</t>
  </si>
  <si>
    <t>100 m H</t>
  </si>
  <si>
    <t>70 m H
75 m H
80 m H</t>
  </si>
  <si>
    <t>75 m</t>
  </si>
  <si>
    <t>Çekiç</t>
  </si>
  <si>
    <t>NAİLİ MORAN TÜRKİYE ŞAMPİYONASI PUAN TABLOSU</t>
  </si>
  <si>
    <t xml:space="preserve">KURAL 144.2 : Yarışma sırasında kurallar dışında yardım alan veya yardım veren atlet, başhakem tarafından önce sarı kartla uyarılır, tekrarı halinde IAAF Kural 144.2’ye göre diskalifiye edİLİ-İLİr. Yarışma alanında telefon, telsiz, radyo, kasetçalar vb. cihazlar kullanılması, atlete avantaj sağlayacak şekilde yay, tekerlek vb. donanıma sahip ayakkabıların giyilmesi, atma aletlerinin normal ölçülerine eklerin yapılması, “kural dışı yardım” kabul edİLİ-İLİr.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</si>
  <si>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gösterİLİ-İLİr. Bu kural sadece starteri/start başhakemini ilgilendirir.</t>
  </si>
  <si>
    <t>KURAL 162.7 : Hatalı çıkış yapan her atlet diskalifiye edİLİ-İLİr.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</si>
  <si>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edİLİ-İLİr.</t>
  </si>
  <si>
    <t>İLİ-İLİ</t>
  </si>
  <si>
    <t>İLİ</t>
  </si>
  <si>
    <t>TOPLAM</t>
  </si>
  <si>
    <t>ÇEKİÇ ATMA</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</si>
  <si>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</si>
  <si>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</si>
  <si>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</si>
  <si>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</si>
  <si>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</si>
  <si>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</si>
  <si>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</si>
  <si>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</si>
  <si>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</si>
  <si>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</si>
  <si>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</si>
  <si>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</si>
  <si>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</si>
  <si>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</si>
  <si>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</si>
  <si>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</si>
  <si>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</si>
  <si>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</si>
  <si>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</si>
  <si>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</si>
  <si>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</si>
  <si>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</si>
  <si>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</si>
  <si>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</si>
  <si>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</si>
  <si>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ÇEKİÇ-26</t>
  </si>
  <si>
    <t>ÇEKİÇ-27</t>
  </si>
  <si>
    <t>ÇEKİÇ-28</t>
  </si>
  <si>
    <t>ÇEKİÇ-29</t>
  </si>
  <si>
    <t>ÇEKİÇ-30</t>
  </si>
  <si>
    <t>ÇEKİÇ-31</t>
  </si>
  <si>
    <t>ÇEKİÇ-32</t>
  </si>
  <si>
    <t>ÇEKİÇ-33</t>
  </si>
  <si>
    <t>ÇEKİÇ-34</t>
  </si>
  <si>
    <t>ÇEKİÇ-35</t>
  </si>
  <si>
    <t>ÇEKİÇ-36</t>
  </si>
  <si>
    <t>ÇEKİÇ-37</t>
  </si>
  <si>
    <t>ÇEKİÇ-38</t>
  </si>
  <si>
    <t>ÇEKİÇ-39</t>
  </si>
  <si>
    <t>ÇEKİÇ-40</t>
  </si>
  <si>
    <t>Çekiç Atma</t>
  </si>
  <si>
    <t>ÇEKİÇ</t>
  </si>
  <si>
    <t>80 Metre Engelli</t>
  </si>
  <si>
    <t>80M.ENG</t>
  </si>
  <si>
    <t>80M.ENG-1-1</t>
  </si>
  <si>
    <t>80M.ENG-1-2</t>
  </si>
  <si>
    <t>80M.ENG-1-3</t>
  </si>
  <si>
    <t>80M.ENG-1-4</t>
  </si>
  <si>
    <t>80M.ENG-1-5</t>
  </si>
  <si>
    <t>80M.ENG-1-6</t>
  </si>
  <si>
    <t>80M.ENG-1-7</t>
  </si>
  <si>
    <t>80M.ENG-1-8</t>
  </si>
  <si>
    <t>80M.ENG-2-1</t>
  </si>
  <si>
    <t>80M.ENG-2-2</t>
  </si>
  <si>
    <t>80M.ENG-2-3</t>
  </si>
  <si>
    <t>80M.ENG-2-4</t>
  </si>
  <si>
    <t>80M.ENG-2-5</t>
  </si>
  <si>
    <t>80M.ENG-2-6</t>
  </si>
  <si>
    <t>80M.ENG-2-7</t>
  </si>
  <si>
    <t>80M.ENG-2-8</t>
  </si>
  <si>
    <t>80M.ENG-3-1</t>
  </si>
  <si>
    <t>80M.ENG-3-2</t>
  </si>
  <si>
    <t>80M.ENG-3-3</t>
  </si>
  <si>
    <t>80M.ENG-3-4</t>
  </si>
  <si>
    <t>80M.ENG-3-5</t>
  </si>
  <si>
    <t>80M.ENG-3-6</t>
  </si>
  <si>
    <t>80M.ENG-3-7</t>
  </si>
  <si>
    <t>80M.ENG-3-8</t>
  </si>
  <si>
    <t>80M.ENG-4-1</t>
  </si>
  <si>
    <t>80M.ENG-4-2</t>
  </si>
  <si>
    <t>80M.ENG-4-3</t>
  </si>
  <si>
    <t>80M.ENG-4-4</t>
  </si>
  <si>
    <t>80M.ENG-4-5</t>
  </si>
  <si>
    <t>80M.ENG-4-6</t>
  </si>
  <si>
    <t>80M.ENG-4-7</t>
  </si>
  <si>
    <t>80M.ENG-4-8</t>
  </si>
  <si>
    <t>80 METRE ENGEL</t>
  </si>
  <si>
    <t>3 kg.</t>
  </si>
  <si>
    <t>750 gram</t>
  </si>
  <si>
    <t>400 gr.</t>
  </si>
  <si>
    <t>Uzun Atlama A Grubu</t>
  </si>
  <si>
    <t>Uzun Atlama B Grubu</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</si>
  <si>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</si>
  <si>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</si>
  <si>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</si>
  <si>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</si>
  <si>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</si>
  <si>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</si>
  <si>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</si>
  <si>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</si>
  <si>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</si>
  <si>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</si>
  <si>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</si>
  <si>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</si>
  <si>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</si>
  <si>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</si>
  <si>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</si>
  <si>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</si>
  <si>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</si>
  <si>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</si>
  <si>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</si>
  <si>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</si>
  <si>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</si>
  <si>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</si>
  <si>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</si>
  <si>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</si>
  <si>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</si>
  <si>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</si>
  <si>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UZUN-a-27</t>
  </si>
  <si>
    <t>UZUN-a-28</t>
  </si>
  <si>
    <t>UZUN-a-29</t>
  </si>
  <si>
    <t>UZUN-a-30</t>
  </si>
  <si>
    <t>UZUN-a-31</t>
  </si>
  <si>
    <t>UZUN-a-32</t>
  </si>
  <si>
    <t>UZUN-a-33</t>
  </si>
  <si>
    <t>UZUN-a-34</t>
  </si>
  <si>
    <t>UZUN-a-35</t>
  </si>
  <si>
    <t>UZUN-a-36</t>
  </si>
  <si>
    <t>UZUN-a-37</t>
  </si>
  <si>
    <t>UZUN-a-38</t>
  </si>
  <si>
    <t>UZUN-a-39</t>
  </si>
  <si>
    <t>UZUN-a-40</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</si>
  <si>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</si>
  <si>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</si>
  <si>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</si>
  <si>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</si>
  <si>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</si>
  <si>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</si>
  <si>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</si>
  <si>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</si>
  <si>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</si>
  <si>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</si>
  <si>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</si>
  <si>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</si>
  <si>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</si>
  <si>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</si>
  <si>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</si>
  <si>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</si>
  <si>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</si>
  <si>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</si>
  <si>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</si>
  <si>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</si>
  <si>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</si>
  <si>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</si>
  <si>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</si>
  <si>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</si>
  <si>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</si>
  <si>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</si>
  <si>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</si>
  <si>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</si>
  <si>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</si>
  <si>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</si>
  <si>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</si>
  <si>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</si>
  <si>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</si>
  <si>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</si>
  <si>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</si>
  <si>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</si>
  <si>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</si>
  <si>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</si>
  <si>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 Atlama Genel Sonuçları</t>
  </si>
  <si>
    <t>KADER KAYA</t>
  </si>
  <si>
    <t>GAMZE ANDIÇ</t>
  </si>
  <si>
    <t>CEMRE İŞLEK</t>
  </si>
  <si>
    <t>ZEYNEP TAŞBAŞ</t>
  </si>
  <si>
    <t xml:space="preserve">MUNİSE NİL ARSLAN </t>
  </si>
  <si>
    <t>GİZEM AKALINLI</t>
  </si>
  <si>
    <t>NAZLI DEMİRKILIÇ</t>
  </si>
  <si>
    <t>HİLAYDA ARSLAN</t>
  </si>
  <si>
    <t>MERVENUR ÇAPOĞLU</t>
  </si>
  <si>
    <t>FATMA PELVAN</t>
  </si>
  <si>
    <t>MELEK NUR YAMAN</t>
  </si>
  <si>
    <t>DİLA TAŞ</t>
  </si>
  <si>
    <t>TUĞÇE KÖŞKER</t>
  </si>
  <si>
    <t>SEDANUR BOLAT</t>
  </si>
  <si>
    <t xml:space="preserve">BAŞAK ERĞUN </t>
  </si>
  <si>
    <t>CEYDA AŞKIRAN</t>
  </si>
  <si>
    <t>BERİVAN ALPER</t>
  </si>
  <si>
    <t>MELEK ÇOBAN</t>
  </si>
  <si>
    <t>İLKE ÇELEBİ</t>
  </si>
  <si>
    <t>DİLEK LALEBAŞ</t>
  </si>
  <si>
    <t>BAHAR KARACA</t>
  </si>
  <si>
    <t>ALEYNA DÜZGÜN</t>
  </si>
  <si>
    <t>SEHER SAKICI</t>
  </si>
  <si>
    <t>MELİS ÇELİKTEN</t>
  </si>
  <si>
    <t>ASUDE NİSA ÜNAL</t>
  </si>
  <si>
    <t>YELDA YAĞMUR</t>
  </si>
  <si>
    <t>KEVSER KARA</t>
  </si>
  <si>
    <t>SONGÜL KARTAL</t>
  </si>
  <si>
    <t>ÖZGE TEKİN</t>
  </si>
  <si>
    <t>KARDELEN ÇELİK</t>
  </si>
  <si>
    <t>MELİS DEMİRTAŞ</t>
  </si>
  <si>
    <t>YAREL URUCU</t>
  </si>
  <si>
    <t>ÜMÜŞ ORUÇ</t>
  </si>
  <si>
    <t>MELİSA İNCİ GÜRBÜZ</t>
  </si>
  <si>
    <t>SEDA ALBAYRAK</t>
  </si>
  <si>
    <t>ALEYNA ÖZKURT</t>
  </si>
  <si>
    <t>BÜŞRA TURHAN</t>
  </si>
  <si>
    <t>ALMİNA MALKOÇ</t>
  </si>
  <si>
    <t>ESRA DİKMENTEPE</t>
  </si>
  <si>
    <t>KADER GÜNENÇ</t>
  </si>
  <si>
    <t>ENİSE ÇORUMLU</t>
  </si>
  <si>
    <t>RAHIME ERGUL</t>
  </si>
  <si>
    <t>RUKEN TEK</t>
  </si>
  <si>
    <t>SENEM ÇELİK</t>
  </si>
  <si>
    <t>MERVE GÜL ELİTOK</t>
  </si>
  <si>
    <t>SENA YILDIRIM</t>
  </si>
  <si>
    <t>RUMEYSA COŞKUN</t>
  </si>
  <si>
    <t>KÜBRA TATAR</t>
  </si>
  <si>
    <t>ÖZLEM UÇAR</t>
  </si>
  <si>
    <t>EDANUR EYÜPOĞLU</t>
  </si>
  <si>
    <t>AYBÜKE KALENDER</t>
  </si>
  <si>
    <t>ESLEM GEZEN</t>
  </si>
  <si>
    <t>DERYA ATEŞLİ</t>
  </si>
  <si>
    <t>TUĞBA KURT</t>
  </si>
  <si>
    <t>KUBRA GÜLER</t>
  </si>
  <si>
    <t>DOĞANUR YILMAZ</t>
  </si>
  <si>
    <t>EFSA BULUT</t>
  </si>
  <si>
    <t>SENA ÖZDEMİR</t>
  </si>
  <si>
    <t>BEYZA KUMBASAR</t>
  </si>
  <si>
    <t>ŞEVVAL CENGİZ</t>
  </si>
  <si>
    <t>MERVE BİRSU TEMEL</t>
  </si>
  <si>
    <t>CEMİLE ÇAL</t>
  </si>
  <si>
    <t>SENA KAYNAR</t>
  </si>
  <si>
    <t>BEGÜM ARICI</t>
  </si>
  <si>
    <t>BAHAR KARALOĞLU</t>
  </si>
  <si>
    <t>NESLİHAN AYDIN</t>
  </si>
  <si>
    <t>MELİSA BİLTEKİN</t>
  </si>
  <si>
    <t>SİMGE KUNAK</t>
  </si>
  <si>
    <t>SARE ZİŞAN UYGUN</t>
  </si>
  <si>
    <t>DİLARA KORAMAN</t>
  </si>
  <si>
    <t>BAHAR SORGUN</t>
  </si>
  <si>
    <t>RABİA TEZCAN</t>
  </si>
  <si>
    <t>DİLARA YAİ</t>
  </si>
  <si>
    <t>1500M-1-13</t>
  </si>
  <si>
    <t>1500M-1-14</t>
  </si>
  <si>
    <t>1500M-1-15</t>
  </si>
  <si>
    <t>1500M-1-16</t>
  </si>
  <si>
    <t>1500M-1-17</t>
  </si>
  <si>
    <t>1500M-1-18</t>
  </si>
  <si>
    <t xml:space="preserve"> </t>
  </si>
  <si>
    <t>PB</t>
  </si>
  <si>
    <t>SB</t>
  </si>
  <si>
    <r>
      <t>Türkiye Atletizm Federasyonu</t>
    </r>
    <r>
      <rPr>
        <b/>
        <sz val="12"/>
        <color rgb="FFFF0000"/>
        <rFont val="Cambria"/>
        <family val="1"/>
        <charset val="162"/>
      </rPr>
      <t/>
    </r>
  </si>
  <si>
    <t>Elektronik Kronometre</t>
  </si>
  <si>
    <t>15 Yaş Kızlar</t>
  </si>
  <si>
    <t>ELİF ILA BAYRAKTAR</t>
  </si>
  <si>
    <t>ASYA SELENA ÖZKARA</t>
  </si>
  <si>
    <t>RANA SU ÇAKIR</t>
  </si>
  <si>
    <t>EYLÜL HAZAL ENGİN</t>
  </si>
  <si>
    <t>RÜYA DEDE</t>
  </si>
  <si>
    <t>GÖKÇE ÖZER</t>
  </si>
  <si>
    <t>SUDENAZ BAYRAKTAR</t>
  </si>
  <si>
    <t>X</t>
  </si>
  <si>
    <t>İZMİR</t>
  </si>
  <si>
    <t>SERA SELÇUK</t>
  </si>
  <si>
    <t>O</t>
  </si>
  <si>
    <t>14-15 MAYIS 2019</t>
  </si>
  <si>
    <t>SUDE NAZ  BAYRAKTAR</t>
  </si>
  <si>
    <t>DİLA BÖGÜRCÜ</t>
  </si>
  <si>
    <t>ELİF  BAYRAKTAR</t>
  </si>
  <si>
    <t>ASYA ÖZKARA</t>
  </si>
  <si>
    <t>SUDE NAZ BAYRAKTAR</t>
  </si>
  <si>
    <t>CEREN SELÇUK</t>
  </si>
  <si>
    <t>DİLAN BÖGÜRCÜ</t>
  </si>
  <si>
    <t>r</t>
  </si>
  <si>
    <t>ŞULE IŞIK</t>
  </si>
  <si>
    <t>ELİF SILA BAYRAKTAR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</si>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</sst>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1F]d\ mmmm\ yyyy;@"/>
    <numFmt numFmtId="165" formatCode="[$-41F]d\ mmmm\ yyyy\ h:mm;@"/>
    <numFmt numFmtId="166" formatCode="hh:mm;@"/>
    <numFmt numFmtId="167" formatCode="00\.00"/>
    <numFmt numFmtId="168" formatCode="0\:00\.00"/>
    <numFmt numFmtId="169" formatCode="0\.00"/>
    <numFmt numFmtId="170" formatCode="dese\rm\l"/>
    <numFmt numFmtId="171" formatCode="0\:00"/>
  </numFmts>
  <fonts count="15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b/>
      <sz val="16"/>
      <color indexed="8"/>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2"/>
      <color theme="1"/>
      <name val="Cambria"/>
      <family val="1"/>
      <charset val="162"/>
      <scheme val="major"/>
    </font>
    <font>
      <b/>
      <sz val="11"/>
      <color rgb="FF002060"/>
      <name val="Cambria"/>
      <family val="1"/>
      <charset val="162"/>
      <scheme val="major"/>
    </font>
    <font>
      <sz val="16"/>
      <name val="Cambria"/>
      <family val="1"/>
      <charset val="162"/>
      <scheme val="major"/>
    </font>
    <font>
      <sz val="12"/>
      <color theme="1"/>
      <name val="Cambria"/>
      <family val="1"/>
      <charset val="162"/>
    </font>
    <font>
      <sz val="12"/>
      <color rgb="FFFF0000"/>
      <name val="Cambria"/>
      <family val="1"/>
      <charset val="162"/>
      <scheme val="major"/>
    </font>
    <font>
      <sz val="20"/>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8"/>
      <name val="Cambria"/>
      <family val="1"/>
      <charset val="162"/>
      <scheme val="major"/>
    </font>
    <font>
      <b/>
      <sz val="11"/>
      <color theme="1" tint="0.499984740745262"/>
      <name val="Cambria"/>
      <family val="1"/>
      <charset val="162"/>
      <scheme val="major"/>
    </font>
    <font>
      <b/>
      <sz val="11"/>
      <color rgb="FFFF0000"/>
      <name val="Cambria"/>
      <family val="1"/>
      <charset val="162"/>
      <scheme val="major"/>
    </font>
    <font>
      <b/>
      <sz val="18"/>
      <color theme="0" tint="-0.34998626667073579"/>
      <name val="Cambria"/>
      <family val="1"/>
      <charset val="162"/>
      <scheme val="major"/>
    </font>
    <font>
      <b/>
      <sz val="10"/>
      <color theme="0" tint="-0.34998626667073579"/>
      <name val="Cambria"/>
      <family val="1"/>
      <charset val="162"/>
    </font>
    <font>
      <b/>
      <sz val="1"/>
      <color theme="0" tint="-0.34998626667073579"/>
      <name val="Cambria"/>
      <family val="1"/>
      <charset val="162"/>
    </font>
    <font>
      <b/>
      <sz val="1"/>
      <color theme="0" tint="-0.34998626667073579"/>
      <name val="Cambria"/>
      <family val="1"/>
      <charset val="162"/>
      <scheme val="major"/>
    </font>
    <font>
      <b/>
      <sz val="18"/>
      <color rgb="FF002060"/>
      <name val="Cambria"/>
      <family val="1"/>
      <charset val="162"/>
      <scheme val="major"/>
    </font>
    <font>
      <b/>
      <sz val="8"/>
      <color rgb="FF002060"/>
      <name val="Cambria"/>
      <family val="1"/>
      <charset val="162"/>
      <scheme val="major"/>
    </font>
    <font>
      <b/>
      <sz val="15"/>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indexed="56"/>
      <name val="Cambria"/>
      <family val="1"/>
      <charset val="162"/>
      <scheme val="major"/>
    </font>
    <font>
      <b/>
      <u/>
      <sz val="15"/>
      <color rgb="FFFF0000"/>
      <name val="Cambria"/>
      <family val="1"/>
      <charset val="162"/>
      <scheme val="major"/>
    </font>
    <font>
      <b/>
      <u/>
      <sz val="12"/>
      <color rgb="FFFF0000"/>
      <name val="Arial"/>
      <family val="2"/>
      <charset val="162"/>
    </font>
    <font>
      <b/>
      <sz val="14"/>
      <color theme="1"/>
      <name val="Cambria"/>
      <family val="1"/>
      <charset val="162"/>
      <scheme val="major"/>
    </font>
    <font>
      <b/>
      <sz val="14"/>
      <name val="Cambria"/>
      <family val="1"/>
      <charset val="162"/>
    </font>
    <font>
      <sz val="14"/>
      <name val="Arial"/>
      <family val="2"/>
      <charset val="162"/>
    </font>
    <font>
      <b/>
      <sz val="14"/>
      <color indexed="10"/>
      <name val="Cambria"/>
      <family val="1"/>
      <charset val="162"/>
    </font>
    <font>
      <b/>
      <sz val="48"/>
      <color theme="1"/>
      <name val="Cambria"/>
      <family val="1"/>
      <charset val="162"/>
      <scheme val="major"/>
    </font>
    <font>
      <b/>
      <sz val="18"/>
      <color theme="1"/>
      <name val="Cambria"/>
      <family val="1"/>
      <charset val="162"/>
      <scheme val="major"/>
    </font>
    <font>
      <sz val="18"/>
      <color theme="1"/>
      <name val="Cambria"/>
      <family val="1"/>
      <charset val="162"/>
      <scheme val="major"/>
    </font>
    <font>
      <sz val="18"/>
      <color theme="1"/>
      <name val="Arial"/>
      <family val="2"/>
      <charset val="162"/>
    </font>
    <font>
      <sz val="14"/>
      <name val="Cambria"/>
      <family val="1"/>
      <charset val="162"/>
    </font>
    <font>
      <b/>
      <sz val="14"/>
      <color rgb="FFFF0000"/>
      <name val="Cambria"/>
      <family val="1"/>
      <charset val="162"/>
    </font>
    <font>
      <sz val="14"/>
      <color rgb="FFFF0000"/>
      <name val="Cambria"/>
      <family val="1"/>
      <charset val="162"/>
      <scheme val="major"/>
    </font>
    <font>
      <b/>
      <sz val="14"/>
      <name val="Arial Narrow"/>
      <family val="2"/>
      <charset val="162"/>
    </font>
    <font>
      <sz val="14"/>
      <color theme="1"/>
      <name val="Cambria"/>
      <family val="1"/>
      <charset val="162"/>
      <scheme val="major"/>
    </font>
    <font>
      <sz val="16"/>
      <color theme="1"/>
      <name val="Cambria"/>
      <family val="1"/>
      <charset val="162"/>
      <scheme val="major"/>
    </font>
    <font>
      <sz val="14"/>
      <color rgb="FFFF0000"/>
      <name val="Cambria"/>
      <family val="1"/>
      <charset val="162"/>
    </font>
    <font>
      <b/>
      <sz val="16"/>
      <color theme="1"/>
      <name val="Cambria"/>
      <family val="1"/>
      <charset val="162"/>
    </font>
    <font>
      <b/>
      <sz val="16"/>
      <color rgb="FF002060"/>
      <name val="Cambria"/>
      <family val="1"/>
      <charset val="162"/>
      <scheme val="major"/>
    </font>
    <font>
      <b/>
      <sz val="24"/>
      <color indexed="56"/>
      <name val="Cambria"/>
      <family val="1"/>
      <charset val="162"/>
      <scheme val="major"/>
    </font>
    <font>
      <sz val="14"/>
      <name val="Arial Narrow"/>
      <family val="2"/>
      <charset val="162"/>
    </font>
    <font>
      <b/>
      <u/>
      <sz val="16"/>
      <color rgb="FFFF0000"/>
      <name val="Cambria"/>
      <family val="1"/>
      <charset val="162"/>
      <scheme val="major"/>
    </font>
    <font>
      <b/>
      <sz val="16"/>
      <color indexed="10"/>
      <name val="Cambria"/>
      <family val="1"/>
      <charset val="162"/>
      <scheme val="major"/>
    </font>
    <font>
      <b/>
      <sz val="11"/>
      <color rgb="FFFF0000"/>
      <name val="Cambria"/>
      <family val="1"/>
      <charset val="162"/>
    </font>
    <font>
      <sz val="18"/>
      <name val="Cambria"/>
      <family val="1"/>
      <charset val="162"/>
      <scheme val="major"/>
    </font>
    <font>
      <sz val="18"/>
      <color rgb="FFFF0000"/>
      <name val="Cambria"/>
      <family val="1"/>
      <charset val="162"/>
      <scheme val="major"/>
    </font>
    <font>
      <b/>
      <sz val="22"/>
      <color rgb="FF002060"/>
      <name val="Cambria"/>
      <family val="1"/>
      <charset val="162"/>
      <scheme val="major"/>
    </font>
    <font>
      <b/>
      <sz val="24"/>
      <color rgb="FF002060"/>
      <name val="Cambria"/>
      <family val="1"/>
      <charset val="162"/>
      <scheme val="major"/>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gradientFill degree="90">
        <stop position="0">
          <color theme="0"/>
        </stop>
        <stop position="1">
          <color theme="4" tint="0.40000610370189521"/>
        </stop>
      </gradientFill>
    </fill>
    <fill>
      <gradientFill degree="90">
        <stop position="0">
          <color theme="0"/>
        </stop>
        <stop position="1">
          <color theme="0" tint="-0.1490218817712943"/>
        </stop>
      </gradientFill>
    </fill>
    <fill>
      <gradientFill degree="90">
        <stop position="0">
          <color theme="0"/>
        </stop>
        <stop position="1">
          <color rgb="FFFFFF00"/>
        </stop>
      </gradientFill>
    </fill>
    <fill>
      <patternFill patternType="solid">
        <fgColor theme="0"/>
        <bgColor auto="1"/>
      </patternFill>
    </fill>
    <fill>
      <patternFill patternType="solid">
        <fgColor rgb="FF00B0F0"/>
        <bgColor indexed="9"/>
      </patternFill>
    </fill>
    <fill>
      <patternFill patternType="solid">
        <fgColor rgb="FF00B0F0"/>
        <bgColor indexed="64"/>
      </patternFill>
    </fill>
    <fill>
      <patternFill patternType="solid">
        <fgColor theme="3" tint="0.79998168889431442"/>
        <bgColor indexed="64"/>
      </patternFill>
    </fill>
  </fills>
  <borders count="7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dashDot">
        <color indexed="64"/>
      </top>
      <bottom style="dashDotDot">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dashDot">
        <color indexed="64"/>
      </top>
      <bottom style="dashDotDot">
        <color indexed="64"/>
      </bottom>
      <diagonal/>
    </border>
    <border>
      <left/>
      <right style="medium">
        <color indexed="64"/>
      </right>
      <top style="dashDot">
        <color indexed="64"/>
      </top>
      <bottom style="dashDotDot">
        <color indexed="64"/>
      </bottom>
      <diagonal/>
    </border>
    <border>
      <left style="medium">
        <color indexed="64"/>
      </left>
      <right/>
      <top style="dashDotDot">
        <color indexed="64"/>
      </top>
      <bottom/>
      <diagonal/>
    </border>
    <border>
      <left/>
      <right style="medium">
        <color indexed="64"/>
      </right>
      <top style="dashDotDot">
        <color indexed="64"/>
      </top>
      <bottom style="dashDotDot">
        <color indexed="64"/>
      </bottom>
      <diagonal/>
    </border>
    <border>
      <left style="medium">
        <color indexed="64"/>
      </left>
      <right/>
      <top/>
      <bottom style="dashDot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680">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51" fillId="0" borderId="11" xfId="36" applyFont="1" applyFill="1" applyBorder="1" applyAlignment="1">
      <alignment horizontal="center" vertical="center"/>
    </xf>
    <xf numFmtId="0" fontId="52" fillId="0" borderId="11" xfId="36" applyFont="1" applyFill="1" applyBorder="1" applyAlignment="1">
      <alignment horizontal="center" vertical="center"/>
    </xf>
    <xf numFmtId="14" fontId="51" fillId="0" borderId="11" xfId="36" applyNumberFormat="1" applyFont="1" applyFill="1" applyBorder="1" applyAlignment="1">
      <alignment horizontal="center" vertical="center"/>
    </xf>
    <xf numFmtId="167" fontId="51"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0" fontId="48" fillId="29" borderId="12" xfId="36" applyFont="1" applyFill="1" applyBorder="1" applyAlignment="1" applyProtection="1">
      <alignment vertical="center" wrapText="1"/>
      <protection locked="0"/>
    </xf>
    <xf numFmtId="14" fontId="48"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7" fontId="51" fillId="0" borderId="0" xfId="36" applyNumberFormat="1" applyFont="1" applyFill="1" applyBorder="1" applyAlignment="1">
      <alignment horizontal="center" vertical="center"/>
    </xf>
    <xf numFmtId="0" fontId="49" fillId="0" borderId="0" xfId="36" applyFont="1" applyFill="1" applyAlignment="1">
      <alignment horizontal="left"/>
    </xf>
    <xf numFmtId="0" fontId="54" fillId="29" borderId="11" xfId="36" applyFont="1" applyFill="1" applyBorder="1" applyAlignment="1">
      <alignment horizontal="center" vertical="center" wrapText="1"/>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55" fillId="29" borderId="11" xfId="36" applyFont="1" applyFill="1" applyBorder="1" applyAlignment="1">
      <alignment horizontal="center" vertical="center" wrapText="1"/>
    </xf>
    <xf numFmtId="0" fontId="51" fillId="0" borderId="11" xfId="36" applyNumberFormat="1" applyFont="1" applyFill="1" applyBorder="1" applyAlignment="1">
      <alignment horizontal="left"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1"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29" borderId="12" xfId="36" applyNumberFormat="1" applyFont="1" applyFill="1" applyBorder="1" applyAlignment="1" applyProtection="1">
      <alignment horizontal="right"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64" fillId="31"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27" borderId="0" xfId="0" applyFont="1" applyFill="1" applyAlignment="1">
      <alignment horizontal="left"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165" fontId="70" fillId="32" borderId="11" xfId="0" applyNumberFormat="1" applyFont="1" applyFill="1" applyBorder="1" applyAlignment="1">
      <alignment horizontal="center" vertical="center" wrapText="1"/>
    </xf>
    <xf numFmtId="0" fontId="71" fillId="33"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8"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58" fillId="0" borderId="0" xfId="0" applyFont="1" applyFill="1" applyAlignment="1">
      <alignment horizontal="left" vertical="center"/>
    </xf>
    <xf numFmtId="0" fontId="67" fillId="0" borderId="0" xfId="0" applyFont="1" applyAlignment="1">
      <alignment horizontal="center" vertical="center" wrapText="1"/>
    </xf>
    <xf numFmtId="0" fontId="69" fillId="0" borderId="0" xfId="0" applyFont="1" applyAlignment="1">
      <alignment horizontal="center" vertical="center" wrapText="1"/>
    </xf>
    <xf numFmtId="0" fontId="69" fillId="0" borderId="0" xfId="0" applyFont="1" applyFill="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58" fillId="0" borderId="0" xfId="0" applyFont="1" applyAlignment="1">
      <alignment horizontal="left" vertical="center"/>
    </xf>
    <xf numFmtId="0" fontId="73" fillId="29" borderId="11" xfId="0" applyFont="1" applyFill="1" applyBorder="1" applyAlignment="1">
      <alignment horizontal="left" vertical="center" wrapText="1"/>
    </xf>
    <xf numFmtId="0" fontId="73" fillId="29" borderId="11" xfId="0" applyFont="1" applyFill="1" applyBorder="1" applyAlignment="1">
      <alignment vertical="center" wrapText="1"/>
    </xf>
    <xf numFmtId="0" fontId="74" fillId="34"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75"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3" fillId="33" borderId="11" xfId="31" applyFont="1" applyFill="1" applyBorder="1" applyAlignment="1" applyProtection="1">
      <alignment horizontal="left" vertical="center" wrapText="1"/>
    </xf>
    <xf numFmtId="0" fontId="73" fillId="33" borderId="11" xfId="31" applyFont="1" applyFill="1" applyBorder="1" applyAlignment="1" applyProtection="1">
      <alignment horizontal="center" vertical="center" wrapText="1"/>
    </xf>
    <xf numFmtId="0" fontId="76" fillId="28" borderId="11" xfId="0" applyFont="1" applyFill="1" applyBorder="1" applyAlignment="1">
      <alignment horizontal="center" vertical="center" wrapText="1"/>
    </xf>
    <xf numFmtId="0" fontId="77" fillId="0" borderId="0" xfId="0" applyFont="1" applyBorder="1" applyAlignment="1">
      <alignment vertical="center" wrapText="1"/>
    </xf>
    <xf numFmtId="0" fontId="78"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center" vertical="center" wrapText="1"/>
    </xf>
    <xf numFmtId="14" fontId="79" fillId="29" borderId="11" xfId="0" applyNumberFormat="1" applyFont="1" applyFill="1" applyBorder="1" applyAlignment="1">
      <alignment horizontal="center" vertical="center" wrapText="1"/>
    </xf>
    <xf numFmtId="0" fontId="79" fillId="29" borderId="11" xfId="0" applyNumberFormat="1" applyFont="1" applyFill="1" applyBorder="1" applyAlignment="1">
      <alignment horizontal="left" vertical="center" wrapText="1"/>
    </xf>
    <xf numFmtId="167" fontId="79" fillId="29" borderId="11" xfId="0" applyNumberFormat="1" applyFont="1" applyFill="1" applyBorder="1" applyAlignment="1">
      <alignment horizontal="center" vertical="center" wrapText="1"/>
    </xf>
    <xf numFmtId="164" fontId="79" fillId="29" borderId="11" xfId="0" applyNumberFormat="1" applyFont="1" applyFill="1" applyBorder="1" applyAlignment="1">
      <alignment horizontal="center" vertical="center" wrapText="1"/>
    </xf>
    <xf numFmtId="0" fontId="80" fillId="0" borderId="0" xfId="0" applyFont="1" applyAlignment="1">
      <alignment vertical="center" wrapText="1"/>
    </xf>
    <xf numFmtId="0" fontId="81" fillId="0" borderId="0" xfId="0" applyFont="1" applyFill="1"/>
    <xf numFmtId="0" fontId="82" fillId="0" borderId="11" xfId="31" applyNumberFormat="1" applyFont="1" applyFill="1" applyBorder="1" applyAlignment="1" applyProtection="1">
      <alignment horizontal="center" vertical="center" wrapText="1"/>
    </xf>
    <xf numFmtId="14" fontId="83" fillId="30" borderId="11" xfId="31" applyNumberFormat="1" applyFont="1" applyFill="1" applyBorder="1" applyAlignment="1" applyProtection="1">
      <alignment horizontal="center" vertical="center" wrapText="1"/>
    </xf>
    <xf numFmtId="167" fontId="83" fillId="30" borderId="11" xfId="31" applyNumberFormat="1" applyFont="1" applyFill="1" applyBorder="1" applyAlignment="1" applyProtection="1">
      <alignment horizontal="center" vertical="center" wrapText="1"/>
    </xf>
    <xf numFmtId="1" fontId="83" fillId="30" borderId="11" xfId="31" applyNumberFormat="1" applyFont="1" applyFill="1" applyBorder="1" applyAlignment="1" applyProtection="1">
      <alignment horizontal="center" vertical="center" wrapText="1"/>
    </xf>
    <xf numFmtId="49" fontId="83" fillId="30" borderId="11" xfId="31" applyNumberFormat="1" applyFont="1" applyFill="1" applyBorder="1" applyAlignment="1" applyProtection="1">
      <alignment horizontal="center" vertical="center" wrapText="1"/>
    </xf>
    <xf numFmtId="0" fontId="80" fillId="30" borderId="11" xfId="0" applyNumberFormat="1" applyFont="1" applyFill="1" applyBorder="1" applyAlignment="1">
      <alignment horizontal="left" vertical="center" wrapText="1"/>
    </xf>
    <xf numFmtId="164" fontId="80" fillId="30" borderId="11" xfId="0" applyNumberFormat="1" applyFont="1" applyFill="1" applyBorder="1" applyAlignment="1">
      <alignment horizontal="center" vertical="center" wrapText="1"/>
    </xf>
    <xf numFmtId="167" fontId="80" fillId="30" borderId="11" xfId="0" applyNumberFormat="1" applyFont="1" applyFill="1" applyBorder="1" applyAlignment="1">
      <alignment horizontal="center" vertical="center" wrapText="1"/>
    </xf>
    <xf numFmtId="0" fontId="80" fillId="30" borderId="11" xfId="0" applyNumberFormat="1" applyFont="1" applyFill="1" applyBorder="1" applyAlignment="1">
      <alignment horizontal="center" vertical="center" wrapText="1"/>
    </xf>
    <xf numFmtId="0" fontId="83" fillId="30" borderId="11" xfId="31" applyNumberFormat="1" applyFont="1" applyFill="1" applyBorder="1" applyAlignment="1" applyProtection="1">
      <alignment horizontal="left" vertical="center" wrapText="1"/>
    </xf>
    <xf numFmtId="0" fontId="84" fillId="30" borderId="11" xfId="31" applyNumberFormat="1" applyFont="1" applyFill="1" applyBorder="1" applyAlignment="1" applyProtection="1">
      <alignment horizontal="center" vertical="center" wrapText="1"/>
    </xf>
    <xf numFmtId="0" fontId="76" fillId="35" borderId="13" xfId="0" applyFont="1" applyFill="1" applyBorder="1" applyAlignment="1">
      <alignment vertical="center" wrapText="1"/>
    </xf>
    <xf numFmtId="0" fontId="21" fillId="0" borderId="0" xfId="0" applyNumberFormat="1" applyFont="1" applyAlignment="1">
      <alignment horizontal="left"/>
    </xf>
    <xf numFmtId="0" fontId="85" fillId="29" borderId="11" xfId="0" applyNumberFormat="1" applyFont="1" applyFill="1" applyBorder="1" applyAlignment="1">
      <alignment horizontal="center" vertical="center" wrapText="1"/>
    </xf>
    <xf numFmtId="0" fontId="27" fillId="36" borderId="0" xfId="0" applyFont="1" applyFill="1" applyBorder="1"/>
    <xf numFmtId="0" fontId="23" fillId="36" borderId="0" xfId="0" applyFont="1" applyFill="1" applyBorder="1"/>
    <xf numFmtId="164" fontId="86" fillId="36" borderId="20" xfId="0" applyNumberFormat="1" applyFont="1" applyFill="1" applyBorder="1" applyAlignment="1">
      <alignment vertical="center" wrapText="1"/>
    </xf>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87" fillId="32"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1"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8" fontId="5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2"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9" fontId="80" fillId="30" borderId="11" xfId="0" applyNumberFormat="1" applyFont="1" applyFill="1" applyBorder="1" applyAlignment="1">
      <alignment horizontal="center" vertical="center" wrapText="1"/>
    </xf>
    <xf numFmtId="168" fontId="80" fillId="30" borderId="11" xfId="0" applyNumberFormat="1" applyFont="1" applyFill="1" applyBorder="1" applyAlignment="1">
      <alignment horizontal="center" vertical="center" wrapText="1"/>
    </xf>
    <xf numFmtId="0" fontId="64" fillId="31" borderId="11"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0" fontId="34" fillId="29" borderId="10" xfId="36" applyFont="1" applyFill="1" applyBorder="1" applyAlignment="1" applyProtection="1">
      <alignment horizontal="right" vertical="center" wrapText="1"/>
      <protection locked="0"/>
    </xf>
    <xf numFmtId="0" fontId="58" fillId="27" borderId="0" xfId="0" applyFont="1" applyFill="1" applyAlignment="1">
      <alignment vertical="center"/>
    </xf>
    <xf numFmtId="0" fontId="35" fillId="30" borderId="23" xfId="36" applyFont="1" applyFill="1" applyBorder="1" applyAlignment="1" applyProtection="1">
      <alignment horizontal="center" vertical="center" wrapText="1"/>
      <protection locked="0"/>
    </xf>
    <xf numFmtId="0" fontId="89" fillId="29" borderId="12"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169" fontId="73" fillId="33" borderId="11" xfId="31" applyNumberFormat="1" applyFont="1" applyFill="1" applyBorder="1" applyAlignment="1" applyProtection="1">
      <alignment horizontal="center" vertical="center" wrapText="1"/>
    </xf>
    <xf numFmtId="165" fontId="70" fillId="32" borderId="23" xfId="0" applyNumberFormat="1" applyFont="1" applyFill="1" applyBorder="1" applyAlignment="1">
      <alignment vertical="center" wrapText="1"/>
    </xf>
    <xf numFmtId="165" fontId="70" fillId="32" borderId="24" xfId="0" applyNumberFormat="1" applyFont="1" applyFill="1" applyBorder="1" applyAlignment="1">
      <alignment vertical="center" wrapText="1"/>
    </xf>
    <xf numFmtId="0" fontId="91" fillId="29" borderId="11" xfId="36" applyFont="1" applyFill="1" applyBorder="1" applyAlignment="1">
      <alignment horizontal="center" vertical="center" wrapText="1"/>
    </xf>
    <xf numFmtId="14" fontId="91" fillId="29" borderId="11" xfId="36" applyNumberFormat="1" applyFont="1" applyFill="1" applyBorder="1" applyAlignment="1">
      <alignment horizontal="center" vertical="center" wrapText="1"/>
    </xf>
    <xf numFmtId="0" fontId="91" fillId="29" borderId="11" xfId="36" applyNumberFormat="1" applyFont="1" applyFill="1" applyBorder="1" applyAlignment="1">
      <alignment horizontal="center" vertical="center" wrapText="1"/>
    </xf>
    <xf numFmtId="168" fontId="91" fillId="29" borderId="11" xfId="36" applyNumberFormat="1" applyFont="1" applyFill="1" applyBorder="1" applyAlignment="1">
      <alignment horizontal="center" vertical="center" wrapText="1"/>
    </xf>
    <xf numFmtId="169" fontId="92" fillId="35" borderId="11" xfId="0" applyNumberFormat="1" applyFont="1" applyFill="1" applyBorder="1" applyAlignment="1">
      <alignment horizontal="center" vertical="center"/>
    </xf>
    <xf numFmtId="0" fontId="94" fillId="0" borderId="11" xfId="36" applyFont="1" applyFill="1" applyBorder="1" applyAlignment="1">
      <alignment horizontal="center" vertical="center"/>
    </xf>
    <xf numFmtId="0" fontId="58" fillId="0" borderId="11" xfId="36" applyNumberFormat="1" applyFont="1" applyFill="1" applyBorder="1" applyAlignment="1">
      <alignment horizontal="left" vertical="center" wrapText="1"/>
    </xf>
    <xf numFmtId="14" fontId="90" fillId="0" borderId="11" xfId="36" applyNumberFormat="1" applyFont="1" applyFill="1" applyBorder="1" applyAlignment="1">
      <alignment horizontal="center" vertical="center" wrapText="1"/>
    </xf>
    <xf numFmtId="0" fontId="90" fillId="0" borderId="11" xfId="36" applyFont="1" applyFill="1" applyBorder="1" applyAlignment="1">
      <alignment horizontal="center" vertical="center" wrapText="1"/>
    </xf>
    <xf numFmtId="49" fontId="95" fillId="0" borderId="11" xfId="36" applyNumberFormat="1" applyFont="1" applyFill="1" applyBorder="1" applyAlignment="1">
      <alignment horizontal="center" vertical="center"/>
    </xf>
    <xf numFmtId="49" fontId="95" fillId="37" borderId="11" xfId="36" applyNumberFormat="1" applyFont="1" applyFill="1" applyBorder="1" applyAlignment="1" applyProtection="1">
      <alignment horizontal="center" vertical="center"/>
      <protection locked="0" hidden="1"/>
    </xf>
    <xf numFmtId="49" fontId="95" fillId="37" borderId="11" xfId="36" applyNumberFormat="1" applyFont="1" applyFill="1" applyBorder="1" applyAlignment="1">
      <alignment horizontal="center" vertical="center"/>
    </xf>
    <xf numFmtId="49" fontId="95" fillId="37" borderId="11" xfId="36" applyNumberFormat="1" applyFont="1" applyFill="1" applyBorder="1" applyAlignment="1">
      <alignment vertical="center"/>
    </xf>
    <xf numFmtId="49" fontId="95" fillId="0" borderId="11" xfId="36" applyNumberFormat="1" applyFont="1" applyFill="1" applyBorder="1" applyAlignment="1">
      <alignment vertical="center"/>
    </xf>
    <xf numFmtId="169" fontId="89" fillId="29" borderId="10" xfId="36" applyNumberFormat="1" applyFont="1" applyFill="1" applyBorder="1" applyAlignment="1" applyProtection="1">
      <alignment vertical="center" wrapText="1"/>
      <protection locked="0"/>
    </xf>
    <xf numFmtId="169" fontId="89" fillId="29" borderId="12" xfId="36" applyNumberFormat="1" applyFont="1" applyFill="1" applyBorder="1" applyAlignment="1" applyProtection="1">
      <alignment vertical="center" wrapText="1"/>
      <protection locked="0"/>
    </xf>
    <xf numFmtId="0" fontId="62" fillId="25" borderId="10" xfId="36" applyNumberFormat="1" applyFont="1" applyFill="1" applyBorder="1" applyAlignment="1" applyProtection="1">
      <alignment horizontal="right" vertical="center" wrapText="1"/>
      <protection locked="0"/>
    </xf>
    <xf numFmtId="0" fontId="64" fillId="31" borderId="11" xfId="36" applyFont="1" applyFill="1" applyBorder="1" applyAlignment="1" applyProtection="1">
      <alignment horizontal="center" vertical="center" wrapText="1"/>
      <protection locked="0"/>
    </xf>
    <xf numFmtId="0" fontId="26" fillId="30" borderId="0" xfId="36" applyFont="1" applyFill="1" applyAlignment="1" applyProtection="1">
      <alignment vertical="center" wrapText="1"/>
      <protection locked="0"/>
    </xf>
    <xf numFmtId="0" fontId="88" fillId="29" borderId="12" xfId="36" applyFont="1" applyFill="1" applyBorder="1" applyAlignment="1" applyProtection="1">
      <alignment horizontal="right" vertical="center" wrapText="1"/>
      <protection locked="0"/>
    </xf>
    <xf numFmtId="169" fontId="89" fillId="29" borderId="10" xfId="36" applyNumberFormat="1" applyFont="1" applyFill="1" applyBorder="1" applyAlignment="1" applyProtection="1">
      <alignment horizontal="left" vertical="center" wrapText="1"/>
      <protection locked="0"/>
    </xf>
    <xf numFmtId="0" fontId="0" fillId="35" borderId="0" xfId="0" applyFill="1"/>
    <xf numFmtId="0" fontId="43" fillId="35" borderId="0" xfId="0" applyFont="1" applyFill="1"/>
    <xf numFmtId="0" fontId="96" fillId="35" borderId="0" xfId="0" applyFont="1" applyFill="1" applyBorder="1" applyAlignment="1">
      <alignment horizontal="center" vertical="center"/>
    </xf>
    <xf numFmtId="0" fontId="73" fillId="35" borderId="0" xfId="36" applyFont="1" applyFill="1" applyBorder="1" applyAlignment="1">
      <alignment horizontal="center" vertical="center"/>
    </xf>
    <xf numFmtId="0" fontId="54" fillId="35" borderId="0" xfId="36" applyFont="1" applyFill="1" applyBorder="1" applyAlignment="1">
      <alignment horizontal="center" vertical="center" wrapText="1"/>
    </xf>
    <xf numFmtId="167" fontId="51" fillId="35" borderId="0" xfId="36" applyNumberFormat="1" applyFont="1" applyFill="1" applyBorder="1" applyAlignment="1">
      <alignment horizontal="center" vertical="center"/>
    </xf>
    <xf numFmtId="0" fontId="97" fillId="34" borderId="15" xfId="36" applyFont="1" applyFill="1" applyBorder="1" applyAlignment="1">
      <alignment vertical="center" wrapText="1"/>
    </xf>
    <xf numFmtId="0" fontId="97" fillId="34" borderId="0" xfId="36" applyFont="1" applyFill="1" applyBorder="1" applyAlignment="1">
      <alignment vertical="center" wrapText="1"/>
    </xf>
    <xf numFmtId="0" fontId="97" fillId="29" borderId="28" xfId="36" applyFont="1" applyFill="1" applyBorder="1" applyAlignment="1">
      <alignment vertical="center" wrapText="1"/>
    </xf>
    <xf numFmtId="0" fontId="0" fillId="39" borderId="0" xfId="0" applyFill="1"/>
    <xf numFmtId="0" fontId="0" fillId="38" borderId="0" xfId="0" applyFill="1"/>
    <xf numFmtId="0" fontId="96" fillId="38" borderId="13" xfId="0" applyFont="1" applyFill="1" applyBorder="1" applyAlignment="1">
      <alignment horizontal="center"/>
    </xf>
    <xf numFmtId="0" fontId="96" fillId="38" borderId="0" xfId="0" applyFont="1" applyFill="1" applyBorder="1" applyAlignment="1">
      <alignment horizontal="center"/>
    </xf>
    <xf numFmtId="0" fontId="97" fillId="35" borderId="0" xfId="36" applyFont="1" applyFill="1" applyBorder="1" applyAlignment="1">
      <alignment vertical="center" wrapText="1"/>
    </xf>
    <xf numFmtId="0" fontId="90" fillId="0" borderId="11" xfId="36" applyFont="1" applyFill="1" applyBorder="1" applyAlignment="1">
      <alignment vertical="center" wrapText="1"/>
    </xf>
    <xf numFmtId="0" fontId="97" fillId="29" borderId="28" xfId="36" applyFont="1" applyFill="1" applyBorder="1" applyAlignment="1">
      <alignment textRotation="90"/>
    </xf>
    <xf numFmtId="168" fontId="92" fillId="35" borderId="11" xfId="0" applyNumberFormat="1" applyFont="1" applyFill="1" applyBorder="1" applyAlignment="1">
      <alignment horizontal="center" vertical="center"/>
    </xf>
    <xf numFmtId="0" fontId="49" fillId="0" borderId="11" xfId="0" applyFont="1" applyBorder="1"/>
    <xf numFmtId="0" fontId="67" fillId="0" borderId="11" xfId="0" applyFont="1" applyBorder="1" applyAlignment="1">
      <alignment wrapText="1"/>
    </xf>
    <xf numFmtId="0" fontId="49" fillId="0" borderId="0" xfId="0" applyFont="1"/>
    <xf numFmtId="0" fontId="84" fillId="0" borderId="11" xfId="0" applyFont="1" applyBorder="1" applyAlignment="1">
      <alignment horizontal="center" vertical="center"/>
    </xf>
    <xf numFmtId="0" fontId="98" fillId="0" borderId="0" xfId="0" applyFont="1" applyAlignment="1">
      <alignment horizontal="center" vertical="center"/>
    </xf>
    <xf numFmtId="14" fontId="67" fillId="0" borderId="11" xfId="0" applyNumberFormat="1" applyFont="1" applyBorder="1" applyAlignment="1">
      <alignment horizontal="center" vertical="center"/>
    </xf>
    <xf numFmtId="0" fontId="67" fillId="0" borderId="11" xfId="0" applyFont="1" applyBorder="1" applyAlignment="1">
      <alignment horizontal="center" vertical="center"/>
    </xf>
    <xf numFmtId="0" fontId="67" fillId="0" borderId="11" xfId="0" applyNumberFormat="1" applyFont="1" applyBorder="1" applyAlignment="1">
      <alignment horizontal="left" vertical="center"/>
    </xf>
    <xf numFmtId="167" fontId="67" fillId="0" borderId="11" xfId="0" applyNumberFormat="1" applyFont="1" applyBorder="1" applyAlignment="1">
      <alignment horizontal="center" vertical="center"/>
    </xf>
    <xf numFmtId="168" fontId="67" fillId="0" borderId="11" xfId="0" applyNumberFormat="1" applyFont="1" applyBorder="1" applyAlignment="1">
      <alignment horizontal="center" vertical="center"/>
    </xf>
    <xf numFmtId="0" fontId="62" fillId="25" borderId="10" xfId="36" applyNumberFormat="1" applyFont="1" applyFill="1" applyBorder="1" applyAlignment="1" applyProtection="1">
      <alignment horizontal="right" vertical="center" wrapText="1"/>
      <protection locked="0"/>
    </xf>
    <xf numFmtId="0" fontId="64" fillId="31" borderId="11" xfId="36" applyFont="1" applyFill="1" applyBorder="1" applyAlignment="1" applyProtection="1">
      <alignment horizontal="center" vertical="center" wrapText="1"/>
      <protection locked="0"/>
    </xf>
    <xf numFmtId="0" fontId="29" fillId="0" borderId="0" xfId="36" applyFont="1" applyAlignment="1" applyProtection="1">
      <alignment horizontal="center" vertical="center" wrapText="1"/>
      <protection locked="0"/>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0" fontId="100" fillId="0" borderId="0" xfId="36" applyFont="1" applyAlignment="1" applyProtection="1">
      <alignment horizontal="center" vertical="center" wrapText="1"/>
      <protection locked="0"/>
    </xf>
    <xf numFmtId="0" fontId="100" fillId="0" borderId="0" xfId="36" applyFont="1" applyFill="1" applyAlignment="1">
      <alignment horizontal="center" vertical="center"/>
    </xf>
    <xf numFmtId="169" fontId="100" fillId="0" borderId="0" xfId="36" applyNumberFormat="1" applyFont="1" applyAlignment="1" applyProtection="1">
      <alignment horizontal="center" vertical="center" wrapText="1"/>
      <protection locked="0"/>
    </xf>
    <xf numFmtId="169" fontId="100" fillId="0" borderId="0" xfId="36" applyNumberFormat="1" applyFont="1" applyFill="1" applyAlignment="1">
      <alignment horizontal="center" vertical="center"/>
    </xf>
    <xf numFmtId="0" fontId="74" fillId="0" borderId="11" xfId="0" applyFont="1" applyBorder="1" applyAlignment="1">
      <alignment horizontal="center" vertical="center"/>
    </xf>
    <xf numFmtId="0" fontId="73" fillId="34" borderId="29" xfId="36" applyFont="1" applyFill="1" applyBorder="1" applyAlignment="1">
      <alignment vertical="center"/>
    </xf>
    <xf numFmtId="0" fontId="73" fillId="34" borderId="23" xfId="36" applyFont="1" applyFill="1" applyBorder="1" applyAlignment="1">
      <alignment vertical="center"/>
    </xf>
    <xf numFmtId="0" fontId="73" fillId="34" borderId="24" xfId="36" applyFont="1" applyFill="1" applyBorder="1" applyAlignment="1">
      <alignment vertical="center"/>
    </xf>
    <xf numFmtId="166" fontId="63" fillId="24" borderId="0" xfId="36" applyNumberFormat="1" applyFont="1" applyFill="1" applyBorder="1" applyAlignment="1" applyProtection="1">
      <alignment horizontal="center" vertical="center" wrapText="1"/>
      <protection locked="0"/>
    </xf>
    <xf numFmtId="0" fontId="101" fillId="34" borderId="23" xfId="36" applyFont="1" applyFill="1" applyBorder="1" applyAlignment="1">
      <alignment horizontal="right" vertical="center"/>
    </xf>
    <xf numFmtId="49" fontId="102" fillId="34" borderId="23" xfId="36" applyNumberFormat="1" applyFont="1" applyFill="1" applyBorder="1" applyAlignment="1">
      <alignment horizontal="left" vertical="center"/>
    </xf>
    <xf numFmtId="0" fontId="89" fillId="29" borderId="10" xfId="36" applyFont="1" applyFill="1" applyBorder="1" applyAlignment="1" applyProtection="1">
      <alignment vertical="center" wrapText="1"/>
      <protection locked="0"/>
    </xf>
    <xf numFmtId="1" fontId="71" fillId="0" borderId="11" xfId="36" applyNumberFormat="1" applyFont="1" applyFill="1" applyBorder="1" applyAlignment="1">
      <alignment horizontal="center" vertical="center"/>
    </xf>
    <xf numFmtId="1" fontId="102" fillId="0" borderId="11" xfId="36" applyNumberFormat="1" applyFont="1" applyFill="1" applyBorder="1" applyAlignment="1">
      <alignment horizontal="center" vertical="center"/>
    </xf>
    <xf numFmtId="1" fontId="71" fillId="0" borderId="11" xfId="36" applyNumberFormat="1" applyFont="1" applyFill="1" applyBorder="1" applyAlignment="1">
      <alignment horizontal="center" vertical="center" wrapText="1"/>
    </xf>
    <xf numFmtId="1" fontId="89" fillId="0" borderId="11" xfId="36" applyNumberFormat="1" applyFont="1" applyFill="1" applyBorder="1" applyAlignment="1" applyProtection="1">
      <alignment horizontal="center" vertical="center" wrapText="1"/>
      <protection locked="0"/>
    </xf>
    <xf numFmtId="14" fontId="58" fillId="0" borderId="11" xfId="36" applyNumberFormat="1" applyFont="1" applyFill="1" applyBorder="1" applyAlignment="1">
      <alignment horizontal="center" vertical="center" wrapText="1"/>
    </xf>
    <xf numFmtId="169" fontId="103" fillId="0" borderId="0" xfId="36" applyNumberFormat="1" applyFont="1" applyFill="1" applyAlignment="1">
      <alignment horizontal="center" vertical="center"/>
    </xf>
    <xf numFmtId="0" fontId="103" fillId="0" borderId="0" xfId="36" applyFont="1" applyFill="1" applyAlignment="1">
      <alignment horizontal="center" vertical="center"/>
    </xf>
    <xf numFmtId="167" fontId="104" fillId="0" borderId="0" xfId="36" applyNumberFormat="1" applyFont="1" applyAlignment="1" applyProtection="1">
      <alignment horizontal="center" vertical="center" wrapText="1"/>
      <protection locked="0"/>
    </xf>
    <xf numFmtId="0" fontId="104" fillId="0" borderId="0" xfId="36" applyFont="1" applyAlignment="1" applyProtection="1">
      <alignment horizontal="center" vertical="center" wrapText="1"/>
      <protection locked="0"/>
    </xf>
    <xf numFmtId="167" fontId="105" fillId="0" borderId="0" xfId="36" applyNumberFormat="1" applyFont="1" applyAlignment="1" applyProtection="1">
      <alignment horizontal="center" vertical="center" wrapText="1"/>
      <protection locked="0"/>
    </xf>
    <xf numFmtId="0" fontId="105" fillId="0" borderId="0" xfId="36" applyFont="1" applyAlignment="1" applyProtection="1">
      <alignment horizontal="center" vertical="center" wrapText="1"/>
      <protection locked="0"/>
    </xf>
    <xf numFmtId="169" fontId="106" fillId="0" borderId="0" xfId="36" applyNumberFormat="1" applyFont="1" applyFill="1" applyAlignment="1">
      <alignment horizontal="center" vertical="center"/>
    </xf>
    <xf numFmtId="0" fontId="106" fillId="0" borderId="0" xfId="36" applyFont="1" applyFill="1" applyAlignment="1">
      <alignment horizontal="center" vertical="center"/>
    </xf>
    <xf numFmtId="168" fontId="73" fillId="33" borderId="11" xfId="31" applyNumberFormat="1" applyFont="1" applyFill="1" applyBorder="1" applyAlignment="1" applyProtection="1">
      <alignment horizontal="center" vertical="center" wrapText="1"/>
    </xf>
    <xf numFmtId="169" fontId="107" fillId="34" borderId="11" xfId="36" applyNumberFormat="1" applyFont="1" applyFill="1" applyBorder="1" applyAlignment="1">
      <alignment horizontal="center" vertical="center"/>
    </xf>
    <xf numFmtId="0" fontId="76" fillId="34" borderId="11" xfId="36" applyFont="1" applyFill="1" applyBorder="1" applyAlignment="1">
      <alignment horizontal="center" vertical="center"/>
    </xf>
    <xf numFmtId="0" fontId="74" fillId="0" borderId="11" xfId="0" applyFont="1" applyFill="1" applyBorder="1" applyAlignment="1">
      <alignment horizontal="center" vertical="center"/>
    </xf>
    <xf numFmtId="0" fontId="108" fillId="29" borderId="11" xfId="36" applyNumberFormat="1" applyFont="1" applyFill="1" applyBorder="1" applyAlignment="1">
      <alignment horizontal="center" vertical="center" wrapText="1"/>
    </xf>
    <xf numFmtId="168" fontId="54" fillId="29" borderId="11" xfId="36" applyNumberFormat="1" applyFont="1" applyFill="1" applyBorder="1" applyAlignment="1">
      <alignment horizontal="center" vertical="center" wrapText="1"/>
    </xf>
    <xf numFmtId="168" fontId="108" fillId="29" borderId="11" xfId="36" applyNumberFormat="1" applyFont="1" applyFill="1" applyBorder="1" applyAlignment="1">
      <alignment horizontal="center" vertical="center" wrapText="1"/>
    </xf>
    <xf numFmtId="169" fontId="125" fillId="0" borderId="11" xfId="36" applyNumberFormat="1" applyFont="1" applyFill="1" applyBorder="1" applyAlignment="1" applyProtection="1">
      <alignment horizontal="center" vertical="center" wrapText="1"/>
      <protection hidden="1"/>
    </xf>
    <xf numFmtId="0" fontId="64" fillId="31" borderId="11" xfId="36"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170" fontId="61" fillId="42" borderId="31" xfId="36" applyNumberFormat="1" applyFont="1" applyFill="1" applyBorder="1" applyAlignment="1" applyProtection="1">
      <alignment horizontal="center" vertical="center"/>
      <protection locked="0"/>
    </xf>
    <xf numFmtId="170" fontId="61" fillId="42" borderId="24" xfId="36" applyNumberFormat="1" applyFont="1" applyFill="1" applyBorder="1" applyAlignment="1" applyProtection="1">
      <alignment horizontal="center" vertical="center"/>
      <protection locked="0"/>
    </xf>
    <xf numFmtId="170" fontId="61" fillId="42" borderId="11" xfId="36" applyNumberFormat="1" applyFont="1" applyFill="1" applyBorder="1" applyAlignment="1" applyProtection="1">
      <alignment horizontal="center" vertical="center"/>
      <protection locked="0"/>
    </xf>
    <xf numFmtId="169" fontId="59" fillId="43" borderId="31" xfId="36" applyNumberFormat="1" applyFont="1" applyFill="1" applyBorder="1" applyAlignment="1">
      <alignment horizontal="center" vertical="center"/>
    </xf>
    <xf numFmtId="167" fontId="59" fillId="43" borderId="31" xfId="36" applyNumberFormat="1" applyFont="1" applyFill="1" applyBorder="1" applyAlignment="1" applyProtection="1">
      <alignment horizontal="center" vertical="center"/>
      <protection locked="0"/>
    </xf>
    <xf numFmtId="0" fontId="126" fillId="0" borderId="0" xfId="0" applyFont="1"/>
    <xf numFmtId="0" fontId="124" fillId="42" borderId="30" xfId="0" applyFont="1" applyFill="1" applyBorder="1" applyAlignment="1">
      <alignment horizontal="center" vertical="center" wrapText="1"/>
    </xf>
    <xf numFmtId="0" fontId="124" fillId="42" borderId="39" xfId="0" applyFont="1" applyFill="1" applyBorder="1" applyAlignment="1">
      <alignment horizontal="center" vertical="center" wrapText="1"/>
    </xf>
    <xf numFmtId="0" fontId="124" fillId="42" borderId="27" xfId="0" applyFont="1" applyFill="1" applyBorder="1" applyAlignment="1">
      <alignment horizontal="center" vertical="center" wrapText="1"/>
    </xf>
    <xf numFmtId="170" fontId="73" fillId="42" borderId="11" xfId="36" applyNumberFormat="1" applyFont="1" applyFill="1" applyBorder="1" applyAlignment="1" applyProtection="1">
      <alignment horizontal="center" vertical="center" wrapText="1"/>
      <protection locked="0"/>
    </xf>
    <xf numFmtId="170" fontId="127" fillId="42" borderId="11" xfId="36" applyNumberFormat="1" applyFont="1" applyFill="1" applyBorder="1" applyAlignment="1" applyProtection="1">
      <alignment horizontal="center" vertical="center" wrapText="1"/>
      <protection locked="0"/>
    </xf>
    <xf numFmtId="170" fontId="61" fillId="42" borderId="11" xfId="36" applyNumberFormat="1" applyFont="1" applyFill="1" applyBorder="1" applyAlignment="1" applyProtection="1">
      <alignment horizontal="center" vertical="center" wrapText="1"/>
      <protection locked="0"/>
    </xf>
    <xf numFmtId="170" fontId="73" fillId="42" borderId="31" xfId="36" applyNumberFormat="1" applyFont="1" applyFill="1" applyBorder="1" applyAlignment="1" applyProtection="1">
      <alignment horizontal="center" vertical="center" wrapText="1"/>
      <protection locked="0"/>
    </xf>
    <xf numFmtId="170" fontId="73" fillId="42" borderId="24" xfId="36" applyNumberFormat="1" applyFont="1" applyFill="1" applyBorder="1" applyAlignment="1" applyProtection="1">
      <alignment horizontal="center" vertical="center" wrapText="1"/>
      <protection locked="0"/>
    </xf>
    <xf numFmtId="170" fontId="61" fillId="42" borderId="31" xfId="36" applyNumberFormat="1" applyFont="1" applyFill="1" applyBorder="1" applyAlignment="1" applyProtection="1">
      <alignment horizontal="center" vertical="center" wrapText="1"/>
      <protection locked="0"/>
    </xf>
    <xf numFmtId="170" fontId="61" fillId="42" borderId="32" xfId="36" applyNumberFormat="1" applyFont="1" applyFill="1" applyBorder="1" applyAlignment="1" applyProtection="1">
      <alignment horizontal="center" vertical="center"/>
      <protection locked="0"/>
    </xf>
    <xf numFmtId="170" fontId="61" fillId="46" borderId="37" xfId="36" applyNumberFormat="1" applyFont="1" applyFill="1" applyBorder="1" applyAlignment="1" applyProtection="1">
      <alignment horizontal="center" vertical="center"/>
      <protection locked="0"/>
    </xf>
    <xf numFmtId="1" fontId="61" fillId="47" borderId="35" xfId="36" applyNumberFormat="1" applyFont="1" applyFill="1" applyBorder="1" applyAlignment="1" applyProtection="1">
      <alignment horizontal="center" vertical="center"/>
      <protection locked="0"/>
    </xf>
    <xf numFmtId="1" fontId="129" fillId="47" borderId="35" xfId="36" applyNumberFormat="1" applyFont="1" applyFill="1" applyBorder="1" applyAlignment="1" applyProtection="1">
      <alignment horizontal="center" vertical="center"/>
      <protection locked="0"/>
    </xf>
    <xf numFmtId="167" fontId="130" fillId="0" borderId="31" xfId="36" applyNumberFormat="1" applyFont="1" applyFill="1" applyBorder="1" applyAlignment="1" applyProtection="1">
      <alignment horizontal="center" vertical="center"/>
      <protection locked="0"/>
    </xf>
    <xf numFmtId="167" fontId="130" fillId="0" borderId="11" xfId="36" applyNumberFormat="1" applyFont="1" applyFill="1" applyBorder="1" applyAlignment="1" applyProtection="1">
      <alignment horizontal="center" vertical="center"/>
      <protection locked="0"/>
    </xf>
    <xf numFmtId="168" fontId="130" fillId="0" borderId="11" xfId="36" applyNumberFormat="1" applyFont="1" applyFill="1" applyBorder="1" applyAlignment="1" applyProtection="1">
      <alignment horizontal="center" vertical="center"/>
      <protection locked="0"/>
    </xf>
    <xf numFmtId="169" fontId="130" fillId="43" borderId="31" xfId="36" applyNumberFormat="1" applyFont="1" applyFill="1" applyBorder="1" applyAlignment="1">
      <alignment horizontal="center" vertical="center"/>
    </xf>
    <xf numFmtId="169" fontId="130" fillId="0" borderId="11" xfId="36" applyNumberFormat="1" applyFont="1" applyFill="1" applyBorder="1" applyAlignment="1" applyProtection="1">
      <alignment horizontal="center" vertical="center"/>
      <protection locked="0"/>
    </xf>
    <xf numFmtId="167" fontId="130" fillId="43" borderId="31" xfId="36" applyNumberFormat="1" applyFont="1" applyFill="1" applyBorder="1" applyAlignment="1" applyProtection="1">
      <alignment horizontal="center" vertical="center"/>
      <protection locked="0"/>
    </xf>
    <xf numFmtId="167" fontId="130" fillId="43" borderId="11" xfId="36" applyNumberFormat="1" applyFont="1" applyFill="1" applyBorder="1" applyAlignment="1" applyProtection="1">
      <alignment horizontal="center" vertical="center"/>
      <protection locked="0"/>
    </xf>
    <xf numFmtId="167" fontId="130" fillId="43" borderId="32" xfId="36" applyNumberFormat="1" applyFont="1" applyFill="1" applyBorder="1" applyAlignment="1" applyProtection="1">
      <alignment horizontal="center" vertical="center"/>
      <protection locked="0"/>
    </xf>
    <xf numFmtId="167" fontId="130" fillId="43" borderId="55" xfId="36" applyNumberFormat="1" applyFont="1" applyFill="1" applyBorder="1" applyAlignment="1" applyProtection="1">
      <alignment horizontal="center" vertical="center"/>
      <protection locked="0"/>
    </xf>
    <xf numFmtId="0" fontId="131" fillId="0" borderId="0" xfId="0" applyFont="1"/>
    <xf numFmtId="1" fontId="129" fillId="46" borderId="35" xfId="36" applyNumberFormat="1" applyFont="1" applyFill="1" applyBorder="1" applyAlignment="1" applyProtection="1">
      <alignment horizontal="center" vertical="center"/>
      <protection locked="0"/>
    </xf>
    <xf numFmtId="168" fontId="130" fillId="43" borderId="11" xfId="36" applyNumberFormat="1" applyFont="1" applyFill="1" applyBorder="1" applyAlignment="1" applyProtection="1">
      <alignment horizontal="center" vertical="center"/>
      <protection locked="0"/>
    </xf>
    <xf numFmtId="169" fontId="130" fillId="0" borderId="31" xfId="36" applyNumberFormat="1" applyFont="1" applyFill="1" applyBorder="1" applyAlignment="1" applyProtection="1">
      <alignment horizontal="center" vertical="center"/>
      <protection locked="0"/>
    </xf>
    <xf numFmtId="169" fontId="130" fillId="43" borderId="11" xfId="36" applyNumberFormat="1" applyFont="1" applyFill="1" applyBorder="1" applyAlignment="1" applyProtection="1">
      <alignment horizontal="center" vertical="center"/>
      <protection locked="0"/>
    </xf>
    <xf numFmtId="167" fontId="130" fillId="0" borderId="32" xfId="36" applyNumberFormat="1" applyFont="1" applyFill="1" applyBorder="1" applyAlignment="1" applyProtection="1">
      <alignment horizontal="center" vertical="center"/>
      <protection locked="0"/>
    </xf>
    <xf numFmtId="167" fontId="130" fillId="0" borderId="55" xfId="36" applyNumberFormat="1" applyFont="1" applyFill="1" applyBorder="1" applyAlignment="1" applyProtection="1">
      <alignment horizontal="center" vertical="center"/>
      <protection locked="0"/>
    </xf>
    <xf numFmtId="169" fontId="130" fillId="43" borderId="31" xfId="36" applyNumberFormat="1" applyFont="1" applyFill="1" applyBorder="1" applyAlignment="1" applyProtection="1">
      <alignment horizontal="center" vertical="center"/>
      <protection locked="0"/>
    </xf>
    <xf numFmtId="168" fontId="130" fillId="45" borderId="11" xfId="36" applyNumberFormat="1" applyFont="1" applyFill="1" applyBorder="1" applyAlignment="1" applyProtection="1">
      <alignment horizontal="center" vertical="center"/>
      <protection locked="0"/>
    </xf>
    <xf numFmtId="168" fontId="130" fillId="30" borderId="11" xfId="36" applyNumberFormat="1" applyFont="1" applyFill="1" applyBorder="1" applyAlignment="1" applyProtection="1">
      <alignment horizontal="center" vertical="center"/>
      <protection locked="0"/>
    </xf>
    <xf numFmtId="1" fontId="129" fillId="46" borderId="36" xfId="36" applyNumberFormat="1" applyFont="1" applyFill="1" applyBorder="1" applyAlignment="1" applyProtection="1">
      <alignment horizontal="center" vertical="center"/>
      <protection locked="0"/>
    </xf>
    <xf numFmtId="167" fontId="130" fillId="43" borderId="33" xfId="36" applyNumberFormat="1" applyFont="1" applyFill="1" applyBorder="1" applyAlignment="1" applyProtection="1">
      <alignment horizontal="center" vertical="center"/>
      <protection locked="0"/>
    </xf>
    <xf numFmtId="167" fontId="130" fillId="43" borderId="26" xfId="36" applyNumberFormat="1" applyFont="1" applyFill="1" applyBorder="1" applyAlignment="1" applyProtection="1">
      <alignment horizontal="center" vertical="center"/>
      <protection locked="0"/>
    </xf>
    <xf numFmtId="168" fontId="130" fillId="43" borderId="26" xfId="36" applyNumberFormat="1" applyFont="1" applyFill="1" applyBorder="1" applyAlignment="1" applyProtection="1">
      <alignment horizontal="center" vertical="center"/>
      <protection locked="0"/>
    </xf>
    <xf numFmtId="168" fontId="130" fillId="45" borderId="26" xfId="36" applyNumberFormat="1" applyFont="1" applyFill="1" applyBorder="1" applyAlignment="1" applyProtection="1">
      <alignment horizontal="center" vertical="center"/>
      <protection locked="0"/>
    </xf>
    <xf numFmtId="168" fontId="130" fillId="0" borderId="26" xfId="36" applyNumberFormat="1" applyFont="1" applyFill="1" applyBorder="1" applyAlignment="1" applyProtection="1">
      <alignment horizontal="center" vertical="center"/>
      <protection locked="0"/>
    </xf>
    <xf numFmtId="169" fontId="130" fillId="43" borderId="33" xfId="36" applyNumberFormat="1" applyFont="1" applyFill="1" applyBorder="1" applyAlignment="1">
      <alignment horizontal="center" vertical="center"/>
    </xf>
    <xf numFmtId="169" fontId="130" fillId="43" borderId="26" xfId="36" applyNumberFormat="1" applyFont="1" applyFill="1" applyBorder="1" applyAlignment="1" applyProtection="1">
      <alignment horizontal="center" vertical="center"/>
      <protection locked="0"/>
    </xf>
    <xf numFmtId="169" fontId="130" fillId="0" borderId="26" xfId="36" applyNumberFormat="1" applyFont="1" applyFill="1" applyBorder="1" applyAlignment="1" applyProtection="1">
      <alignment horizontal="center" vertical="center"/>
      <protection locked="0"/>
    </xf>
    <xf numFmtId="167" fontId="130" fillId="0" borderId="33" xfId="36" applyNumberFormat="1" applyFont="1" applyFill="1" applyBorder="1" applyAlignment="1" applyProtection="1">
      <alignment horizontal="center" vertical="center"/>
      <protection locked="0"/>
    </xf>
    <xf numFmtId="167" fontId="130" fillId="0" borderId="26" xfId="36" applyNumberFormat="1" applyFont="1" applyFill="1" applyBorder="1" applyAlignment="1" applyProtection="1">
      <alignment horizontal="center" vertical="center"/>
      <protection locked="0"/>
    </xf>
    <xf numFmtId="167" fontId="130" fillId="0" borderId="34" xfId="36" applyNumberFormat="1" applyFont="1" applyFill="1" applyBorder="1" applyAlignment="1" applyProtection="1">
      <alignment horizontal="center" vertical="center"/>
      <protection locked="0"/>
    </xf>
    <xf numFmtId="167" fontId="130" fillId="0" borderId="56" xfId="36" applyNumberFormat="1" applyFont="1" applyFill="1" applyBorder="1" applyAlignment="1" applyProtection="1">
      <alignment horizontal="center" vertical="center"/>
      <protection locked="0"/>
    </xf>
    <xf numFmtId="1" fontId="129" fillId="47" borderId="38" xfId="36" applyNumberFormat="1" applyFont="1" applyFill="1" applyBorder="1" applyAlignment="1" applyProtection="1">
      <alignment horizontal="center" vertical="center"/>
      <protection locked="0"/>
    </xf>
    <xf numFmtId="1" fontId="129" fillId="46" borderId="38" xfId="36" applyNumberFormat="1" applyFont="1" applyFill="1" applyBorder="1" applyAlignment="1" applyProtection="1">
      <alignment horizontal="center" vertical="center"/>
      <protection locked="0"/>
    </xf>
    <xf numFmtId="0" fontId="131" fillId="0" borderId="0" xfId="0" applyFont="1" applyFill="1" applyBorder="1"/>
    <xf numFmtId="0" fontId="121" fillId="34" borderId="0" xfId="36" applyFont="1" applyFill="1" applyBorder="1" applyAlignment="1" applyProtection="1">
      <alignment horizontal="center" vertical="center" wrapText="1"/>
      <protection locked="0"/>
    </xf>
    <xf numFmtId="170" fontId="61" fillId="46" borderId="37" xfId="36" applyNumberFormat="1" applyFont="1" applyFill="1" applyBorder="1" applyAlignment="1" applyProtection="1">
      <alignment vertical="center"/>
      <protection locked="0"/>
    </xf>
    <xf numFmtId="1" fontId="61" fillId="46" borderId="35" xfId="36" applyNumberFormat="1" applyFont="1" applyFill="1" applyBorder="1" applyAlignment="1" applyProtection="1">
      <alignment horizontal="center" vertical="center"/>
      <protection locked="0"/>
    </xf>
    <xf numFmtId="1" fontId="129" fillId="47" borderId="36" xfId="36" applyNumberFormat="1" applyFont="1" applyFill="1" applyBorder="1" applyAlignment="1" applyProtection="1">
      <alignment horizontal="center" vertical="center"/>
      <protection locked="0"/>
    </xf>
    <xf numFmtId="0" fontId="46" fillId="38" borderId="11" xfId="0" applyFont="1" applyFill="1" applyBorder="1" applyAlignment="1">
      <alignment horizontal="center" vertical="center"/>
    </xf>
    <xf numFmtId="0" fontId="46" fillId="32" borderId="11" xfId="0" applyFont="1" applyFill="1" applyBorder="1" applyAlignment="1">
      <alignment horizontal="center" vertical="center"/>
    </xf>
    <xf numFmtId="0" fontId="74" fillId="30" borderId="11" xfId="0" applyFont="1" applyFill="1" applyBorder="1" applyAlignment="1">
      <alignment horizontal="center" vertical="center"/>
    </xf>
    <xf numFmtId="169" fontId="132" fillId="0" borderId="11" xfId="36" applyNumberFormat="1" applyFont="1" applyFill="1" applyBorder="1" applyAlignment="1" applyProtection="1">
      <alignment horizontal="center" vertical="center" wrapText="1"/>
      <protection locked="0"/>
    </xf>
    <xf numFmtId="167" fontId="58" fillId="43" borderId="31" xfId="36" applyNumberFormat="1" applyFont="1" applyFill="1" applyBorder="1" applyAlignment="1" applyProtection="1">
      <alignment horizontal="center" vertical="center"/>
      <protection locked="0"/>
    </xf>
    <xf numFmtId="169" fontId="58" fillId="43" borderId="32" xfId="36" applyNumberFormat="1" applyFont="1" applyFill="1" applyBorder="1" applyAlignment="1" applyProtection="1">
      <alignment horizontal="center" vertical="center"/>
      <protection locked="0"/>
    </xf>
    <xf numFmtId="169" fontId="58" fillId="0" borderId="32" xfId="36" applyNumberFormat="1" applyFont="1" applyFill="1" applyBorder="1" applyAlignment="1" applyProtection="1">
      <alignment horizontal="center" vertical="center"/>
      <protection locked="0"/>
    </xf>
    <xf numFmtId="169" fontId="58" fillId="0" borderId="34" xfId="36" applyNumberFormat="1" applyFont="1" applyFill="1" applyBorder="1" applyAlignment="1" applyProtection="1">
      <alignment horizontal="center" vertical="center"/>
      <protection locked="0"/>
    </xf>
    <xf numFmtId="1" fontId="133" fillId="0" borderId="11" xfId="36" applyNumberFormat="1" applyFont="1" applyFill="1" applyBorder="1" applyAlignment="1" applyProtection="1">
      <alignment horizontal="center" vertical="center" wrapText="1"/>
      <protection locked="0"/>
    </xf>
    <xf numFmtId="0" fontId="89" fillId="0" borderId="11" xfId="36" applyFont="1" applyFill="1" applyBorder="1" applyAlignment="1" applyProtection="1">
      <alignment horizontal="left" vertical="center" wrapText="1"/>
      <protection hidden="1"/>
    </xf>
    <xf numFmtId="0" fontId="89" fillId="41" borderId="11" xfId="36" applyFont="1" applyFill="1" applyBorder="1" applyAlignment="1" applyProtection="1">
      <alignment horizontal="center" vertical="center" wrapText="1"/>
      <protection hidden="1"/>
    </xf>
    <xf numFmtId="14" fontId="38" fillId="41" borderId="11" xfId="36" applyNumberFormat="1" applyFont="1" applyFill="1" applyBorder="1" applyAlignment="1" applyProtection="1">
      <alignment horizontal="center" vertical="center" wrapText="1"/>
      <protection locked="0"/>
    </xf>
    <xf numFmtId="0" fontId="38" fillId="41" borderId="11" xfId="36" applyFont="1" applyFill="1" applyBorder="1" applyAlignment="1" applyProtection="1">
      <alignment vertical="center" wrapText="1"/>
      <protection locked="0"/>
    </xf>
    <xf numFmtId="0" fontId="38" fillId="41" borderId="11" xfId="36" applyFont="1" applyFill="1" applyBorder="1" applyAlignment="1" applyProtection="1">
      <alignment horizontal="left" vertical="center" wrapText="1"/>
      <protection locked="0"/>
    </xf>
    <xf numFmtId="0" fontId="93" fillId="41" borderId="11" xfId="36" applyFont="1" applyFill="1" applyBorder="1" applyAlignment="1" applyProtection="1">
      <alignment horizontal="center" vertical="center" wrapText="1"/>
      <protection locked="0"/>
    </xf>
    <xf numFmtId="167" fontId="38" fillId="41" borderId="11" xfId="36" applyNumberFormat="1" applyFont="1" applyFill="1" applyBorder="1" applyAlignment="1" applyProtection="1">
      <alignment horizontal="center" vertical="center" wrapText="1"/>
      <protection locked="0"/>
    </xf>
    <xf numFmtId="49" fontId="38" fillId="41" borderId="11" xfId="36" applyNumberFormat="1" applyFont="1" applyFill="1" applyBorder="1" applyAlignment="1" applyProtection="1">
      <alignment horizontal="center" vertical="center" wrapText="1"/>
      <protection locked="0"/>
    </xf>
    <xf numFmtId="1" fontId="38" fillId="41" borderId="11" xfId="36" applyNumberFormat="1" applyFont="1" applyFill="1" applyBorder="1" applyAlignment="1" applyProtection="1">
      <alignment horizontal="center" vertical="center" wrapText="1"/>
      <protection locked="0"/>
    </xf>
    <xf numFmtId="0" fontId="89" fillId="30" borderId="11" xfId="36" applyFont="1" applyFill="1" applyBorder="1" applyAlignment="1" applyProtection="1">
      <alignment horizontal="center" vertical="center" wrapText="1"/>
      <protection hidden="1"/>
    </xf>
    <xf numFmtId="14" fontId="38" fillId="30" borderId="11" xfId="36" applyNumberFormat="1" applyFont="1" applyFill="1" applyBorder="1" applyAlignment="1" applyProtection="1">
      <alignment horizontal="center" vertical="center" wrapText="1"/>
      <protection locked="0"/>
    </xf>
    <xf numFmtId="0" fontId="38" fillId="30" borderId="11" xfId="36" applyFont="1" applyFill="1" applyBorder="1" applyAlignment="1" applyProtection="1">
      <alignment vertical="center" wrapText="1"/>
      <protection locked="0"/>
    </xf>
    <xf numFmtId="0" fontId="38" fillId="30" borderId="11" xfId="36" applyFont="1" applyFill="1" applyBorder="1" applyAlignment="1" applyProtection="1">
      <alignment horizontal="left" vertical="center" wrapText="1"/>
      <protection locked="0"/>
    </xf>
    <xf numFmtId="0" fontId="93" fillId="30" borderId="11" xfId="36" applyFont="1" applyFill="1" applyBorder="1" applyAlignment="1" applyProtection="1">
      <alignment horizontal="center" vertical="center" wrapText="1"/>
      <protection locked="0"/>
    </xf>
    <xf numFmtId="167" fontId="38" fillId="30" borderId="11" xfId="36" applyNumberFormat="1" applyFont="1" applyFill="1" applyBorder="1" applyAlignment="1" applyProtection="1">
      <alignment horizontal="center" vertical="center" wrapText="1"/>
      <protection locked="0"/>
    </xf>
    <xf numFmtId="49" fontId="38" fillId="30" borderId="11" xfId="36" applyNumberFormat="1" applyFont="1" applyFill="1" applyBorder="1" applyAlignment="1" applyProtection="1">
      <alignment horizontal="center" vertical="center" wrapText="1"/>
      <protection locked="0"/>
    </xf>
    <xf numFmtId="1" fontId="38" fillId="30" borderId="11" xfId="36" applyNumberFormat="1" applyFont="1" applyFill="1" applyBorder="1" applyAlignment="1" applyProtection="1">
      <alignment horizontal="center" vertical="center" wrapText="1"/>
      <protection locked="0"/>
    </xf>
    <xf numFmtId="14" fontId="65" fillId="30" borderId="11" xfId="36" applyNumberFormat="1" applyFont="1" applyFill="1" applyBorder="1" applyAlignment="1" applyProtection="1">
      <alignment horizontal="center" vertical="center" wrapText="1"/>
      <protection locked="0"/>
    </xf>
    <xf numFmtId="0" fontId="65" fillId="30" borderId="11" xfId="36" applyFont="1" applyFill="1" applyBorder="1" applyAlignment="1" applyProtection="1">
      <alignment vertical="center" wrapText="1"/>
      <protection locked="0"/>
    </xf>
    <xf numFmtId="14" fontId="65" fillId="41" borderId="11" xfId="36" applyNumberFormat="1" applyFont="1" applyFill="1" applyBorder="1" applyAlignment="1" applyProtection="1">
      <alignment horizontal="center" vertical="center" wrapText="1"/>
      <protection locked="0"/>
    </xf>
    <xf numFmtId="0" fontId="65" fillId="41" borderId="11" xfId="36" applyFont="1" applyFill="1" applyBorder="1" applyAlignment="1" applyProtection="1">
      <alignment vertical="center" wrapText="1"/>
      <protection locked="0"/>
    </xf>
    <xf numFmtId="0" fontId="90" fillId="41" borderId="11" xfId="36" applyFont="1" applyFill="1" applyBorder="1" applyAlignment="1" applyProtection="1">
      <alignment horizontal="center" vertical="center" wrapText="1"/>
      <protection locked="0"/>
    </xf>
    <xf numFmtId="0" fontId="90" fillId="30" borderId="11" xfId="36" applyFont="1" applyFill="1" applyBorder="1" applyAlignment="1" applyProtection="1">
      <alignment horizontal="center" vertical="center" wrapText="1"/>
      <protection locked="0"/>
    </xf>
    <xf numFmtId="0" fontId="59" fillId="0" borderId="11" xfId="36" applyFont="1" applyFill="1" applyBorder="1" applyAlignment="1">
      <alignment horizontal="center" vertical="center"/>
    </xf>
    <xf numFmtId="0" fontId="134"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14" fontId="59" fillId="0" borderId="11" xfId="36" applyNumberFormat="1" applyFont="1" applyFill="1" applyBorder="1" applyAlignment="1">
      <alignment horizontal="center" vertical="center"/>
    </xf>
    <xf numFmtId="0" fontId="59" fillId="0" borderId="11" xfId="36" applyNumberFormat="1" applyFont="1" applyFill="1" applyBorder="1" applyAlignment="1">
      <alignment horizontal="left" vertical="center" wrapText="1"/>
    </xf>
    <xf numFmtId="167" fontId="135" fillId="0" borderId="28" xfId="37" quotePrefix="1" applyNumberFormat="1" applyFont="1" applyFill="1" applyBorder="1" applyAlignment="1" applyProtection="1">
      <alignment horizontal="center" vertical="center"/>
      <protection locked="0"/>
    </xf>
    <xf numFmtId="167" fontId="59" fillId="0" borderId="11" xfId="36" applyNumberFormat="1" applyFont="1" applyFill="1" applyBorder="1" applyAlignment="1">
      <alignment horizontal="center" vertical="center"/>
    </xf>
    <xf numFmtId="167" fontId="135" fillId="0" borderId="11" xfId="37" quotePrefix="1" applyNumberFormat="1" applyFont="1" applyFill="1" applyBorder="1" applyAlignment="1" applyProtection="1">
      <alignment horizontal="center" vertical="center"/>
      <protection locked="0"/>
    </xf>
    <xf numFmtId="0" fontId="59" fillId="0" borderId="11" xfId="36" applyFont="1" applyFill="1" applyBorder="1" applyAlignment="1">
      <alignment horizontal="left" vertical="center" wrapText="1"/>
    </xf>
    <xf numFmtId="0" fontId="136" fillId="0" borderId="11" xfId="36" applyFont="1" applyFill="1" applyBorder="1" applyAlignment="1">
      <alignment horizontal="left" vertical="center" wrapText="1"/>
    </xf>
    <xf numFmtId="1" fontId="73" fillId="0" borderId="11" xfId="36" quotePrefix="1" applyNumberFormat="1" applyFont="1" applyFill="1" applyBorder="1" applyAlignment="1" applyProtection="1">
      <alignment horizontal="center" vertical="center"/>
      <protection locked="0"/>
    </xf>
    <xf numFmtId="168" fontId="59" fillId="0" borderId="11" xfId="36" applyNumberFormat="1" applyFont="1" applyFill="1" applyBorder="1" applyAlignment="1">
      <alignment horizontal="center" vertical="center"/>
    </xf>
    <xf numFmtId="168" fontId="61" fillId="0" borderId="11" xfId="36" applyNumberFormat="1" applyFont="1" applyFill="1" applyBorder="1" applyAlignment="1">
      <alignment horizontal="center" vertical="center"/>
    </xf>
    <xf numFmtId="169" fontId="95" fillId="0" borderId="11" xfId="36" applyNumberFormat="1" applyFont="1" applyFill="1" applyBorder="1" applyAlignment="1">
      <alignment horizontal="center" vertical="center"/>
    </xf>
    <xf numFmtId="0" fontId="113" fillId="0" borderId="11" xfId="36" applyNumberFormat="1" applyFont="1" applyFill="1" applyBorder="1" applyAlignment="1">
      <alignment horizontal="center" vertical="center"/>
    </xf>
    <xf numFmtId="0" fontId="132" fillId="0" borderId="11" xfId="36" applyFont="1" applyFill="1" applyBorder="1" applyAlignment="1" applyProtection="1">
      <alignment horizontal="center" vertical="center" wrapText="1"/>
      <protection locked="0"/>
    </xf>
    <xf numFmtId="0" fontId="138" fillId="0" borderId="11" xfId="36" applyFont="1" applyFill="1" applyBorder="1" applyAlignment="1" applyProtection="1">
      <alignment horizontal="center" vertical="center" wrapText="1"/>
      <protection locked="0"/>
    </xf>
    <xf numFmtId="1" fontId="132" fillId="0" borderId="11" xfId="36" applyNumberFormat="1" applyFont="1" applyFill="1" applyBorder="1" applyAlignment="1" applyProtection="1">
      <alignment horizontal="center" vertical="center" wrapText="1"/>
      <protection locked="0"/>
    </xf>
    <xf numFmtId="14" fontId="132" fillId="0" borderId="11" xfId="36" applyNumberFormat="1" applyFont="1" applyFill="1" applyBorder="1" applyAlignment="1" applyProtection="1">
      <alignment horizontal="center" vertical="center" wrapText="1"/>
      <protection locked="0"/>
    </xf>
    <xf numFmtId="0" fontId="132" fillId="0" borderId="11" xfId="36" applyFont="1" applyFill="1" applyBorder="1" applyAlignment="1" applyProtection="1">
      <alignment horizontal="left" vertical="center" wrapText="1"/>
      <protection locked="0"/>
    </xf>
    <xf numFmtId="49" fontId="125" fillId="0" borderId="11" xfId="36" applyNumberFormat="1" applyFont="1" applyFill="1" applyBorder="1" applyAlignment="1" applyProtection="1">
      <alignment vertical="center" wrapText="1"/>
      <protection locked="0"/>
    </xf>
    <xf numFmtId="1" fontId="73" fillId="0" borderId="11" xfId="36" applyNumberFormat="1" applyFont="1" applyFill="1" applyBorder="1" applyAlignment="1">
      <alignment horizontal="center" vertical="center"/>
    </xf>
    <xf numFmtId="0" fontId="49" fillId="0" borderId="0" xfId="0" applyFont="1" applyAlignment="1">
      <alignment horizontal="left" vertical="center"/>
    </xf>
    <xf numFmtId="0" fontId="0" fillId="0" borderId="0" xfId="0" applyAlignment="1">
      <alignment horizontal="center"/>
    </xf>
    <xf numFmtId="0" fontId="61" fillId="0" borderId="11" xfId="0" applyFont="1" applyBorder="1" applyAlignment="1">
      <alignment horizontal="left" vertical="center"/>
    </xf>
    <xf numFmtId="0" fontId="61" fillId="0" borderId="31" xfId="0" applyFont="1" applyBorder="1" applyAlignment="1">
      <alignment horizontal="center" vertical="center"/>
    </xf>
    <xf numFmtId="0" fontId="74" fillId="0" borderId="32" xfId="0" applyFont="1" applyBorder="1" applyAlignment="1">
      <alignment horizontal="center" vertical="center"/>
    </xf>
    <xf numFmtId="0" fontId="121" fillId="34" borderId="60" xfId="36" applyFont="1" applyFill="1" applyBorder="1" applyAlignment="1" applyProtection="1">
      <alignment horizontal="center" vertical="center" wrapText="1"/>
      <protection locked="0"/>
    </xf>
    <xf numFmtId="0" fontId="23" fillId="36" borderId="57" xfId="0" applyFont="1" applyFill="1" applyBorder="1"/>
    <xf numFmtId="0" fontId="23" fillId="36" borderId="58" xfId="0" applyFont="1" applyFill="1" applyBorder="1"/>
    <xf numFmtId="0" fontId="23" fillId="36" borderId="59" xfId="0" applyFont="1" applyFill="1" applyBorder="1"/>
    <xf numFmtId="0" fontId="27" fillId="36" borderId="60" xfId="0" applyFont="1" applyFill="1" applyBorder="1"/>
    <xf numFmtId="0" fontId="27" fillId="36" borderId="61" xfId="0" applyFont="1" applyFill="1" applyBorder="1"/>
    <xf numFmtId="0" fontId="23" fillId="36" borderId="60" xfId="0" applyFont="1" applyFill="1" applyBorder="1"/>
    <xf numFmtId="0" fontId="23" fillId="36" borderId="61" xfId="0" applyFont="1" applyFill="1" applyBorder="1"/>
    <xf numFmtId="164" fontId="86" fillId="36" borderId="66" xfId="0" applyNumberFormat="1" applyFont="1" applyFill="1" applyBorder="1" applyAlignment="1">
      <alignment vertical="center" wrapText="1"/>
    </xf>
    <xf numFmtId="0" fontId="23" fillId="36" borderId="68" xfId="0" applyFont="1" applyFill="1" applyBorder="1"/>
    <xf numFmtId="0" fontId="23" fillId="36" borderId="69" xfId="0" applyFont="1" applyFill="1" applyBorder="1"/>
    <xf numFmtId="0" fontId="23" fillId="36" borderId="70" xfId="0" applyFont="1" applyFill="1" applyBorder="1"/>
    <xf numFmtId="0" fontId="57" fillId="29" borderId="12" xfId="36" applyFont="1" applyFill="1" applyBorder="1" applyAlignment="1" applyProtection="1">
      <alignment horizontal="right" vertical="center" wrapText="1"/>
      <protection locked="0"/>
    </xf>
    <xf numFmtId="0" fontId="44" fillId="29" borderId="44" xfId="36" applyFont="1" applyFill="1" applyBorder="1" applyAlignment="1" applyProtection="1">
      <alignment horizontal="right" vertical="center" wrapText="1"/>
      <protection locked="0"/>
    </xf>
    <xf numFmtId="0" fontId="57" fillId="29" borderId="10" xfId="36" applyFont="1" applyFill="1" applyBorder="1" applyAlignment="1" applyProtection="1">
      <alignment horizontal="right" vertical="center" wrapText="1"/>
      <protection locked="0"/>
    </xf>
    <xf numFmtId="0" fontId="44" fillId="29" borderId="10" xfId="36" applyFont="1" applyFill="1" applyBorder="1" applyAlignment="1" applyProtection="1">
      <alignment horizontal="right" vertical="center" wrapText="1"/>
      <protection locked="0"/>
    </xf>
    <xf numFmtId="169" fontId="74" fillId="29" borderId="10" xfId="36" applyNumberFormat="1" applyFont="1" applyFill="1" applyBorder="1" applyAlignment="1" applyProtection="1">
      <alignment horizontal="center" vertical="center" wrapText="1"/>
      <protection locked="0"/>
    </xf>
    <xf numFmtId="169" fontId="74" fillId="29" borderId="10" xfId="36" applyNumberFormat="1" applyFont="1" applyFill="1" applyBorder="1" applyAlignment="1" applyProtection="1">
      <alignment horizontal="left" vertical="center" wrapText="1"/>
      <protection locked="0"/>
    </xf>
    <xf numFmtId="0" fontId="57" fillId="29" borderId="0" xfId="36" applyFont="1" applyFill="1" applyBorder="1" applyAlignment="1" applyProtection="1">
      <alignment vertical="center" wrapText="1"/>
      <protection locked="0"/>
    </xf>
    <xf numFmtId="169" fontId="74" fillId="29" borderId="0"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171" fontId="38" fillId="41" borderId="11" xfId="36" applyNumberFormat="1" applyFont="1" applyFill="1" applyBorder="1" applyAlignment="1" applyProtection="1">
      <alignment horizontal="center" vertical="center" wrapText="1"/>
      <protection locked="0"/>
    </xf>
    <xf numFmtId="171" fontId="38" fillId="30" borderId="11" xfId="36" applyNumberFormat="1" applyFont="1" applyFill="1" applyBorder="1" applyAlignment="1" applyProtection="1">
      <alignment horizontal="center" vertical="center" wrapText="1"/>
      <protection locked="0"/>
    </xf>
    <xf numFmtId="169" fontId="38" fillId="30" borderId="11" xfId="36" applyNumberFormat="1" applyFont="1" applyFill="1" applyBorder="1" applyAlignment="1" applyProtection="1">
      <alignment horizontal="center" vertical="center" wrapText="1"/>
      <protection locked="0"/>
    </xf>
    <xf numFmtId="1" fontId="132" fillId="0" borderId="25" xfId="36" applyNumberFormat="1" applyFont="1" applyFill="1" applyBorder="1" applyAlignment="1" applyProtection="1">
      <alignment horizontal="center" vertical="center" wrapText="1"/>
      <protection locked="0"/>
    </xf>
    <xf numFmtId="14" fontId="132" fillId="0" borderId="25" xfId="36" applyNumberFormat="1" applyFont="1" applyFill="1" applyBorder="1" applyAlignment="1" applyProtection="1">
      <alignment horizontal="center" vertical="center" wrapText="1"/>
      <protection locked="0"/>
    </xf>
    <xf numFmtId="0" fontId="132" fillId="0" borderId="25" xfId="36" applyFont="1" applyFill="1" applyBorder="1" applyAlignment="1" applyProtection="1">
      <alignment horizontal="left" vertical="center" wrapText="1"/>
      <protection locked="0"/>
    </xf>
    <xf numFmtId="169" fontId="132" fillId="0" borderId="25" xfId="36" applyNumberFormat="1" applyFont="1" applyFill="1" applyBorder="1" applyAlignment="1" applyProtection="1">
      <alignment horizontal="center" vertical="center" wrapText="1"/>
      <protection locked="0"/>
    </xf>
    <xf numFmtId="169" fontId="125" fillId="0" borderId="25" xfId="36" applyNumberFormat="1" applyFont="1" applyFill="1" applyBorder="1" applyAlignment="1" applyProtection="1">
      <alignment horizontal="center" vertical="center" wrapText="1"/>
      <protection hidden="1"/>
    </xf>
    <xf numFmtId="1" fontId="133" fillId="0" borderId="25" xfId="36" applyNumberFormat="1" applyFont="1" applyFill="1" applyBorder="1" applyAlignment="1" applyProtection="1">
      <alignment horizontal="center" vertical="center" wrapText="1"/>
      <protection locked="0"/>
    </xf>
    <xf numFmtId="49" fontId="125" fillId="0" borderId="25" xfId="36" applyNumberFormat="1" applyFont="1" applyFill="1" applyBorder="1" applyAlignment="1" applyProtection="1">
      <alignment vertical="center" wrapText="1"/>
      <protection locked="0"/>
    </xf>
    <xf numFmtId="1" fontId="132" fillId="0" borderId="26" xfId="36" applyNumberFormat="1" applyFont="1" applyFill="1" applyBorder="1" applyAlignment="1" applyProtection="1">
      <alignment horizontal="center" vertical="center" wrapText="1"/>
      <protection locked="0"/>
    </xf>
    <xf numFmtId="14" fontId="132" fillId="0" borderId="26" xfId="36" applyNumberFormat="1" applyFont="1" applyFill="1" applyBorder="1" applyAlignment="1" applyProtection="1">
      <alignment horizontal="center" vertical="center" wrapText="1"/>
      <protection locked="0"/>
    </xf>
    <xf numFmtId="0" fontId="132" fillId="0" borderId="26" xfId="36" applyFont="1" applyFill="1" applyBorder="1" applyAlignment="1" applyProtection="1">
      <alignment horizontal="left" vertical="center" wrapText="1"/>
      <protection locked="0"/>
    </xf>
    <xf numFmtId="169" fontId="132" fillId="0" borderId="26" xfId="36" applyNumberFormat="1" applyFont="1" applyFill="1" applyBorder="1" applyAlignment="1" applyProtection="1">
      <alignment horizontal="center" vertical="center" wrapText="1"/>
      <protection locked="0"/>
    </xf>
    <xf numFmtId="169" fontId="125" fillId="0" borderId="26" xfId="36" applyNumberFormat="1" applyFont="1" applyFill="1" applyBorder="1" applyAlignment="1" applyProtection="1">
      <alignment horizontal="center" vertical="center" wrapText="1"/>
      <protection hidden="1"/>
    </xf>
    <xf numFmtId="1" fontId="133" fillId="0" borderId="26" xfId="36" applyNumberFormat="1" applyFont="1" applyFill="1" applyBorder="1" applyAlignment="1" applyProtection="1">
      <alignment horizontal="center" vertical="center" wrapText="1"/>
      <protection locked="0"/>
    </xf>
    <xf numFmtId="49" fontId="125" fillId="0" borderId="26" xfId="36" applyNumberFormat="1" applyFont="1" applyFill="1" applyBorder="1" applyAlignment="1" applyProtection="1">
      <alignment vertical="center" wrapText="1"/>
      <protection locked="0"/>
    </xf>
    <xf numFmtId="1" fontId="139" fillId="36" borderId="19" xfId="0" applyNumberFormat="1" applyFont="1" applyFill="1" applyBorder="1" applyAlignment="1">
      <alignment horizontal="center" vertical="center" wrapText="1"/>
    </xf>
    <xf numFmtId="168" fontId="142" fillId="0" borderId="28" xfId="37" quotePrefix="1" applyNumberFormat="1" applyFont="1" applyFill="1" applyBorder="1" applyAlignment="1" applyProtection="1">
      <alignment horizontal="center" vertical="center"/>
      <protection locked="0"/>
    </xf>
    <xf numFmtId="167" fontId="142" fillId="0" borderId="28" xfId="37" quotePrefix="1" applyNumberFormat="1" applyFont="1" applyFill="1" applyBorder="1" applyAlignment="1" applyProtection="1">
      <alignment horizontal="center" vertical="center"/>
      <protection locked="0"/>
    </xf>
    <xf numFmtId="167" fontId="135" fillId="0" borderId="28" xfId="37" applyNumberFormat="1" applyFont="1" applyFill="1" applyBorder="1" applyAlignment="1" applyProtection="1">
      <alignment horizontal="center" vertical="center"/>
      <protection locked="0"/>
    </xf>
    <xf numFmtId="167" fontId="135" fillId="0" borderId="28" xfId="37" applyNumberFormat="1" applyFont="1" applyFill="1" applyBorder="1" applyAlignment="1" applyProtection="1">
      <alignment horizontal="center" vertical="center" wrapText="1"/>
      <protection locked="0"/>
    </xf>
    <xf numFmtId="168" fontId="59" fillId="0" borderId="11" xfId="36" applyNumberFormat="1" applyFont="1" applyFill="1" applyBorder="1" applyAlignment="1">
      <alignment horizontal="center" vertical="center" wrapText="1"/>
    </xf>
    <xf numFmtId="169" fontId="74" fillId="29" borderId="10" xfId="36" applyNumberFormat="1" applyFont="1" applyFill="1" applyBorder="1" applyAlignment="1" applyProtection="1">
      <alignment horizontal="left" vertical="center" wrapText="1"/>
      <protection locked="0"/>
    </xf>
    <xf numFmtId="0" fontId="44" fillId="29" borderId="12" xfId="36" applyFont="1" applyFill="1" applyBorder="1" applyAlignment="1" applyProtection="1">
      <alignment horizontal="right" vertical="center" wrapText="1"/>
      <protection locked="0"/>
    </xf>
    <xf numFmtId="169" fontId="74" fillId="29" borderId="12" xfId="36" applyNumberFormat="1" applyFont="1" applyFill="1" applyBorder="1" applyAlignment="1" applyProtection="1">
      <alignment horizontal="center" vertical="center" wrapText="1"/>
      <protection locked="0"/>
    </xf>
    <xf numFmtId="169" fontId="59" fillId="0" borderId="11" xfId="36" applyNumberFormat="1" applyFont="1" applyFill="1" applyBorder="1" applyAlignment="1">
      <alignment horizontal="center" vertical="center"/>
    </xf>
    <xf numFmtId="0" fontId="144" fillId="29" borderId="10" xfId="36" applyFont="1" applyFill="1" applyBorder="1" applyAlignment="1" applyProtection="1">
      <alignment vertical="center" wrapText="1"/>
      <protection locked="0"/>
    </xf>
    <xf numFmtId="0" fontId="115" fillId="29" borderId="10" xfId="36" applyFont="1" applyFill="1" applyBorder="1" applyAlignment="1" applyProtection="1">
      <alignment horizontal="center" vertical="center" wrapText="1"/>
      <protection locked="0"/>
    </xf>
    <xf numFmtId="0" fontId="96" fillId="29" borderId="10" xfId="36" applyFont="1" applyFill="1" applyBorder="1" applyAlignment="1" applyProtection="1">
      <alignment horizontal="right" vertical="center" wrapText="1"/>
      <protection locked="0"/>
    </xf>
    <xf numFmtId="0" fontId="96" fillId="29" borderId="10" xfId="36" applyFont="1" applyFill="1" applyBorder="1" applyAlignment="1" applyProtection="1">
      <alignment vertical="center" wrapText="1"/>
      <protection locked="0"/>
    </xf>
    <xf numFmtId="0" fontId="96" fillId="0" borderId="0" xfId="36" applyFont="1" applyAlignment="1" applyProtection="1">
      <alignment vertical="center" wrapText="1"/>
      <protection locked="0"/>
    </xf>
    <xf numFmtId="0" fontId="96" fillId="29" borderId="12" xfId="36" applyFont="1" applyFill="1" applyBorder="1" applyAlignment="1" applyProtection="1">
      <alignment vertical="center" wrapText="1"/>
      <protection locked="0"/>
    </xf>
    <xf numFmtId="0" fontId="96" fillId="29" borderId="12" xfId="36" applyFont="1" applyFill="1" applyBorder="1" applyAlignment="1" applyProtection="1">
      <alignment horizontal="right" vertical="center" wrapText="1"/>
      <protection locked="0"/>
    </xf>
    <xf numFmtId="165" fontId="74" fillId="29" borderId="12" xfId="36" applyNumberFormat="1" applyFont="1" applyFill="1" applyBorder="1" applyAlignment="1" applyProtection="1">
      <alignment horizontal="center" vertical="center" wrapText="1"/>
      <protection locked="0"/>
    </xf>
    <xf numFmtId="165" fontId="74" fillId="29" borderId="12" xfId="36" applyNumberFormat="1" applyFont="1" applyFill="1" applyBorder="1" applyAlignment="1" applyProtection="1">
      <alignment vertical="center" wrapText="1"/>
      <protection locked="0"/>
    </xf>
    <xf numFmtId="167" fontId="92" fillId="35" borderId="11" xfId="0" applyNumberFormat="1" applyFont="1" applyFill="1" applyBorder="1" applyAlignment="1">
      <alignment horizontal="center" vertical="center"/>
    </xf>
    <xf numFmtId="169" fontId="137" fillId="35" borderId="11" xfId="0" applyNumberFormat="1" applyFont="1" applyFill="1" applyBorder="1" applyAlignment="1">
      <alignment horizontal="center" vertical="center"/>
    </xf>
    <xf numFmtId="22" fontId="121" fillId="34" borderId="13" xfId="36" applyNumberFormat="1" applyFont="1" applyFill="1" applyBorder="1" applyAlignment="1" applyProtection="1">
      <alignment vertical="center" wrapText="1"/>
      <protection locked="0"/>
    </xf>
    <xf numFmtId="22" fontId="121" fillId="34" borderId="62" xfId="36" applyNumberFormat="1" applyFont="1" applyFill="1" applyBorder="1" applyAlignment="1" applyProtection="1">
      <alignment vertical="center" wrapText="1"/>
      <protection locked="0"/>
    </xf>
    <xf numFmtId="0" fontId="54" fillId="48" borderId="11" xfId="36" applyNumberFormat="1" applyFont="1" applyFill="1" applyBorder="1" applyAlignment="1">
      <alignment horizontal="center" vertical="center" wrapText="1"/>
    </xf>
    <xf numFmtId="167" fontId="59" fillId="0" borderId="28" xfId="36" applyNumberFormat="1" applyFont="1" applyFill="1" applyBorder="1" applyAlignment="1">
      <alignment horizontal="center" vertical="center" wrapText="1"/>
    </xf>
    <xf numFmtId="0" fontId="38" fillId="30" borderId="11" xfId="36" applyFont="1" applyFill="1" applyBorder="1" applyAlignment="1" applyProtection="1">
      <alignment horizontal="center" vertical="center" wrapText="1"/>
      <protection locked="0"/>
    </xf>
    <xf numFmtId="0" fontId="89" fillId="30" borderId="11" xfId="36" applyFont="1" applyFill="1" applyBorder="1" applyAlignment="1" applyProtection="1">
      <alignment horizontal="left" vertical="center" wrapText="1"/>
      <protection hidden="1"/>
    </xf>
    <xf numFmtId="168" fontId="54" fillId="48" borderId="11" xfId="36" applyNumberFormat="1" applyFont="1" applyFill="1" applyBorder="1" applyAlignment="1">
      <alignment horizontal="center" vertical="center" wrapText="1"/>
    </xf>
    <xf numFmtId="168" fontId="49" fillId="0" borderId="0" xfId="36" applyNumberFormat="1" applyFont="1" applyFill="1" applyAlignment="1">
      <alignment horizontal="center" wrapText="1"/>
    </xf>
    <xf numFmtId="168" fontId="73" fillId="34" borderId="23" xfId="36" applyNumberFormat="1" applyFont="1" applyFill="1" applyBorder="1" applyAlignment="1">
      <alignment horizontal="center" vertical="center"/>
    </xf>
    <xf numFmtId="168" fontId="49" fillId="0" borderId="0" xfId="36" applyNumberFormat="1" applyFont="1" applyFill="1" applyBorder="1" applyAlignment="1">
      <alignment horizontal="center" wrapText="1"/>
    </xf>
    <xf numFmtId="168" fontId="51" fillId="0" borderId="0" xfId="36" applyNumberFormat="1" applyFont="1" applyFill="1" applyBorder="1" applyAlignment="1">
      <alignment horizontal="center" vertical="center" wrapText="1"/>
    </xf>
    <xf numFmtId="169" fontId="54" fillId="48" borderId="11" xfId="36" applyNumberFormat="1" applyFont="1" applyFill="1" applyBorder="1" applyAlignment="1">
      <alignment horizontal="center" vertical="center" wrapText="1"/>
    </xf>
    <xf numFmtId="169" fontId="49" fillId="0" borderId="0" xfId="36" applyNumberFormat="1" applyFont="1" applyFill="1" applyAlignment="1">
      <alignment horizontal="center" wrapText="1"/>
    </xf>
    <xf numFmtId="169" fontId="102" fillId="34" borderId="23" xfId="36" applyNumberFormat="1" applyFont="1" applyFill="1" applyBorder="1" applyAlignment="1">
      <alignment horizontal="center" vertical="center"/>
    </xf>
    <xf numFmtId="169" fontId="59" fillId="0" borderId="28" xfId="36" applyNumberFormat="1" applyFont="1" applyFill="1" applyBorder="1" applyAlignment="1">
      <alignment horizontal="center" vertical="center" wrapText="1"/>
    </xf>
    <xf numFmtId="169" fontId="59" fillId="0" borderId="11"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wrapText="1"/>
    </xf>
    <xf numFmtId="169" fontId="49" fillId="0" borderId="0" xfId="36" applyNumberFormat="1" applyFont="1" applyFill="1" applyBorder="1" applyAlignment="1">
      <alignment horizontal="center" wrapText="1"/>
    </xf>
    <xf numFmtId="0" fontId="146" fillId="0" borderId="11" xfId="36" applyFont="1" applyFill="1" applyBorder="1" applyAlignment="1">
      <alignment horizontal="center" vertical="center"/>
    </xf>
    <xf numFmtId="0" fontId="147" fillId="0" borderId="11" xfId="36" applyFont="1" applyFill="1" applyBorder="1" applyAlignment="1">
      <alignment horizontal="center" vertical="center"/>
    </xf>
    <xf numFmtId="1" fontId="130" fillId="0" borderId="11" xfId="36" applyNumberFormat="1" applyFont="1" applyFill="1" applyBorder="1" applyAlignment="1">
      <alignment horizontal="center" vertical="center" wrapText="1"/>
    </xf>
    <xf numFmtId="14" fontId="130" fillId="0" borderId="11" xfId="36" applyNumberFormat="1" applyFont="1" applyFill="1" applyBorder="1" applyAlignment="1">
      <alignment horizontal="center" vertical="center" wrapText="1"/>
    </xf>
    <xf numFmtId="0" fontId="130" fillId="0" borderId="11" xfId="36" applyFont="1" applyFill="1" applyBorder="1" applyAlignment="1">
      <alignment horizontal="left" vertical="center" wrapText="1"/>
    </xf>
    <xf numFmtId="0" fontId="59" fillId="0" borderId="11" xfId="36" applyNumberFormat="1" applyFont="1" applyFill="1" applyBorder="1" applyAlignment="1">
      <alignment horizontal="center" vertical="center" wrapText="1"/>
    </xf>
    <xf numFmtId="0" fontId="130" fillId="0" borderId="11" xfId="36" applyFont="1" applyFill="1" applyBorder="1" applyAlignment="1">
      <alignment horizontal="center" vertical="center" wrapText="1"/>
    </xf>
    <xf numFmtId="0" fontId="61" fillId="0" borderId="11" xfId="0" applyFont="1" applyBorder="1" applyAlignment="1">
      <alignment horizontal="center" vertical="center"/>
    </xf>
    <xf numFmtId="0" fontId="110" fillId="36" borderId="60" xfId="0" applyFont="1" applyFill="1" applyBorder="1" applyAlignment="1">
      <alignment horizontal="center" vertical="center" wrapText="1"/>
    </xf>
    <xf numFmtId="0" fontId="110" fillId="36" borderId="0" xfId="0" applyFont="1" applyFill="1" applyBorder="1" applyAlignment="1">
      <alignment horizontal="center" vertical="center" wrapText="1"/>
    </xf>
    <xf numFmtId="0" fontId="110" fillId="36" borderId="61" xfId="0" applyFont="1" applyFill="1" applyBorder="1" applyAlignment="1">
      <alignment horizontal="center" vertical="center" wrapText="1"/>
    </xf>
    <xf numFmtId="0" fontId="28" fillId="36" borderId="60"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61" xfId="0" applyFont="1" applyFill="1" applyBorder="1" applyAlignment="1">
      <alignment horizontal="center" vertical="center" wrapText="1"/>
    </xf>
    <xf numFmtId="164" fontId="26" fillId="36" borderId="60"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61" xfId="0" applyNumberFormat="1" applyFont="1" applyFill="1" applyBorder="1" applyAlignment="1">
      <alignment horizontal="center" vertical="center"/>
    </xf>
    <xf numFmtId="164" fontId="111" fillId="36" borderId="60" xfId="0" applyNumberFormat="1" applyFont="1" applyFill="1" applyBorder="1" applyAlignment="1">
      <alignment horizontal="center" vertical="center" wrapText="1"/>
    </xf>
    <xf numFmtId="0" fontId="111" fillId="36" borderId="0" xfId="0" applyFont="1" applyFill="1" applyBorder="1" applyAlignment="1">
      <alignment horizontal="center" vertical="center" wrapText="1"/>
    </xf>
    <xf numFmtId="0" fontId="111" fillId="36" borderId="61" xfId="0" applyFont="1" applyFill="1" applyBorder="1" applyAlignment="1">
      <alignment horizontal="center" vertical="center" wrapText="1"/>
    </xf>
    <xf numFmtId="164" fontId="89" fillId="36" borderId="60"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66" xfId="0" applyNumberFormat="1" applyFont="1" applyFill="1" applyBorder="1" applyAlignment="1">
      <alignment horizontal="left" vertical="center" wrapText="1"/>
    </xf>
    <xf numFmtId="164" fontId="145" fillId="36" borderId="19" xfId="0" applyNumberFormat="1" applyFont="1" applyFill="1" applyBorder="1" applyAlignment="1">
      <alignment horizontal="left" vertical="center" wrapText="1"/>
    </xf>
    <xf numFmtId="164" fontId="145" fillId="36" borderId="20" xfId="0" applyNumberFormat="1" applyFont="1" applyFill="1" applyBorder="1" applyAlignment="1">
      <alignment horizontal="left" vertical="center" wrapText="1"/>
    </xf>
    <xf numFmtId="164" fontId="145" fillId="36" borderId="66" xfId="0" applyNumberFormat="1" applyFont="1" applyFill="1" applyBorder="1" applyAlignment="1">
      <alignment horizontal="left" vertical="center" wrapText="1"/>
    </xf>
    <xf numFmtId="164" fontId="112" fillId="29" borderId="63" xfId="0" applyNumberFormat="1" applyFont="1" applyFill="1" applyBorder="1" applyAlignment="1">
      <alignment horizontal="center" vertical="center"/>
    </xf>
    <xf numFmtId="164" fontId="112" fillId="29" borderId="40" xfId="0" applyNumberFormat="1" applyFont="1" applyFill="1" applyBorder="1" applyAlignment="1">
      <alignment horizontal="center" vertical="center"/>
    </xf>
    <xf numFmtId="164" fontId="112" fillId="29" borderId="64" xfId="0" applyNumberFormat="1" applyFont="1" applyFill="1" applyBorder="1" applyAlignment="1">
      <alignment horizontal="center" vertical="center"/>
    </xf>
    <xf numFmtId="0" fontId="24" fillId="36" borderId="60" xfId="0" applyFont="1" applyFill="1" applyBorder="1" applyAlignment="1">
      <alignment horizontal="center"/>
    </xf>
    <xf numFmtId="0" fontId="24" fillId="36" borderId="0" xfId="0" applyFont="1" applyFill="1" applyBorder="1" applyAlignment="1">
      <alignment horizontal="center"/>
    </xf>
    <xf numFmtId="0" fontId="24" fillId="36" borderId="61" xfId="0" applyFont="1" applyFill="1" applyBorder="1" applyAlignment="1">
      <alignment horizontal="center"/>
    </xf>
    <xf numFmtId="164" fontId="24" fillId="36" borderId="60"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61" xfId="0" applyNumberFormat="1" applyFont="1" applyFill="1" applyBorder="1" applyAlignment="1">
      <alignment horizontal="center"/>
    </xf>
    <xf numFmtId="164" fontId="26" fillId="36" borderId="0" xfId="0" applyNumberFormat="1" applyFont="1" applyFill="1" applyBorder="1" applyAlignment="1"/>
    <xf numFmtId="164" fontId="26" fillId="36" borderId="61" xfId="0" applyNumberFormat="1" applyFont="1" applyFill="1" applyBorder="1" applyAlignment="1"/>
    <xf numFmtId="164" fontId="25" fillId="36" borderId="60"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61" xfId="0" applyNumberFormat="1" applyFont="1" applyFill="1" applyBorder="1" applyAlignment="1">
      <alignment horizontal="center"/>
    </xf>
    <xf numFmtId="0" fontId="25" fillId="36" borderId="60" xfId="0" applyFont="1" applyFill="1" applyBorder="1" applyAlignment="1">
      <alignment horizontal="center"/>
    </xf>
    <xf numFmtId="0" fontId="25" fillId="36" borderId="0" xfId="0" applyFont="1" applyFill="1" applyBorder="1" applyAlignment="1">
      <alignment horizontal="center"/>
    </xf>
    <xf numFmtId="0" fontId="25" fillId="36" borderId="61" xfId="0" applyFont="1" applyFill="1" applyBorder="1" applyAlignment="1">
      <alignment horizontal="center"/>
    </xf>
    <xf numFmtId="164" fontId="110" fillId="36" borderId="65" xfId="0" applyNumberFormat="1" applyFont="1" applyFill="1" applyBorder="1" applyAlignment="1">
      <alignment horizontal="right" vertical="center"/>
    </xf>
    <xf numFmtId="164" fontId="110" fillId="36" borderId="41" xfId="0" applyNumberFormat="1" applyFont="1" applyFill="1" applyBorder="1" applyAlignment="1">
      <alignment horizontal="right" vertical="center"/>
    </xf>
    <xf numFmtId="164" fontId="110" fillId="36" borderId="42" xfId="0" applyNumberFormat="1" applyFont="1" applyFill="1" applyBorder="1" applyAlignment="1">
      <alignment horizontal="right" vertical="center"/>
    </xf>
    <xf numFmtId="164" fontId="110" fillId="36" borderId="60"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43" xfId="0" applyNumberFormat="1" applyFont="1" applyFill="1" applyBorder="1" applyAlignment="1">
      <alignment horizontal="right" vertical="center"/>
    </xf>
    <xf numFmtId="164" fontId="110" fillId="36" borderId="67" xfId="0" applyNumberFormat="1" applyFont="1" applyFill="1" applyBorder="1" applyAlignment="1">
      <alignment horizontal="right" vertical="center"/>
    </xf>
    <xf numFmtId="164" fontId="110" fillId="36" borderId="44" xfId="0" applyNumberFormat="1" applyFont="1" applyFill="1" applyBorder="1" applyAlignment="1">
      <alignment horizontal="right" vertical="center"/>
    </xf>
    <xf numFmtId="164" fontId="110" fillId="36" borderId="45" xfId="0" applyNumberFormat="1" applyFont="1" applyFill="1" applyBorder="1" applyAlignment="1">
      <alignment horizontal="right" vertical="center"/>
    </xf>
    <xf numFmtId="0" fontId="115" fillId="29" borderId="21" xfId="0" applyFont="1" applyFill="1" applyBorder="1" applyAlignment="1">
      <alignment horizontal="right" vertical="center" wrapText="1"/>
    </xf>
    <xf numFmtId="0" fontId="115" fillId="29" borderId="13" xfId="0" applyFont="1" applyFill="1" applyBorder="1" applyAlignment="1">
      <alignment horizontal="right" vertical="center" wrapText="1"/>
    </xf>
    <xf numFmtId="0" fontId="113" fillId="34" borderId="11"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5" fillId="29" borderId="13" xfId="0" applyFont="1" applyFill="1" applyBorder="1" applyAlignment="1">
      <alignment horizontal="left" vertical="center" wrapText="1"/>
    </xf>
    <xf numFmtId="0" fontId="115" fillId="29" borderId="22" xfId="0" applyFont="1" applyFill="1" applyBorder="1" applyAlignment="1">
      <alignment horizontal="left" vertical="center" wrapText="1"/>
    </xf>
    <xf numFmtId="0" fontId="61" fillId="28" borderId="17"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116" fillId="26" borderId="14" xfId="0" applyFont="1" applyFill="1" applyBorder="1" applyAlignment="1">
      <alignment horizontal="center" vertical="center" wrapText="1"/>
    </xf>
    <xf numFmtId="0" fontId="116" fillId="26" borderId="15" xfId="0" applyFont="1" applyFill="1" applyBorder="1" applyAlignment="1">
      <alignment horizontal="center" vertical="center" wrapText="1"/>
    </xf>
    <xf numFmtId="0" fontId="116"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6" fontId="35" fillId="30" borderId="23" xfId="36" applyNumberFormat="1" applyFont="1" applyFill="1" applyBorder="1" applyAlignment="1" applyProtection="1">
      <alignment horizontal="center" vertical="center" wrapText="1"/>
      <protection locked="0"/>
    </xf>
    <xf numFmtId="0" fontId="96" fillId="39" borderId="23" xfId="0" applyFont="1" applyFill="1" applyBorder="1" applyAlignment="1">
      <alignment horizontal="center" vertical="center"/>
    </xf>
    <xf numFmtId="0" fontId="73" fillId="34" borderId="29" xfId="36" applyFont="1" applyFill="1" applyBorder="1" applyAlignment="1">
      <alignment horizontal="center" vertical="center"/>
    </xf>
    <xf numFmtId="0" fontId="73" fillId="34" borderId="23" xfId="36" applyFont="1" applyFill="1" applyBorder="1" applyAlignment="1">
      <alignment horizontal="center" vertical="center"/>
    </xf>
    <xf numFmtId="0" fontId="97" fillId="34" borderId="28" xfId="36" applyFont="1" applyFill="1" applyBorder="1" applyAlignment="1">
      <alignment horizontal="center" vertical="center" wrapText="1"/>
    </xf>
    <xf numFmtId="0" fontId="97" fillId="34" borderId="25" xfId="36" applyFont="1" applyFill="1" applyBorder="1" applyAlignment="1">
      <alignment horizontal="center" vertical="center" wrapText="1"/>
    </xf>
    <xf numFmtId="0" fontId="96" fillId="39" borderId="13" xfId="0" applyFont="1" applyFill="1" applyBorder="1" applyAlignment="1">
      <alignment horizontal="center"/>
    </xf>
    <xf numFmtId="0" fontId="97" fillId="34" borderId="11" xfId="36" applyFont="1" applyFill="1" applyBorder="1" applyAlignment="1">
      <alignment horizontal="center" textRotation="90"/>
    </xf>
    <xf numFmtId="0" fontId="117" fillId="29" borderId="0" xfId="36" applyFont="1" applyFill="1" applyBorder="1" applyAlignment="1" applyProtection="1">
      <alignment horizontal="center" vertical="center" wrapText="1"/>
      <protection locked="0"/>
    </xf>
    <xf numFmtId="0" fontId="118" fillId="34" borderId="0" xfId="36" applyFont="1" applyFill="1" applyBorder="1" applyAlignment="1" applyProtection="1">
      <alignment horizontal="center" vertical="center" wrapText="1"/>
      <protection locked="0"/>
    </xf>
    <xf numFmtId="0" fontId="61" fillId="32" borderId="0" xfId="0" applyFont="1" applyFill="1" applyBorder="1" applyAlignment="1">
      <alignment horizontal="center" vertical="center"/>
    </xf>
    <xf numFmtId="0" fontId="96" fillId="39" borderId="13" xfId="0" applyFont="1" applyFill="1" applyBorder="1" applyAlignment="1">
      <alignment horizontal="center" vertical="center"/>
    </xf>
    <xf numFmtId="0" fontId="128" fillId="44" borderId="48" xfId="0" applyFont="1" applyFill="1" applyBorder="1" applyAlignment="1">
      <alignment horizontal="center" vertical="center"/>
    </xf>
    <xf numFmtId="0" fontId="128" fillId="44" borderId="49" xfId="0" applyFont="1" applyFill="1" applyBorder="1" applyAlignment="1">
      <alignment horizontal="center" vertical="center"/>
    </xf>
    <xf numFmtId="0" fontId="128" fillId="44" borderId="50" xfId="0" applyFont="1" applyFill="1" applyBorder="1" applyAlignment="1">
      <alignment horizontal="center" vertical="center"/>
    </xf>
    <xf numFmtId="170" fontId="61" fillId="46" borderId="51" xfId="36" applyNumberFormat="1" applyFont="1" applyFill="1" applyBorder="1" applyAlignment="1" applyProtection="1">
      <alignment horizontal="center" vertical="center"/>
      <protection locked="0"/>
    </xf>
    <xf numFmtId="170" fontId="61" fillId="46" borderId="38" xfId="36" applyNumberFormat="1" applyFont="1" applyFill="1" applyBorder="1" applyAlignment="1" applyProtection="1">
      <alignment horizontal="center" vertical="center"/>
      <protection locked="0"/>
    </xf>
    <xf numFmtId="170" fontId="61" fillId="46" borderId="37" xfId="36" applyNumberFormat="1" applyFont="1" applyFill="1" applyBorder="1" applyAlignment="1" applyProtection="1">
      <alignment horizontal="center" vertical="center"/>
      <protection locked="0"/>
    </xf>
    <xf numFmtId="0" fontId="124" fillId="42" borderId="52" xfId="0" applyFont="1" applyFill="1" applyBorder="1" applyAlignment="1">
      <alignment horizontal="center" vertical="center"/>
    </xf>
    <xf numFmtId="0" fontId="124" fillId="42" borderId="53" xfId="0" applyFont="1" applyFill="1" applyBorder="1" applyAlignment="1">
      <alignment horizontal="center" vertical="center"/>
    </xf>
    <xf numFmtId="0" fontId="124" fillId="42" borderId="54" xfId="0" applyFont="1" applyFill="1" applyBorder="1" applyAlignment="1">
      <alignment horizontal="center" vertical="center"/>
    </xf>
    <xf numFmtId="0" fontId="118" fillId="34" borderId="46"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0" fontId="119"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63" fillId="29" borderId="12" xfId="36" applyFont="1" applyFill="1" applyBorder="1" applyAlignment="1" applyProtection="1">
      <alignment horizontal="right" vertical="center" wrapText="1"/>
      <protection locked="0"/>
    </xf>
    <xf numFmtId="0" fontId="120" fillId="29" borderId="12" xfId="36" applyFont="1" applyFill="1" applyBorder="1" applyAlignment="1" applyProtection="1">
      <alignment horizontal="left" vertical="center" wrapText="1"/>
      <protection locked="0"/>
    </xf>
    <xf numFmtId="0" fontId="55" fillId="34" borderId="11" xfId="36" applyFont="1" applyFill="1" applyBorder="1" applyAlignment="1">
      <alignment horizontal="center" vertical="center" textRotation="90" wrapText="1"/>
    </xf>
    <xf numFmtId="0" fontId="54" fillId="34" borderId="11" xfId="36" applyFont="1" applyFill="1" applyBorder="1" applyAlignment="1">
      <alignment horizontal="center" vertical="center" wrapText="1"/>
    </xf>
    <xf numFmtId="0" fontId="55" fillId="34" borderId="28" xfId="36" applyFont="1" applyFill="1" applyBorder="1" applyAlignment="1">
      <alignment horizontal="center" vertical="center" textRotation="90" wrapText="1"/>
    </xf>
    <xf numFmtId="0" fontId="55" fillId="34" borderId="25" xfId="36" applyFont="1" applyFill="1" applyBorder="1" applyAlignment="1">
      <alignment horizontal="center" vertical="center" textRotation="90" wrapText="1"/>
    </xf>
    <xf numFmtId="0" fontId="54" fillId="34" borderId="11" xfId="36" applyFont="1" applyFill="1" applyBorder="1" applyAlignment="1" applyProtection="1">
      <alignment horizontal="center" vertical="center" wrapText="1"/>
      <protection locked="0"/>
    </xf>
    <xf numFmtId="166" fontId="46" fillId="24" borderId="47" xfId="36" applyNumberFormat="1" applyFont="1" applyFill="1" applyBorder="1" applyAlignment="1" applyProtection="1">
      <alignment horizontal="center" vertical="center" wrapText="1"/>
      <protection locked="0"/>
    </xf>
    <xf numFmtId="0" fontId="120" fillId="25" borderId="10" xfId="36" applyNumberFormat="1" applyFont="1" applyFill="1" applyBorder="1" applyAlignment="1" applyProtection="1">
      <alignment horizontal="left" vertical="center" wrapText="1"/>
      <protection locked="0"/>
    </xf>
    <xf numFmtId="0" fontId="120" fillId="29" borderId="12" xfId="36" applyNumberFormat="1" applyFont="1" applyFill="1" applyBorder="1" applyAlignment="1" applyProtection="1">
      <alignment horizontal="left" vertical="center" wrapText="1"/>
      <protection locked="0"/>
    </xf>
    <xf numFmtId="167" fontId="47" fillId="25" borderId="10" xfId="36" applyNumberFormat="1" applyFont="1" applyFill="1" applyBorder="1" applyAlignment="1" applyProtection="1">
      <alignment horizontal="left" vertical="center" wrapText="1"/>
      <protection locked="0"/>
    </xf>
    <xf numFmtId="0" fontId="54" fillId="34" borderId="28" xfId="36" applyFont="1" applyFill="1" applyBorder="1" applyAlignment="1">
      <alignment horizontal="center" vertical="center" wrapText="1"/>
    </xf>
    <xf numFmtId="0" fontId="54" fillId="34" borderId="25" xfId="36" applyFont="1" applyFill="1" applyBorder="1" applyAlignment="1">
      <alignment horizontal="center" vertical="center" wrapText="1"/>
    </xf>
    <xf numFmtId="168" fontId="54" fillId="34" borderId="11" xfId="36" applyNumberFormat="1" applyFont="1" applyFill="1" applyBorder="1" applyAlignment="1">
      <alignment horizontal="center" vertical="center" wrapText="1"/>
    </xf>
    <xf numFmtId="166" fontId="63" fillId="24" borderId="47" xfId="36" applyNumberFormat="1" applyFont="1" applyFill="1" applyBorder="1" applyAlignment="1" applyProtection="1">
      <alignment horizontal="center" vertical="center" wrapText="1"/>
      <protection locked="0"/>
    </xf>
    <xf numFmtId="168" fontId="47" fillId="25" borderId="10" xfId="36" applyNumberFormat="1" applyFont="1" applyFill="1" applyBorder="1" applyAlignment="1" applyProtection="1">
      <alignment horizontal="left"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64" fillId="31" borderId="11" xfId="36" applyFont="1" applyFill="1" applyBorder="1" applyAlignment="1" applyProtection="1">
      <alignment horizontal="center" vertical="center" wrapText="1"/>
      <protection locked="0"/>
    </xf>
    <xf numFmtId="2" fontId="99" fillId="31" borderId="11" xfId="36" applyNumberFormat="1" applyFont="1" applyFill="1" applyBorder="1" applyAlignment="1" applyProtection="1">
      <alignment horizontal="center" vertical="center" wrapText="1"/>
      <protection locked="0"/>
    </xf>
    <xf numFmtId="0" fontId="123" fillId="29" borderId="10" xfId="31" applyFont="1" applyFill="1" applyBorder="1" applyAlignment="1" applyProtection="1">
      <alignment horizontal="left" vertical="center" wrapText="1"/>
      <protection locked="0"/>
    </xf>
    <xf numFmtId="0" fontId="26" fillId="29" borderId="10" xfId="36" applyFont="1" applyFill="1" applyBorder="1" applyAlignment="1" applyProtection="1">
      <alignment horizontal="right" vertical="center" wrapText="1"/>
      <protection locked="0"/>
    </xf>
    <xf numFmtId="0" fontId="99" fillId="31" borderId="28" xfId="36" applyFont="1" applyFill="1" applyBorder="1" applyAlignment="1" applyProtection="1">
      <alignment horizontal="center" vertical="center" wrapText="1"/>
      <protection locked="0"/>
    </xf>
    <xf numFmtId="0" fontId="99" fillId="31" borderId="25" xfId="36"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165" fontId="31" fillId="29" borderId="12" xfId="36" applyNumberFormat="1" applyFont="1" applyFill="1" applyBorder="1" applyAlignment="1" applyProtection="1">
      <alignment horizontal="left" vertical="center" wrapText="1"/>
      <protection locked="0"/>
    </xf>
    <xf numFmtId="0" fontId="26" fillId="29" borderId="12" xfId="36" applyFont="1" applyFill="1" applyBorder="1" applyAlignment="1" applyProtection="1">
      <alignment horizontal="right" vertical="center" wrapText="1"/>
      <protection locked="0"/>
    </xf>
    <xf numFmtId="0" fontId="31" fillId="29" borderId="12" xfId="36" applyFont="1" applyFill="1" applyBorder="1" applyAlignment="1" applyProtection="1">
      <alignment horizontal="left" vertical="center" wrapText="1"/>
      <protection locked="0"/>
    </xf>
    <xf numFmtId="14" fontId="99" fillId="31" borderId="28" xfId="36" applyNumberFormat="1" applyFont="1" applyFill="1" applyBorder="1" applyAlignment="1" applyProtection="1">
      <alignment horizontal="center" vertical="center" wrapText="1"/>
      <protection locked="0"/>
    </xf>
    <xf numFmtId="14" fontId="99" fillId="31" borderId="25"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29" borderId="12" xfId="36" applyFont="1" applyFill="1" applyBorder="1" applyAlignment="1" applyProtection="1">
      <alignment horizontal="right" vertical="center" wrapText="1"/>
      <protection locked="0"/>
    </xf>
    <xf numFmtId="169" fontId="149" fillId="34" borderId="29" xfId="36" applyNumberFormat="1" applyFont="1" applyFill="1" applyBorder="1" applyAlignment="1">
      <alignment horizontal="center" vertical="center"/>
    </xf>
    <xf numFmtId="169" fontId="149" fillId="34" borderId="23" xfId="36" applyNumberFormat="1" applyFont="1" applyFill="1" applyBorder="1" applyAlignment="1">
      <alignment horizontal="center" vertical="center"/>
    </xf>
    <xf numFmtId="169" fontId="149" fillId="34" borderId="24" xfId="36" applyNumberFormat="1" applyFont="1" applyFill="1" applyBorder="1" applyAlignment="1">
      <alignment horizontal="center" vertical="center"/>
    </xf>
    <xf numFmtId="0" fontId="57" fillId="29" borderId="12" xfId="36" applyFont="1" applyFill="1" applyBorder="1" applyAlignment="1" applyProtection="1">
      <alignment horizontal="right" vertical="center" wrapText="1"/>
      <protection locked="0"/>
    </xf>
    <xf numFmtId="0" fontId="140" fillId="34" borderId="28" xfId="36" applyFont="1" applyFill="1" applyBorder="1" applyAlignment="1">
      <alignment horizontal="center" vertical="center" wrapText="1"/>
    </xf>
    <xf numFmtId="0" fontId="140" fillId="34" borderId="25" xfId="36" applyFont="1" applyFill="1" applyBorder="1" applyAlignment="1">
      <alignment horizontal="center" vertical="center" wrapText="1"/>
    </xf>
    <xf numFmtId="0" fontId="56" fillId="29" borderId="12" xfId="36" applyFont="1" applyFill="1" applyBorder="1" applyAlignment="1" applyProtection="1">
      <alignment horizontal="left" vertical="center" wrapText="1"/>
      <protection locked="0"/>
    </xf>
    <xf numFmtId="0" fontId="44" fillId="29" borderId="44" xfId="36" applyFont="1" applyFill="1" applyBorder="1" applyAlignment="1" applyProtection="1">
      <alignment horizontal="right" vertical="center" wrapText="1"/>
      <protection locked="0"/>
    </xf>
    <xf numFmtId="0" fontId="140" fillId="34" borderId="11" xfId="36" applyFont="1" applyFill="1" applyBorder="1" applyAlignment="1">
      <alignment horizontal="center" textRotation="90"/>
    </xf>
    <xf numFmtId="0" fontId="76" fillId="34" borderId="29" xfId="36" applyFont="1" applyFill="1" applyBorder="1" applyAlignment="1">
      <alignment horizontal="center" vertical="center"/>
    </xf>
    <xf numFmtId="0" fontId="76" fillId="34" borderId="23" xfId="36" applyFont="1" applyFill="1" applyBorder="1" applyAlignment="1">
      <alignment horizontal="center" vertical="center"/>
    </xf>
    <xf numFmtId="165" fontId="109" fillId="29" borderId="12" xfId="36" applyNumberFormat="1" applyFont="1" applyFill="1" applyBorder="1" applyAlignment="1" applyProtection="1">
      <alignment horizontal="left" vertical="center" wrapText="1"/>
      <protection locked="0"/>
    </xf>
    <xf numFmtId="2" fontId="76" fillId="34" borderId="11" xfId="36" applyNumberFormat="1" applyFont="1" applyFill="1" applyBorder="1" applyAlignment="1">
      <alignment horizontal="center" vertical="center" textRotation="90" wrapText="1"/>
    </xf>
    <xf numFmtId="0" fontId="76" fillId="34" borderId="11" xfId="36" applyFont="1" applyFill="1" applyBorder="1" applyAlignment="1">
      <alignment horizontal="center" vertical="center" textRotation="90" wrapText="1"/>
    </xf>
    <xf numFmtId="169" fontId="74" fillId="29" borderId="44" xfId="36" applyNumberFormat="1" applyFont="1" applyFill="1" applyBorder="1" applyAlignment="1" applyProtection="1">
      <alignment horizontal="center" vertical="center" wrapText="1"/>
      <protection locked="0"/>
    </xf>
    <xf numFmtId="166" fontId="96" fillId="24" borderId="47" xfId="36" applyNumberFormat="1" applyFont="1" applyFill="1" applyBorder="1" applyAlignment="1" applyProtection="1">
      <alignment horizontal="center" vertical="center" wrapText="1"/>
      <protection locked="0"/>
    </xf>
    <xf numFmtId="49" fontId="76" fillId="34" borderId="11" xfId="36" applyNumberFormat="1" applyFont="1" applyFill="1" applyBorder="1" applyAlignment="1">
      <alignment horizontal="center" vertical="center" textRotation="90" wrapText="1"/>
    </xf>
    <xf numFmtId="0" fontId="96" fillId="29" borderId="0" xfId="36" applyFont="1" applyFill="1" applyBorder="1" applyAlignment="1" applyProtection="1">
      <alignment horizontal="center" vertical="center" wrapText="1"/>
      <protection locked="0"/>
    </xf>
    <xf numFmtId="0" fontId="121" fillId="31" borderId="46"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22" fillId="29" borderId="10" xfId="31" applyFont="1" applyFill="1" applyBorder="1" applyAlignment="1" applyProtection="1">
      <alignment horizontal="left" vertical="center" wrapText="1"/>
      <protection locked="0"/>
    </xf>
    <xf numFmtId="0" fontId="109" fillId="29" borderId="10" xfId="36" applyFont="1" applyFill="1" applyBorder="1" applyAlignment="1" applyProtection="1">
      <alignment horizontal="left" vertical="center" wrapText="1"/>
      <protection locked="0"/>
    </xf>
    <xf numFmtId="0" fontId="44" fillId="29" borderId="10" xfId="36" applyFont="1" applyFill="1" applyBorder="1" applyAlignment="1" applyProtection="1">
      <alignment horizontal="right" vertical="center" wrapText="1"/>
      <protection locked="0"/>
    </xf>
    <xf numFmtId="169" fontId="74" fillId="29" borderId="10" xfId="36" applyNumberFormat="1" applyFont="1" applyFill="1" applyBorder="1" applyAlignment="1" applyProtection="1">
      <alignment horizontal="center" vertical="center" wrapText="1"/>
      <protection locked="0"/>
    </xf>
    <xf numFmtId="169" fontId="74" fillId="29" borderId="10" xfId="36" applyNumberFormat="1" applyFont="1" applyFill="1" applyBorder="1" applyAlignment="1" applyProtection="1">
      <alignment horizontal="left" vertical="center" wrapText="1"/>
      <protection locked="0"/>
    </xf>
    <xf numFmtId="0" fontId="99" fillId="31" borderId="11" xfId="36" applyFont="1" applyFill="1" applyBorder="1" applyAlignment="1" applyProtection="1">
      <alignment horizontal="center" vertical="center" wrapText="1"/>
      <protection locked="0"/>
    </xf>
    <xf numFmtId="14" fontId="99" fillId="31" borderId="11" xfId="36" applyNumberFormat="1" applyFont="1" applyFill="1" applyBorder="1" applyAlignment="1" applyProtection="1">
      <alignment horizontal="center" vertical="center" wrapText="1"/>
      <protection locked="0"/>
    </xf>
    <xf numFmtId="0" fontId="61" fillId="39" borderId="29" xfId="0" applyFont="1" applyFill="1" applyBorder="1" applyAlignment="1">
      <alignment horizontal="center" vertical="center" wrapText="1"/>
    </xf>
    <xf numFmtId="0" fontId="61" fillId="39" borderId="24" xfId="0" applyFont="1" applyFill="1" applyBorder="1" applyAlignment="1">
      <alignment horizontal="center" vertical="center" wrapText="1"/>
    </xf>
    <xf numFmtId="0" fontId="124" fillId="29" borderId="57" xfId="36" applyFont="1" applyFill="1" applyBorder="1" applyAlignment="1" applyProtection="1">
      <alignment horizontal="center" vertical="center" wrapText="1"/>
      <protection locked="0"/>
    </xf>
    <xf numFmtId="0" fontId="124" fillId="29" borderId="58" xfId="36" applyFont="1" applyFill="1" applyBorder="1" applyAlignment="1" applyProtection="1">
      <alignment horizontal="center" vertical="center" wrapText="1"/>
      <protection locked="0"/>
    </xf>
    <xf numFmtId="0" fontId="124" fillId="29" borderId="59" xfId="36" applyFont="1" applyFill="1" applyBorder="1" applyAlignment="1" applyProtection="1">
      <alignment horizontal="center" vertical="center" wrapText="1"/>
      <protection locked="0"/>
    </xf>
    <xf numFmtId="0" fontId="121" fillId="34" borderId="6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121" fillId="34" borderId="61" xfId="36" applyFont="1" applyFill="1" applyBorder="1" applyAlignment="1" applyProtection="1">
      <alignment horizontal="center" vertical="center" wrapText="1"/>
      <protection locked="0"/>
    </xf>
    <xf numFmtId="0" fontId="61" fillId="47" borderId="32" xfId="0" applyFont="1" applyFill="1" applyBorder="1" applyAlignment="1">
      <alignment horizontal="center" vertical="center" wrapText="1"/>
    </xf>
    <xf numFmtId="0" fontId="61" fillId="39" borderId="11" xfId="0" applyFont="1" applyFill="1" applyBorder="1" applyAlignment="1">
      <alignment horizontal="center" vertical="center" wrapText="1"/>
    </xf>
    <xf numFmtId="0" fontId="63" fillId="40" borderId="31" xfId="0" applyFont="1" applyFill="1" applyBorder="1" applyAlignment="1">
      <alignment horizontal="center" vertical="center"/>
    </xf>
    <xf numFmtId="0" fontId="63" fillId="40" borderId="11" xfId="0" applyFont="1" applyFill="1" applyBorder="1" applyAlignment="1">
      <alignment horizontal="center" vertical="center"/>
    </xf>
    <xf numFmtId="0" fontId="63" fillId="40" borderId="28" xfId="0" applyFont="1" applyFill="1" applyBorder="1" applyAlignment="1">
      <alignment horizontal="center" vertical="center"/>
    </xf>
    <xf numFmtId="0" fontId="63" fillId="40" borderId="25" xfId="0" applyFont="1" applyFill="1" applyBorder="1" applyAlignment="1">
      <alignment horizontal="center" vertical="center"/>
    </xf>
    <xf numFmtId="22" fontId="121" fillId="34" borderId="13" xfId="36" applyNumberFormat="1" applyFont="1" applyFill="1" applyBorder="1" applyAlignment="1" applyProtection="1">
      <alignment horizontal="center" vertical="center" wrapText="1"/>
      <protection locked="0"/>
    </xf>
    <xf numFmtId="0" fontId="141" fillId="34" borderId="13" xfId="36" applyFont="1" applyFill="1" applyBorder="1" applyAlignment="1" applyProtection="1">
      <alignment horizontal="center" vertical="center" wrapText="1"/>
      <protection locked="0"/>
    </xf>
    <xf numFmtId="169" fontId="148" fillId="34" borderId="29" xfId="36" applyNumberFormat="1" applyFont="1" applyFill="1" applyBorder="1" applyAlignment="1">
      <alignment horizontal="center" vertical="center"/>
    </xf>
    <xf numFmtId="169" fontId="148" fillId="34" borderId="23" xfId="36" applyNumberFormat="1" applyFont="1" applyFill="1" applyBorder="1" applyAlignment="1">
      <alignment horizontal="center" vertical="center"/>
    </xf>
    <xf numFmtId="169" fontId="148" fillId="34" borderId="24" xfId="36" applyNumberFormat="1" applyFont="1" applyFill="1" applyBorder="1" applyAlignment="1">
      <alignment horizontal="center" vertical="center"/>
    </xf>
    <xf numFmtId="0" fontId="76" fillId="34" borderId="11" xfId="36" applyFont="1" applyFill="1" applyBorder="1" applyAlignment="1">
      <alignment horizontal="center" vertical="center"/>
    </xf>
    <xf numFmtId="0" fontId="144" fillId="29" borderId="12" xfId="36" applyFont="1" applyFill="1" applyBorder="1" applyAlignment="1" applyProtection="1">
      <alignment horizontal="left" vertical="center" wrapText="1"/>
      <protection locked="0"/>
    </xf>
    <xf numFmtId="0" fontId="96" fillId="29" borderId="12" xfId="36" applyFont="1" applyFill="1" applyBorder="1" applyAlignment="1" applyProtection="1">
      <alignment horizontal="right" vertical="center" wrapText="1"/>
      <protection locked="0"/>
    </xf>
    <xf numFmtId="169" fontId="107" fillId="34" borderId="29" xfId="36" applyNumberFormat="1" applyFont="1" applyFill="1" applyBorder="1" applyAlignment="1">
      <alignment horizontal="center" vertical="center"/>
    </xf>
    <xf numFmtId="169" fontId="107" fillId="34" borderId="23" xfId="36" applyNumberFormat="1" applyFont="1" applyFill="1" applyBorder="1" applyAlignment="1">
      <alignment horizontal="center" vertical="center"/>
    </xf>
    <xf numFmtId="169" fontId="107" fillId="34" borderId="24" xfId="36" applyNumberFormat="1" applyFont="1" applyFill="1" applyBorder="1" applyAlignment="1">
      <alignment horizontal="center" vertical="center"/>
    </xf>
    <xf numFmtId="0" fontId="96" fillId="29" borderId="10" xfId="36" applyFont="1" applyFill="1" applyBorder="1" applyAlignment="1" applyProtection="1">
      <alignment horizontal="right" vertical="center" wrapText="1"/>
      <protection locked="0"/>
    </xf>
    <xf numFmtId="0" fontId="74" fillId="29" borderId="10" xfId="36" applyFont="1" applyFill="1" applyBorder="1" applyAlignment="1" applyProtection="1">
      <alignment horizontal="left" vertical="center" wrapText="1"/>
      <protection locked="0"/>
    </xf>
    <xf numFmtId="165" fontId="74" fillId="29" borderId="12" xfId="36" applyNumberFormat="1" applyFont="1" applyFill="1" applyBorder="1" applyAlignment="1" applyProtection="1">
      <alignment horizontal="center" vertical="center" wrapText="1"/>
      <protection locked="0"/>
    </xf>
    <xf numFmtId="0" fontId="44" fillId="29" borderId="12" xfId="36" applyFont="1" applyFill="1" applyBorder="1" applyAlignment="1" applyProtection="1">
      <alignment horizontal="right" vertical="center" wrapText="1"/>
      <protection locked="0"/>
    </xf>
    <xf numFmtId="169" fontId="74" fillId="29" borderId="12" xfId="36" applyNumberFormat="1" applyFont="1" applyFill="1" applyBorder="1" applyAlignment="1" applyProtection="1">
      <alignment horizontal="center" vertical="center" wrapText="1"/>
      <protection locked="0"/>
    </xf>
    <xf numFmtId="0" fontId="143"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167" fontId="89" fillId="29" borderId="10" xfId="36" applyNumberFormat="1" applyFont="1" applyFill="1" applyBorder="1" applyAlignment="1" applyProtection="1">
      <alignment horizontal="left" vertical="center" wrapText="1"/>
      <protection locked="0"/>
    </xf>
    <xf numFmtId="0" fontId="97" fillId="29" borderId="28" xfId="36" applyFont="1" applyFill="1" applyBorder="1" applyAlignment="1">
      <alignment horizontal="center" vertical="center" wrapText="1"/>
    </xf>
    <xf numFmtId="0" fontId="97" fillId="29" borderId="25" xfId="36" applyFont="1" applyFill="1" applyBorder="1" applyAlignment="1">
      <alignment horizontal="center" vertical="center" wrapText="1"/>
    </xf>
    <xf numFmtId="0" fontId="97" fillId="29" borderId="11" xfId="36" applyFont="1" applyFill="1" applyBorder="1" applyAlignment="1">
      <alignment horizontal="center" textRotation="90"/>
    </xf>
    <xf numFmtId="0" fontId="61" fillId="39" borderId="13" xfId="0" applyFont="1" applyFill="1" applyBorder="1" applyAlignment="1">
      <alignment horizontal="center" vertical="center"/>
    </xf>
    <xf numFmtId="0" fontId="96" fillId="39" borderId="23" xfId="36" applyFont="1" applyFill="1" applyBorder="1" applyAlignment="1">
      <alignment horizontal="center" vertical="center"/>
    </xf>
    <xf numFmtId="0" fontId="96" fillId="39" borderId="23" xfId="0" applyFont="1" applyFill="1" applyBorder="1" applyAlignment="1">
      <alignment horizontal="center"/>
    </xf>
    <xf numFmtId="0" fontId="124" fillId="35" borderId="13" xfId="0" applyFont="1" applyFill="1" applyBorder="1" applyAlignment="1">
      <alignment horizontal="center" vertical="center" wrapText="1"/>
    </xf>
    <xf numFmtId="0" fontId="76" fillId="35" borderId="13" xfId="0" applyFont="1" applyFill="1" applyBorder="1" applyAlignment="1">
      <alignment horizontal="righ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42" builtinId="29" customBuiltin="1"/>
    <cellStyle name="Accent2" xfId="43" builtinId="33" customBuiltin="1"/>
    <cellStyle name="Accent3" xfId="44" builtinId="37" customBuiltin="1"/>
    <cellStyle name="Accent4" xfId="45" builtinId="41" customBuiltin="1"/>
    <cellStyle name="Accent5" xfId="46" builtinId="45" customBuiltin="1"/>
    <cellStyle name="Accent6" xfId="47" builtinId="49" customBuiltin="1"/>
    <cellStyle name="Bad" xfId="35" builtinId="27" customBuiltin="1"/>
    <cellStyle name="Calculation" xfId="28" builtinId="22" customBuiltin="1"/>
    <cellStyle name="Check Cell" xfId="29" builtinId="23" customBuiltin="1"/>
    <cellStyle name="Explanatory Text" xfId="19" builtinId="53" customBuiltin="1"/>
    <cellStyle name="Good" xfId="30" builtinId="26" customBuiltin="1"/>
    <cellStyle name="Heading 1" xfId="22" builtinId="16" customBuiltin="1"/>
    <cellStyle name="Heading 2" xfId="23" builtinId="17" customBuiltin="1"/>
    <cellStyle name="Heading 3" xfId="24" builtinId="18" customBuiltin="1"/>
    <cellStyle name="Heading 4" xfId="25" builtinId="19" customBuiltin="1"/>
    <cellStyle name="Hyperlink" xfId="31" builtinId="8"/>
    <cellStyle name="Input" xfId="27" builtinId="20" customBuiltin="1"/>
    <cellStyle name="Köprü 2" xfId="32"/>
    <cellStyle name="Köprü 3" xfId="33"/>
    <cellStyle name="Köprü 4" xfId="34"/>
    <cellStyle name="Linked Cell" xfId="21" builtinId="24" customBuiltin="1"/>
    <cellStyle name="Neutral" xfId="39" builtinId="28" customBuiltin="1"/>
    <cellStyle name="Normal" xfId="0" builtinId="0"/>
    <cellStyle name="Normal 2" xfId="36"/>
    <cellStyle name="Normal_AZ IF ÇOK İŞ" xfId="37"/>
    <cellStyle name="Note" xfId="38" builtinId="10" customBuiltin="1"/>
    <cellStyle name="Output" xfId="26" builtinId="21" customBuiltin="1"/>
    <cellStyle name="Title" xfId="20" builtinId="15" customBuiltin="1"/>
    <cellStyle name="Total" xfId="40" builtinId="25" customBuiltin="1"/>
    <cellStyle name="Warning Text" xfId="41" builtinId="11" customBuiltin="1"/>
  </cellStyles>
  <dxfs count="212">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b/>
        <i val="0"/>
      </font>
      <fill>
        <patternFill>
          <fgColor rgb="FF6FF9AD"/>
          <bgColor rgb="FF72F6CA"/>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006100"/>
      </font>
      <fill>
        <patternFill>
          <bgColor rgb="FFC6EFCE"/>
        </patternFill>
      </fill>
    </dxf>
  </dxfs>
  <tableStyles count="0" defaultTableStyle="TableStyleMedium9" defaultPivotStyle="PivotStyleLight16"/>
  <colors>
    <mruColors>
      <color rgb="FF72F6CA"/>
      <color rgb="FF60F6B9"/>
      <color rgb="FF57F3C3"/>
      <color rgb="FF59F9CF"/>
      <color rgb="FF67F5BC"/>
      <color rgb="FF66F0C2"/>
      <color rgb="FF6FF9AD"/>
      <color rgb="FF6BF5BD"/>
      <color rgb="FF6CF4CA"/>
      <color rgb="FF53F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136071</xdr:colOff>
      <xdr:row>10</xdr:row>
      <xdr:rowOff>8505</xdr:rowOff>
    </xdr:from>
    <xdr:to>
      <xdr:col>7</xdr:col>
      <xdr:colOff>544912</xdr:colOff>
      <xdr:row>12</xdr:row>
      <xdr:rowOff>484301</xdr:rowOff>
    </xdr:to>
    <xdr:pic>
      <xdr:nvPicPr>
        <xdr:cNvPr id="7"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437254" y="2959554"/>
          <a:ext cx="3172792" cy="1292225"/>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4</xdr:col>
      <xdr:colOff>104775</xdr:colOff>
      <xdr:row>1</xdr:row>
      <xdr:rowOff>1171575</xdr:rowOff>
    </xdr:from>
    <xdr:to>
      <xdr:col>6</xdr:col>
      <xdr:colOff>319715</xdr:colOff>
      <xdr:row>7</xdr:row>
      <xdr:rowOff>104775</xdr:rowOff>
    </xdr:to>
    <xdr:pic>
      <xdr:nvPicPr>
        <xdr:cNvPr id="8" name="Resim 7"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333500"/>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204108</xdr:rowOff>
    </xdr:from>
    <xdr:to>
      <xdr:col>4</xdr:col>
      <xdr:colOff>544285</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95375" y="204108"/>
          <a:ext cx="1725385" cy="697025"/>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489857</xdr:colOff>
      <xdr:row>0</xdr:row>
      <xdr:rowOff>68036</xdr:rowOff>
    </xdr:from>
    <xdr:to>
      <xdr:col>11</xdr:col>
      <xdr:colOff>843590</xdr:colOff>
      <xdr:row>3</xdr:row>
      <xdr:rowOff>13607</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5893" y="68036"/>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204108</xdr:rowOff>
    </xdr:from>
    <xdr:to>
      <xdr:col>4</xdr:col>
      <xdr:colOff>544285</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95375" y="204108"/>
          <a:ext cx="1725385" cy="697025"/>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462642</xdr:colOff>
      <xdr:row>0</xdr:row>
      <xdr:rowOff>68036</xdr:rowOff>
    </xdr:from>
    <xdr:to>
      <xdr:col>11</xdr:col>
      <xdr:colOff>816375</xdr:colOff>
      <xdr:row>3</xdr:row>
      <xdr:rowOff>13607</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8678" y="68036"/>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23811</xdr:colOff>
      <xdr:row>0</xdr:row>
      <xdr:rowOff>285749</xdr:rowOff>
    </xdr:from>
    <xdr:to>
      <xdr:col>5</xdr:col>
      <xdr:colOff>357187</xdr:colOff>
      <xdr:row>1</xdr:row>
      <xdr:rowOff>428623</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3143249" y="285749"/>
          <a:ext cx="2738438" cy="1023937"/>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68</xdr:col>
      <xdr:colOff>79374</xdr:colOff>
      <xdr:row>0</xdr:row>
      <xdr:rowOff>158750</xdr:rowOff>
    </xdr:from>
    <xdr:to>
      <xdr:col>70</xdr:col>
      <xdr:colOff>555624</xdr:colOff>
      <xdr:row>3</xdr:row>
      <xdr:rowOff>231101</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39166" y="158750"/>
          <a:ext cx="1825625" cy="171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775607</xdr:colOff>
      <xdr:row>0</xdr:row>
      <xdr:rowOff>176893</xdr:rowOff>
    </xdr:from>
    <xdr:to>
      <xdr:col>4</xdr:col>
      <xdr:colOff>312964</xdr:colOff>
      <xdr:row>1</xdr:row>
      <xdr:rowOff>254793</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170214" y="176893"/>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762000</xdr:colOff>
      <xdr:row>0</xdr:row>
      <xdr:rowOff>0</xdr:rowOff>
    </xdr:from>
    <xdr:to>
      <xdr:col>11</xdr:col>
      <xdr:colOff>993269</xdr:colOff>
      <xdr:row>2</xdr:row>
      <xdr:rowOff>285750</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83143" y="0"/>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666750</xdr:colOff>
      <xdr:row>0</xdr:row>
      <xdr:rowOff>142875</xdr:rowOff>
    </xdr:from>
    <xdr:to>
      <xdr:col>1</xdr:col>
      <xdr:colOff>669131</xdr:colOff>
      <xdr:row>0</xdr:row>
      <xdr:rowOff>488156</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142875"/>
          <a:ext cx="11144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1771650</xdr:colOff>
      <xdr:row>0</xdr:row>
      <xdr:rowOff>209550</xdr:rowOff>
    </xdr:from>
    <xdr:to>
      <xdr:col>2</xdr:col>
      <xdr:colOff>1168037</xdr:colOff>
      <xdr:row>1</xdr:row>
      <xdr:rowOff>399029</xdr:rowOff>
    </xdr:to>
    <xdr:pic>
      <xdr:nvPicPr>
        <xdr:cNvPr id="4" name="3 Resim" descr="Login_Logo.gif"/>
        <xdr:cNvPicPr>
          <a:picLocks noChangeAspect="1"/>
        </xdr:cNvPicPr>
      </xdr:nvPicPr>
      <xdr:blipFill>
        <a:blip xmlns:r="http://schemas.openxmlformats.org/officeDocument/2006/relationships" r:embed="rId2" cstate="print"/>
        <a:srcRect/>
        <a:stretch>
          <a:fillRect/>
        </a:stretch>
      </xdr:blipFill>
      <xdr:spPr bwMode="auto">
        <a:xfrm>
          <a:off x="2152650" y="209550"/>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24</xdr:col>
      <xdr:colOff>388776</xdr:colOff>
      <xdr:row>0</xdr:row>
      <xdr:rowOff>58316</xdr:rowOff>
    </xdr:from>
    <xdr:to>
      <xdr:col>26</xdr:col>
      <xdr:colOff>503412</xdr:colOff>
      <xdr:row>2</xdr:row>
      <xdr:rowOff>305188</xdr:rowOff>
    </xdr:to>
    <xdr:pic>
      <xdr:nvPicPr>
        <xdr:cNvPr id="5" name="Resim 4" descr="atletizm-logo-300x3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602909" y="58316"/>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1023937</xdr:colOff>
      <xdr:row>0</xdr:row>
      <xdr:rowOff>214314</xdr:rowOff>
    </xdr:from>
    <xdr:to>
      <xdr:col>4</xdr:col>
      <xdr:colOff>2547937</xdr:colOff>
      <xdr:row>1</xdr:row>
      <xdr:rowOff>404813</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2524125" y="214314"/>
          <a:ext cx="3238500" cy="1071562"/>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75</xdr:col>
      <xdr:colOff>687917</xdr:colOff>
      <xdr:row>0</xdr:row>
      <xdr:rowOff>185209</xdr:rowOff>
    </xdr:from>
    <xdr:to>
      <xdr:col>76</xdr:col>
      <xdr:colOff>1005929</xdr:colOff>
      <xdr:row>3</xdr:row>
      <xdr:rowOff>158750</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05000" y="185209"/>
          <a:ext cx="1720304" cy="1613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285750</xdr:colOff>
      <xdr:row>0</xdr:row>
      <xdr:rowOff>217715</xdr:rowOff>
    </xdr:from>
    <xdr:to>
      <xdr:col>4</xdr:col>
      <xdr:colOff>734785</xdr:colOff>
      <xdr:row>1</xdr:row>
      <xdr:rowOff>295615</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251857" y="217715"/>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625928</xdr:colOff>
      <xdr:row>0</xdr:row>
      <xdr:rowOff>40822</xdr:rowOff>
    </xdr:from>
    <xdr:to>
      <xdr:col>11</xdr:col>
      <xdr:colOff>884411</xdr:colOff>
      <xdr:row>2</xdr:row>
      <xdr:rowOff>326572</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29357" y="40822"/>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40821</xdr:colOff>
      <xdr:row>0</xdr:row>
      <xdr:rowOff>204107</xdr:rowOff>
    </xdr:from>
    <xdr:to>
      <xdr:col>4</xdr:col>
      <xdr:colOff>857249</xdr:colOff>
      <xdr:row>1</xdr:row>
      <xdr:rowOff>282007</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06928" y="204107"/>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1020536</xdr:colOff>
      <xdr:row>0</xdr:row>
      <xdr:rowOff>40822</xdr:rowOff>
    </xdr:from>
    <xdr:to>
      <xdr:col>11</xdr:col>
      <xdr:colOff>1129340</xdr:colOff>
      <xdr:row>2</xdr:row>
      <xdr:rowOff>326572</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45143" y="40822"/>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190500</xdr:colOff>
      <xdr:row>0</xdr:row>
      <xdr:rowOff>204108</xdr:rowOff>
    </xdr:from>
    <xdr:to>
      <xdr:col>4</xdr:col>
      <xdr:colOff>544285</xdr:colOff>
      <xdr:row>1</xdr:row>
      <xdr:rowOff>282008</xdr:rowOff>
    </xdr:to>
    <xdr:pic>
      <xdr:nvPicPr>
        <xdr:cNvPr id="4"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585107" y="20410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653142</xdr:colOff>
      <xdr:row>0</xdr:row>
      <xdr:rowOff>27215</xdr:rowOff>
    </xdr:from>
    <xdr:to>
      <xdr:col>11</xdr:col>
      <xdr:colOff>952447</xdr:colOff>
      <xdr:row>2</xdr:row>
      <xdr:rowOff>312965</xdr:rowOff>
    </xdr:to>
    <xdr:pic>
      <xdr:nvPicPr>
        <xdr:cNvPr id="5" name="Resim 4"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99321" y="27215"/>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449035</xdr:colOff>
      <xdr:row>0</xdr:row>
      <xdr:rowOff>244929</xdr:rowOff>
    </xdr:from>
    <xdr:to>
      <xdr:col>4</xdr:col>
      <xdr:colOff>1088571</xdr:colOff>
      <xdr:row>2</xdr:row>
      <xdr:rowOff>7144</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401535" y="244929"/>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938893</xdr:colOff>
      <xdr:row>0</xdr:row>
      <xdr:rowOff>54429</xdr:rowOff>
    </xdr:from>
    <xdr:to>
      <xdr:col>11</xdr:col>
      <xdr:colOff>1088519</xdr:colOff>
      <xdr:row>3</xdr:row>
      <xdr:rowOff>0</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32179" y="54429"/>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2647950</xdr:colOff>
      <xdr:row>0</xdr:row>
      <xdr:rowOff>95250</xdr:rowOff>
    </xdr:from>
    <xdr:to>
      <xdr:col>15</xdr:col>
      <xdr:colOff>257175</xdr:colOff>
      <xdr:row>1</xdr:row>
      <xdr:rowOff>219075</xdr:rowOff>
    </xdr:to>
    <xdr:pic>
      <xdr:nvPicPr>
        <xdr:cNvPr id="187623" name="Resim 1"/>
        <xdr:cNvPicPr>
          <a:picLocks noChangeArrowheads="1"/>
        </xdr:cNvPicPr>
      </xdr:nvPicPr>
      <xdr:blipFill>
        <a:blip xmlns:r="http://schemas.openxmlformats.org/officeDocument/2006/relationships" r:embed="rId1" cstate="print"/>
        <a:srcRect/>
        <a:stretch>
          <a:fillRect/>
        </a:stretch>
      </xdr:blipFill>
      <xdr:spPr bwMode="auto">
        <a:xfrm>
          <a:off x="16030575" y="95250"/>
          <a:ext cx="109537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676275</xdr:colOff>
      <xdr:row>1</xdr:row>
      <xdr:rowOff>171450</xdr:rowOff>
    </xdr:to>
    <xdr:pic>
      <xdr:nvPicPr>
        <xdr:cNvPr id="187762"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61925"/>
          <a:ext cx="933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489857</xdr:colOff>
      <xdr:row>0</xdr:row>
      <xdr:rowOff>204107</xdr:rowOff>
    </xdr:from>
    <xdr:to>
      <xdr:col>3</xdr:col>
      <xdr:colOff>734785</xdr:colOff>
      <xdr:row>1</xdr:row>
      <xdr:rowOff>227579</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816428" y="204107"/>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13</xdr:col>
      <xdr:colOff>1374321</xdr:colOff>
      <xdr:row>0</xdr:row>
      <xdr:rowOff>95249</xdr:rowOff>
    </xdr:from>
    <xdr:to>
      <xdr:col>16</xdr:col>
      <xdr:colOff>272090</xdr:colOff>
      <xdr:row>3</xdr:row>
      <xdr:rowOff>68035</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85071" y="95249"/>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217714</xdr:colOff>
      <xdr:row>0</xdr:row>
      <xdr:rowOff>231322</xdr:rowOff>
    </xdr:from>
    <xdr:to>
      <xdr:col>3</xdr:col>
      <xdr:colOff>979714</xdr:colOff>
      <xdr:row>1</xdr:row>
      <xdr:rowOff>254794</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61357" y="231322"/>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13</xdr:col>
      <xdr:colOff>843642</xdr:colOff>
      <xdr:row>0</xdr:row>
      <xdr:rowOff>54429</xdr:rowOff>
    </xdr:from>
    <xdr:to>
      <xdr:col>16</xdr:col>
      <xdr:colOff>326518</xdr:colOff>
      <xdr:row>3</xdr:row>
      <xdr:rowOff>27215</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75571" y="54429"/>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1076325</xdr:colOff>
      <xdr:row>0</xdr:row>
      <xdr:rowOff>66675</xdr:rowOff>
    </xdr:from>
    <xdr:to>
      <xdr:col>13</xdr:col>
      <xdr:colOff>2038350</xdr:colOff>
      <xdr:row>1</xdr:row>
      <xdr:rowOff>190500</xdr:rowOff>
    </xdr:to>
    <xdr:pic>
      <xdr:nvPicPr>
        <xdr:cNvPr id="188647" name="Resim 1"/>
        <xdr:cNvPicPr>
          <a:picLocks noChangeArrowheads="1"/>
        </xdr:cNvPicPr>
      </xdr:nvPicPr>
      <xdr:blipFill>
        <a:blip xmlns:r="http://schemas.openxmlformats.org/officeDocument/2006/relationships" r:embed="rId1" cstate="print"/>
        <a:srcRect/>
        <a:stretch>
          <a:fillRect/>
        </a:stretch>
      </xdr:blipFill>
      <xdr:spPr bwMode="auto">
        <a:xfrm>
          <a:off x="14516100" y="66675"/>
          <a:ext cx="962025"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342900</xdr:colOff>
      <xdr:row>1</xdr:row>
      <xdr:rowOff>171450</xdr:rowOff>
    </xdr:to>
    <xdr:pic>
      <xdr:nvPicPr>
        <xdr:cNvPr id="188786"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 y="161925"/>
          <a:ext cx="9334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217715</xdr:colOff>
      <xdr:row>0</xdr:row>
      <xdr:rowOff>244928</xdr:rowOff>
    </xdr:from>
    <xdr:to>
      <xdr:col>3</xdr:col>
      <xdr:colOff>884465</xdr:colOff>
      <xdr:row>1</xdr:row>
      <xdr:rowOff>268400</xdr:rowOff>
    </xdr:to>
    <xdr:pic>
      <xdr:nvPicPr>
        <xdr:cNvPr id="4"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74965" y="24492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14</xdr:col>
      <xdr:colOff>1020535</xdr:colOff>
      <xdr:row>0</xdr:row>
      <xdr:rowOff>81643</xdr:rowOff>
    </xdr:from>
    <xdr:to>
      <xdr:col>15</xdr:col>
      <xdr:colOff>829983</xdr:colOff>
      <xdr:row>3</xdr:row>
      <xdr:rowOff>54429</xdr:rowOff>
    </xdr:to>
    <xdr:pic>
      <xdr:nvPicPr>
        <xdr:cNvPr id="5" name="Resim 4"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22678" y="81643"/>
          <a:ext cx="1442305"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571500</xdr:colOff>
      <xdr:row>0</xdr:row>
      <xdr:rowOff>204107</xdr:rowOff>
    </xdr:from>
    <xdr:to>
      <xdr:col>3</xdr:col>
      <xdr:colOff>1333500</xdr:colOff>
      <xdr:row>1</xdr:row>
      <xdr:rowOff>227579</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415143" y="204107"/>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14</xdr:col>
      <xdr:colOff>1047750</xdr:colOff>
      <xdr:row>0</xdr:row>
      <xdr:rowOff>163286</xdr:rowOff>
    </xdr:from>
    <xdr:to>
      <xdr:col>15</xdr:col>
      <xdr:colOff>829983</xdr:colOff>
      <xdr:row>3</xdr:row>
      <xdr:rowOff>136072</xdr:rowOff>
    </xdr:to>
    <xdr:pic>
      <xdr:nvPicPr>
        <xdr:cNvPr id="4" name="Resim 3"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03036" y="163286"/>
          <a:ext cx="1279018"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381001</xdr:colOff>
      <xdr:row>0</xdr:row>
      <xdr:rowOff>163286</xdr:rowOff>
    </xdr:from>
    <xdr:to>
      <xdr:col>3</xdr:col>
      <xdr:colOff>1143000</xdr:colOff>
      <xdr:row>1</xdr:row>
      <xdr:rowOff>227579</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374322" y="163286"/>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15</xdr:col>
      <xdr:colOff>149679</xdr:colOff>
      <xdr:row>0</xdr:row>
      <xdr:rowOff>122465</xdr:rowOff>
    </xdr:from>
    <xdr:to>
      <xdr:col>17</xdr:col>
      <xdr:colOff>435377</xdr:colOff>
      <xdr:row>3</xdr:row>
      <xdr:rowOff>40822</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67608" y="122465"/>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231322</xdr:colOff>
      <xdr:row>0</xdr:row>
      <xdr:rowOff>217715</xdr:rowOff>
    </xdr:from>
    <xdr:to>
      <xdr:col>3</xdr:col>
      <xdr:colOff>993321</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224643" y="217715"/>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15</xdr:col>
      <xdr:colOff>54429</xdr:colOff>
      <xdr:row>0</xdr:row>
      <xdr:rowOff>149679</xdr:rowOff>
    </xdr:from>
    <xdr:to>
      <xdr:col>17</xdr:col>
      <xdr:colOff>394554</xdr:colOff>
      <xdr:row>3</xdr:row>
      <xdr:rowOff>68036</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149679"/>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312965</xdr:colOff>
      <xdr:row>0</xdr:row>
      <xdr:rowOff>176893</xdr:rowOff>
    </xdr:from>
    <xdr:to>
      <xdr:col>3</xdr:col>
      <xdr:colOff>1074964</xdr:colOff>
      <xdr:row>1</xdr:row>
      <xdr:rowOff>241186</xdr:rowOff>
    </xdr:to>
    <xdr:pic>
      <xdr:nvPicPr>
        <xdr:cNvPr id="4"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306286" y="176893"/>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15</xdr:col>
      <xdr:colOff>68036</xdr:colOff>
      <xdr:row>0</xdr:row>
      <xdr:rowOff>95250</xdr:rowOff>
    </xdr:from>
    <xdr:to>
      <xdr:col>17</xdr:col>
      <xdr:colOff>353733</xdr:colOff>
      <xdr:row>3</xdr:row>
      <xdr:rowOff>13607</xdr:rowOff>
    </xdr:to>
    <xdr:pic>
      <xdr:nvPicPr>
        <xdr:cNvPr id="5" name="Resim 4"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38857" y="95250"/>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258535</xdr:colOff>
      <xdr:row>0</xdr:row>
      <xdr:rowOff>244928</xdr:rowOff>
    </xdr:from>
    <xdr:to>
      <xdr:col>3</xdr:col>
      <xdr:colOff>1020535</xdr:colOff>
      <xdr:row>1</xdr:row>
      <xdr:rowOff>268400</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102178" y="24492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14</xdr:col>
      <xdr:colOff>1143000</xdr:colOff>
      <xdr:row>0</xdr:row>
      <xdr:rowOff>81643</xdr:rowOff>
    </xdr:from>
    <xdr:to>
      <xdr:col>17</xdr:col>
      <xdr:colOff>190446</xdr:colOff>
      <xdr:row>3</xdr:row>
      <xdr:rowOff>54429</xdr:rowOff>
    </xdr:to>
    <xdr:pic>
      <xdr:nvPicPr>
        <xdr:cNvPr id="4" name="Resim 3" descr="atletizm-logo-300x3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89429" y="81643"/>
          <a:ext cx="1700838"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0</xdr:row>
      <xdr:rowOff>204108</xdr:rowOff>
    </xdr:from>
    <xdr:to>
      <xdr:col>4</xdr:col>
      <xdr:colOff>544285</xdr:colOff>
      <xdr:row>1</xdr:row>
      <xdr:rowOff>282008</xdr:rowOff>
    </xdr:to>
    <xdr:pic>
      <xdr:nvPicPr>
        <xdr:cNvPr id="3" name="3 Resim" descr="Login_Logo.gif"/>
        <xdr:cNvPicPr>
          <a:picLocks noChangeAspect="1"/>
        </xdr:cNvPicPr>
      </xdr:nvPicPr>
      <xdr:blipFill>
        <a:blip xmlns:r="http://schemas.openxmlformats.org/officeDocument/2006/relationships" r:embed="rId1" cstate="print"/>
        <a:srcRect/>
        <a:stretch>
          <a:fillRect/>
        </a:stretch>
      </xdr:blipFill>
      <xdr:spPr bwMode="auto">
        <a:xfrm>
          <a:off x="1088571" y="204108"/>
          <a:ext cx="1728107" cy="703829"/>
        </a:xfrm>
        <a:prstGeom prst="roundRect">
          <a:avLst>
            <a:gd name="adj" fmla="val 8594"/>
          </a:avLst>
        </a:prstGeom>
        <a:solidFill>
          <a:srgbClr val="FFFFFF">
            <a:shade val="85000"/>
          </a:srgb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twoCellAnchor>
    <xdr:from>
      <xdr:col>10</xdr:col>
      <xdr:colOff>517071</xdr:colOff>
      <xdr:row>0</xdr:row>
      <xdr:rowOff>68036</xdr:rowOff>
    </xdr:from>
    <xdr:to>
      <xdr:col>11</xdr:col>
      <xdr:colOff>870804</xdr:colOff>
      <xdr:row>3</xdr:row>
      <xdr:rowOff>13607</xdr:rowOff>
    </xdr:to>
    <xdr:pic>
      <xdr:nvPicPr>
        <xdr:cNvPr id="4" name="Resim 3" descr="atletizm-logo-300x3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3107" y="68036"/>
          <a:ext cx="131984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FFFF00"/>
  </sheetPr>
  <dimension ref="A1:K30"/>
  <sheetViews>
    <sheetView view="pageBreakPreview" topLeftCell="A16" zoomScaleNormal="100" zoomScaleSheetLayoutView="100"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405"/>
      <c r="B1" s="406"/>
      <c r="C1" s="406"/>
      <c r="D1" s="406"/>
      <c r="E1" s="406"/>
      <c r="F1" s="406"/>
      <c r="G1" s="406"/>
      <c r="H1" s="406"/>
      <c r="I1" s="406"/>
      <c r="J1" s="406"/>
      <c r="K1" s="407"/>
    </row>
    <row r="2" spans="1:11" ht="116.25" customHeight="1" x14ac:dyDescent="0.2">
      <c r="A2" s="491" t="s">
        <v>1039</v>
      </c>
      <c r="B2" s="492"/>
      <c r="C2" s="492"/>
      <c r="D2" s="492"/>
      <c r="E2" s="492"/>
      <c r="F2" s="492"/>
      <c r="G2" s="492"/>
      <c r="H2" s="492"/>
      <c r="I2" s="492"/>
      <c r="J2" s="492"/>
      <c r="K2" s="493"/>
    </row>
    <row r="3" spans="1:11" ht="14.25" x14ac:dyDescent="0.2">
      <c r="A3" s="408"/>
      <c r="B3" s="164"/>
      <c r="C3" s="164"/>
      <c r="D3" s="164"/>
      <c r="E3" s="164"/>
      <c r="F3" s="164"/>
      <c r="G3" s="164"/>
      <c r="H3" s="164"/>
      <c r="I3" s="164"/>
      <c r="J3" s="164"/>
      <c r="K3" s="409"/>
    </row>
    <row r="4" spans="1:11" x14ac:dyDescent="0.2">
      <c r="A4" s="410"/>
      <c r="B4" s="165"/>
      <c r="C4" s="165"/>
      <c r="D4" s="165"/>
      <c r="E4" s="165"/>
      <c r="F4" s="165"/>
      <c r="G4" s="165"/>
      <c r="H4" s="165"/>
      <c r="I4" s="165"/>
      <c r="J4" s="165"/>
      <c r="K4" s="411"/>
    </row>
    <row r="5" spans="1:11" x14ac:dyDescent="0.2">
      <c r="A5" s="410"/>
      <c r="B5" s="165"/>
      <c r="C5" s="165"/>
      <c r="D5" s="165"/>
      <c r="E5" s="165"/>
      <c r="F5" s="165"/>
      <c r="G5" s="165"/>
      <c r="H5" s="165"/>
      <c r="I5" s="165"/>
      <c r="J5" s="165"/>
      <c r="K5" s="411"/>
    </row>
    <row r="6" spans="1:11" x14ac:dyDescent="0.2">
      <c r="A6" s="410"/>
      <c r="B6" s="165"/>
      <c r="C6" s="165"/>
      <c r="D6" s="165"/>
      <c r="E6" s="165"/>
      <c r="F6" s="165"/>
      <c r="G6" s="165"/>
      <c r="H6" s="165"/>
      <c r="I6" s="165"/>
      <c r="J6" s="165"/>
      <c r="K6" s="411"/>
    </row>
    <row r="7" spans="1:11" x14ac:dyDescent="0.2">
      <c r="A7" s="410"/>
      <c r="B7" s="165"/>
      <c r="C7" s="165"/>
      <c r="D7" s="165"/>
      <c r="E7" s="165"/>
      <c r="F7" s="165"/>
      <c r="G7" s="165"/>
      <c r="H7" s="165"/>
      <c r="I7" s="165"/>
      <c r="J7" s="165"/>
      <c r="K7" s="411"/>
    </row>
    <row r="8" spans="1:11" x14ac:dyDescent="0.2">
      <c r="A8" s="410"/>
      <c r="B8" s="165"/>
      <c r="C8" s="165"/>
      <c r="D8" s="165"/>
      <c r="E8" s="165"/>
      <c r="F8" s="165"/>
      <c r="G8" s="165"/>
      <c r="H8" s="165"/>
      <c r="I8" s="165"/>
      <c r="J8" s="165"/>
      <c r="K8" s="411"/>
    </row>
    <row r="9" spans="1:11" x14ac:dyDescent="0.2">
      <c r="A9" s="410"/>
      <c r="B9" s="165"/>
      <c r="C9" s="165"/>
      <c r="D9" s="165"/>
      <c r="E9" s="165"/>
      <c r="F9" s="165"/>
      <c r="G9" s="165"/>
      <c r="H9" s="165"/>
      <c r="I9" s="165"/>
      <c r="J9" s="165"/>
      <c r="K9" s="411"/>
    </row>
    <row r="10" spans="1:11" x14ac:dyDescent="0.2">
      <c r="A10" s="410"/>
      <c r="B10" s="165"/>
      <c r="C10" s="165"/>
      <c r="D10" s="165"/>
      <c r="E10" s="165"/>
      <c r="F10" s="165"/>
      <c r="G10" s="165"/>
      <c r="H10" s="165"/>
      <c r="I10" s="165"/>
      <c r="J10" s="165"/>
      <c r="K10" s="411"/>
    </row>
    <row r="11" spans="1:11" x14ac:dyDescent="0.2">
      <c r="A11" s="410"/>
      <c r="B11" s="165"/>
      <c r="C11" s="165"/>
      <c r="D11" s="165"/>
      <c r="E11" s="165"/>
      <c r="F11" s="165"/>
      <c r="G11" s="165"/>
      <c r="H11" s="165"/>
      <c r="I11" s="165"/>
      <c r="J11" s="165"/>
      <c r="K11" s="411"/>
    </row>
    <row r="12" spans="1:11" ht="51.75" customHeight="1" x14ac:dyDescent="0.35">
      <c r="A12" s="514"/>
      <c r="B12" s="515"/>
      <c r="C12" s="515"/>
      <c r="D12" s="515"/>
      <c r="E12" s="515"/>
      <c r="F12" s="515"/>
      <c r="G12" s="515"/>
      <c r="H12" s="515"/>
      <c r="I12" s="515"/>
      <c r="J12" s="515"/>
      <c r="K12" s="516"/>
    </row>
    <row r="13" spans="1:11" ht="71.25" customHeight="1" x14ac:dyDescent="0.2">
      <c r="A13" s="494"/>
      <c r="B13" s="495"/>
      <c r="C13" s="495"/>
      <c r="D13" s="495"/>
      <c r="E13" s="495"/>
      <c r="F13" s="495"/>
      <c r="G13" s="495"/>
      <c r="H13" s="495"/>
      <c r="I13" s="495"/>
      <c r="J13" s="495"/>
      <c r="K13" s="496"/>
    </row>
    <row r="14" spans="1:11" ht="72" customHeight="1" x14ac:dyDescent="0.2">
      <c r="A14" s="500" t="str">
        <f>F19</f>
        <v>Naili Moran Türkiye Atletizm Şampiyonası</v>
      </c>
      <c r="B14" s="501"/>
      <c r="C14" s="501"/>
      <c r="D14" s="501"/>
      <c r="E14" s="501"/>
      <c r="F14" s="501"/>
      <c r="G14" s="501"/>
      <c r="H14" s="501"/>
      <c r="I14" s="501"/>
      <c r="J14" s="501"/>
      <c r="K14" s="502"/>
    </row>
    <row r="15" spans="1:11" ht="51.75" customHeight="1" x14ac:dyDescent="0.2">
      <c r="A15" s="497"/>
      <c r="B15" s="498"/>
      <c r="C15" s="498"/>
      <c r="D15" s="498"/>
      <c r="E15" s="498"/>
      <c r="F15" s="498"/>
      <c r="G15" s="498"/>
      <c r="H15" s="498"/>
      <c r="I15" s="498"/>
      <c r="J15" s="498"/>
      <c r="K15" s="499"/>
    </row>
    <row r="16" spans="1:11" x14ac:dyDescent="0.2">
      <c r="A16" s="410"/>
      <c r="B16" s="165"/>
      <c r="C16" s="165"/>
      <c r="D16" s="165"/>
      <c r="E16" s="165"/>
      <c r="F16" s="165"/>
      <c r="G16" s="165"/>
      <c r="H16" s="165"/>
      <c r="I16" s="165"/>
      <c r="J16" s="165"/>
      <c r="K16" s="411"/>
    </row>
    <row r="17" spans="1:11" ht="25.5" x14ac:dyDescent="0.35">
      <c r="A17" s="517"/>
      <c r="B17" s="518"/>
      <c r="C17" s="518"/>
      <c r="D17" s="518"/>
      <c r="E17" s="518"/>
      <c r="F17" s="518"/>
      <c r="G17" s="518"/>
      <c r="H17" s="518"/>
      <c r="I17" s="518"/>
      <c r="J17" s="518"/>
      <c r="K17" s="519"/>
    </row>
    <row r="18" spans="1:11" ht="24.75" customHeight="1" x14ac:dyDescent="0.2">
      <c r="A18" s="511" t="s">
        <v>104</v>
      </c>
      <c r="B18" s="512"/>
      <c r="C18" s="512"/>
      <c r="D18" s="512"/>
      <c r="E18" s="512"/>
      <c r="F18" s="512"/>
      <c r="G18" s="512"/>
      <c r="H18" s="512"/>
      <c r="I18" s="512"/>
      <c r="J18" s="512"/>
      <c r="K18" s="513"/>
    </row>
    <row r="19" spans="1:11" s="34" customFormat="1" ht="35.25" customHeight="1" x14ac:dyDescent="0.2">
      <c r="A19" s="528" t="s">
        <v>100</v>
      </c>
      <c r="B19" s="529"/>
      <c r="C19" s="529"/>
      <c r="D19" s="529"/>
      <c r="E19" s="530"/>
      <c r="F19" s="505" t="s">
        <v>782</v>
      </c>
      <c r="G19" s="506"/>
      <c r="H19" s="506"/>
      <c r="I19" s="506"/>
      <c r="J19" s="506"/>
      <c r="K19" s="507"/>
    </row>
    <row r="20" spans="1:11" s="34" customFormat="1" ht="35.25" customHeight="1" x14ac:dyDescent="0.2">
      <c r="A20" s="531" t="s">
        <v>101</v>
      </c>
      <c r="B20" s="532"/>
      <c r="C20" s="532"/>
      <c r="D20" s="532"/>
      <c r="E20" s="533"/>
      <c r="F20" s="508" t="s">
        <v>1050</v>
      </c>
      <c r="G20" s="509"/>
      <c r="H20" s="509"/>
      <c r="I20" s="509"/>
      <c r="J20" s="509"/>
      <c r="K20" s="510"/>
    </row>
    <row r="21" spans="1:11" s="34" customFormat="1" ht="35.25" customHeight="1" x14ac:dyDescent="0.2">
      <c r="A21" s="531" t="s">
        <v>102</v>
      </c>
      <c r="B21" s="532"/>
      <c r="C21" s="532"/>
      <c r="D21" s="532"/>
      <c r="E21" s="533"/>
      <c r="F21" s="505" t="s">
        <v>1041</v>
      </c>
      <c r="G21" s="506"/>
      <c r="H21" s="506"/>
      <c r="I21" s="506"/>
      <c r="J21" s="506"/>
      <c r="K21" s="507"/>
    </row>
    <row r="22" spans="1:11" s="34" customFormat="1" ht="35.25" customHeight="1" x14ac:dyDescent="0.2">
      <c r="A22" s="531" t="s">
        <v>103</v>
      </c>
      <c r="B22" s="532"/>
      <c r="C22" s="532"/>
      <c r="D22" s="532"/>
      <c r="E22" s="533"/>
      <c r="F22" s="505" t="s">
        <v>1053</v>
      </c>
      <c r="G22" s="506"/>
      <c r="H22" s="506"/>
      <c r="I22" s="506"/>
      <c r="J22" s="506"/>
      <c r="K22" s="507"/>
    </row>
    <row r="23" spans="1:11" s="34" customFormat="1" ht="35.25" customHeight="1" x14ac:dyDescent="0.2">
      <c r="A23" s="534" t="s">
        <v>105</v>
      </c>
      <c r="B23" s="535"/>
      <c r="C23" s="535"/>
      <c r="D23" s="535"/>
      <c r="E23" s="536"/>
      <c r="F23" s="444"/>
      <c r="G23" s="166"/>
      <c r="H23" s="166"/>
      <c r="I23" s="166"/>
      <c r="J23" s="166"/>
      <c r="K23" s="412"/>
    </row>
    <row r="24" spans="1:11" ht="15.75" x14ac:dyDescent="0.25">
      <c r="A24" s="503"/>
      <c r="B24" s="504"/>
      <c r="C24" s="504"/>
      <c r="D24" s="504"/>
      <c r="E24" s="504"/>
      <c r="F24" s="520"/>
      <c r="G24" s="520"/>
      <c r="H24" s="520"/>
      <c r="I24" s="520"/>
      <c r="J24" s="520"/>
      <c r="K24" s="521"/>
    </row>
    <row r="25" spans="1:11" ht="20.25" x14ac:dyDescent="0.3">
      <c r="A25" s="525"/>
      <c r="B25" s="526"/>
      <c r="C25" s="526"/>
      <c r="D25" s="526"/>
      <c r="E25" s="526"/>
      <c r="F25" s="526"/>
      <c r="G25" s="526"/>
      <c r="H25" s="526"/>
      <c r="I25" s="526"/>
      <c r="J25" s="526"/>
      <c r="K25" s="527"/>
    </row>
    <row r="26" spans="1:11" x14ac:dyDescent="0.2">
      <c r="A26" s="410"/>
      <c r="B26" s="165"/>
      <c r="C26" s="165"/>
      <c r="D26" s="165"/>
      <c r="E26" s="165"/>
      <c r="F26" s="165"/>
      <c r="G26" s="165"/>
      <c r="H26" s="165"/>
      <c r="I26" s="165"/>
      <c r="J26" s="165"/>
      <c r="K26" s="411"/>
    </row>
    <row r="27" spans="1:11" ht="20.25" x14ac:dyDescent="0.3">
      <c r="A27" s="522"/>
      <c r="B27" s="523"/>
      <c r="C27" s="523"/>
      <c r="D27" s="523"/>
      <c r="E27" s="523"/>
      <c r="F27" s="523"/>
      <c r="G27" s="523"/>
      <c r="H27" s="523"/>
      <c r="I27" s="523"/>
      <c r="J27" s="523"/>
      <c r="K27" s="524"/>
    </row>
    <row r="28" spans="1:11" x14ac:dyDescent="0.2">
      <c r="A28" s="410"/>
      <c r="B28" s="165"/>
      <c r="C28" s="165"/>
      <c r="D28" s="165"/>
      <c r="E28" s="165"/>
      <c r="F28" s="165"/>
      <c r="G28" s="165"/>
      <c r="H28" s="165"/>
      <c r="I28" s="165"/>
      <c r="J28" s="165"/>
      <c r="K28" s="411"/>
    </row>
    <row r="29" spans="1:11" x14ac:dyDescent="0.2">
      <c r="A29" s="410"/>
      <c r="B29" s="165"/>
      <c r="C29" s="165"/>
      <c r="D29" s="165"/>
      <c r="E29" s="165"/>
      <c r="F29" s="165"/>
      <c r="G29" s="165"/>
      <c r="H29" s="165"/>
      <c r="I29" s="165"/>
      <c r="J29" s="165"/>
      <c r="K29" s="411"/>
    </row>
    <row r="30" spans="1:11" ht="13.5" thickBot="1" x14ac:dyDescent="0.25">
      <c r="A30" s="413"/>
      <c r="B30" s="414"/>
      <c r="C30" s="414"/>
      <c r="D30" s="414"/>
      <c r="E30" s="414"/>
      <c r="F30" s="414"/>
      <c r="G30" s="414"/>
      <c r="H30" s="414"/>
      <c r="I30" s="414"/>
      <c r="J30" s="414"/>
      <c r="K30" s="415"/>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rgb="FFFF0000"/>
    <pageSetUpPr fitToPage="1"/>
  </sheetPr>
  <dimension ref="A1:R65536"/>
  <sheetViews>
    <sheetView view="pageBreakPreview" zoomScale="70" zoomScaleNormal="100" zoomScaleSheetLayoutView="70" workbookViewId="0">
      <selection activeCell="E9" sqref="E9"/>
    </sheetView>
  </sheetViews>
  <sheetFormatPr defaultColWidth="9.140625" defaultRowHeight="12.75" x14ac:dyDescent="0.2"/>
  <cols>
    <col min="1" max="1" width="4.85546875" style="27" customWidth="1"/>
    <col min="2" max="2" width="10" style="27" bestFit="1" customWidth="1"/>
    <col min="3" max="3" width="14.42578125" style="21" customWidth="1"/>
    <col min="4" max="4" width="28" style="52" customWidth="1"/>
    <col min="5" max="5" width="27.140625" style="52" customWidth="1"/>
    <col min="6" max="6" width="13.85546875" style="178" bestFit="1" customWidth="1"/>
    <col min="7" max="7" width="7.5703125" style="28" customWidth="1"/>
    <col min="8" max="8" width="2.140625" style="21" customWidth="1"/>
    <col min="9" max="9" width="4.42578125" style="27" customWidth="1"/>
    <col min="10" max="10" width="12.42578125" style="27" hidden="1" customWidth="1"/>
    <col min="11" max="11" width="10" style="27" customWidth="1"/>
    <col min="12" max="12" width="15.7109375" style="29" customWidth="1"/>
    <col min="13" max="13" width="19.7109375" style="56" bestFit="1" customWidth="1"/>
    <col min="14" max="14" width="13.85546875" style="56" bestFit="1" customWidth="1"/>
    <col min="15" max="15" width="17.140625" style="472" customWidth="1"/>
    <col min="16" max="16" width="15.5703125" style="56" customWidth="1"/>
    <col min="17" max="17" width="9.5703125" style="178" hidden="1" customWidth="1"/>
    <col min="18" max="18" width="7.28515625" style="21" customWidth="1"/>
    <col min="19" max="16384" width="9.140625" style="21"/>
  </cols>
  <sheetData>
    <row r="1" spans="1:18" s="10" customFormat="1" ht="50.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9.25" customHeight="1" x14ac:dyDescent="0.2">
      <c r="A3" s="577" t="s">
        <v>112</v>
      </c>
      <c r="B3" s="577"/>
      <c r="C3" s="577"/>
      <c r="D3" s="578" t="str">
        <f>'YARIŞMA PROGRAMI'!C26</f>
        <v>3000 Metre</v>
      </c>
      <c r="E3" s="578"/>
      <c r="F3" s="579"/>
      <c r="G3" s="579"/>
      <c r="H3" s="11"/>
      <c r="I3" s="595"/>
      <c r="J3" s="595"/>
      <c r="K3" s="595"/>
      <c r="L3" s="595"/>
      <c r="M3" s="246"/>
      <c r="N3" s="588"/>
      <c r="O3" s="588"/>
      <c r="P3" s="588"/>
      <c r="Q3" s="588"/>
      <c r="R3" s="588"/>
    </row>
    <row r="4" spans="1:18" s="12" customFormat="1" ht="17.25" customHeight="1" x14ac:dyDescent="0.2">
      <c r="A4" s="580" t="s">
        <v>102</v>
      </c>
      <c r="B4" s="580"/>
      <c r="C4" s="580"/>
      <c r="D4" s="581" t="str">
        <f>'YARIŞMA BİLGİLERİ'!F21</f>
        <v>15 Yaş Kızlar</v>
      </c>
      <c r="E4" s="581"/>
      <c r="F4" s="179"/>
      <c r="G4" s="32"/>
      <c r="H4" s="32"/>
      <c r="I4" s="32"/>
      <c r="J4" s="32"/>
      <c r="K4" s="32"/>
      <c r="L4" s="33"/>
      <c r="M4" s="83" t="s">
        <v>5</v>
      </c>
      <c r="N4" s="589">
        <f>'YARIŞMA PROGRAMI'!B26</f>
        <v>0</v>
      </c>
      <c r="O4" s="589"/>
      <c r="P4" s="589"/>
      <c r="Q4" s="589"/>
      <c r="R4" s="589"/>
    </row>
    <row r="5" spans="1:18" s="10" customFormat="1" ht="15" customHeight="1" x14ac:dyDescent="0.2">
      <c r="A5" s="13"/>
      <c r="B5" s="13"/>
      <c r="C5" s="14"/>
      <c r="D5" s="15"/>
      <c r="E5" s="16"/>
      <c r="F5" s="180"/>
      <c r="G5" s="16"/>
      <c r="H5" s="16"/>
      <c r="I5" s="13"/>
      <c r="J5" s="13"/>
      <c r="K5" s="13"/>
      <c r="L5" s="17"/>
      <c r="M5" s="18"/>
      <c r="N5" s="594">
        <f ca="1">NOW()</f>
        <v>43602.347718055556</v>
      </c>
      <c r="O5" s="594"/>
      <c r="P5" s="594"/>
      <c r="Q5" s="594"/>
      <c r="R5" s="594"/>
    </row>
    <row r="6" spans="1:18" s="19" customFormat="1" ht="18.75" customHeight="1" x14ac:dyDescent="0.2">
      <c r="A6" s="582" t="s">
        <v>12</v>
      </c>
      <c r="B6" s="584" t="s">
        <v>97</v>
      </c>
      <c r="C6" s="586" t="s">
        <v>109</v>
      </c>
      <c r="D6" s="583" t="s">
        <v>14</v>
      </c>
      <c r="E6" s="583" t="s">
        <v>793</v>
      </c>
      <c r="F6" s="593" t="s">
        <v>15</v>
      </c>
      <c r="G6" s="591" t="s">
        <v>276</v>
      </c>
      <c r="I6" s="256" t="s">
        <v>16</v>
      </c>
      <c r="J6" s="257"/>
      <c r="K6" s="257"/>
      <c r="L6" s="257"/>
      <c r="M6" s="257"/>
      <c r="N6" s="257"/>
      <c r="O6" s="473"/>
      <c r="P6" s="257"/>
      <c r="Q6" s="257"/>
      <c r="R6" s="258"/>
    </row>
    <row r="7" spans="1:18" ht="26.25" customHeight="1" x14ac:dyDescent="0.2">
      <c r="A7" s="582"/>
      <c r="B7" s="585"/>
      <c r="C7" s="586"/>
      <c r="D7" s="583"/>
      <c r="E7" s="583"/>
      <c r="F7" s="593"/>
      <c r="G7" s="592"/>
      <c r="H7" s="20"/>
      <c r="I7" s="49" t="s">
        <v>12</v>
      </c>
      <c r="J7" s="49" t="s">
        <v>98</v>
      </c>
      <c r="K7" s="49" t="s">
        <v>97</v>
      </c>
      <c r="L7" s="128" t="s">
        <v>13</v>
      </c>
      <c r="M7" s="129" t="s">
        <v>14</v>
      </c>
      <c r="N7" s="129" t="s">
        <v>793</v>
      </c>
      <c r="O7" s="471" t="s">
        <v>1040</v>
      </c>
      <c r="P7" s="48" t="s">
        <v>777</v>
      </c>
      <c r="Q7" s="281" t="s">
        <v>777</v>
      </c>
      <c r="R7" s="49" t="s">
        <v>28</v>
      </c>
    </row>
    <row r="8" spans="1:18" s="19" customFormat="1" ht="27.75" customHeight="1" x14ac:dyDescent="0.2">
      <c r="A8" s="377"/>
      <c r="B8" s="377"/>
      <c r="C8" s="380"/>
      <c r="D8" s="385"/>
      <c r="E8" s="386"/>
      <c r="F8" s="388"/>
      <c r="G8" s="387" t="str">
        <f>IF(ISTEXT(F8)," ",IFERROR(VLOOKUP(SMALL(puan!$T$4:$U$111,COUNTIF(puan!$T$4:$U$111,"&lt;"&amp;F8)+1),puan!$T$4:$U$111,2,0),"    "))</f>
        <v xml:space="preserve">    </v>
      </c>
      <c r="H8" s="22"/>
      <c r="I8" s="377">
        <v>1</v>
      </c>
      <c r="J8" s="378" t="s">
        <v>649</v>
      </c>
      <c r="K8" s="379" t="str">
        <f>IF(ISERROR(VLOOKUP(J8,'KAYIT LİSTESİ'!$B$4:$H$1046,2,0)),"",(VLOOKUP(J8,'KAYIT LİSTESİ'!$B$4:$H$1046,2,0)))</f>
        <v/>
      </c>
      <c r="L8" s="380" t="str">
        <f>IF(ISERROR(VLOOKUP(J8,'KAYIT LİSTESİ'!$B$4:$H$1046,4,0)),"",(VLOOKUP(J8,'KAYIT LİSTESİ'!$B$4:$H$1046,4,0)))</f>
        <v/>
      </c>
      <c r="M8" s="381" t="str">
        <f>IF(ISERROR(VLOOKUP(J8,'KAYIT LİSTESİ'!$B$4:$H$1046,5,0)),"",(VLOOKUP(J8,'KAYIT LİSTESİ'!$B$4:$H$1046,5,0)))</f>
        <v/>
      </c>
      <c r="N8" s="381" t="str">
        <f>IF(ISERROR(VLOOKUP(J8,'KAYIT LİSTESİ'!$B$4:$H$1046,6,0)),"",(VLOOKUP(J8,'KAYIT LİSTESİ'!$B$4:$H$1046,6,0)))</f>
        <v/>
      </c>
      <c r="O8" s="449" t="str">
        <f t="shared" ref="O8:O19" si="0">IF(IF(OR(P8="NM",P8="DNF",P8="DNS",P8="DQ",P8=""),P8,(ROUNDUP(P8,)+14))=0," ",IF(OR(P8="NM",P8="DNF",P8="DNS",P8="DQ",P8=""),P8,(ROUNDUP(P8,)+14)))</f>
        <v xml:space="preserve"> </v>
      </c>
      <c r="P8" s="388"/>
      <c r="Q8" s="388"/>
      <c r="R8" s="379" t="s">
        <v>1036</v>
      </c>
    </row>
    <row r="9" spans="1:18" s="19" customFormat="1" ht="27.75" customHeight="1" x14ac:dyDescent="0.2">
      <c r="A9" s="377"/>
      <c r="B9" s="377"/>
      <c r="C9" s="380"/>
      <c r="D9" s="385"/>
      <c r="E9" s="386"/>
      <c r="F9" s="388"/>
      <c r="G9" s="387" t="str">
        <f>IF(ISTEXT(F9)," ",IFERROR(VLOOKUP(SMALL(puan!$T$4:$U$111,COUNTIF(puan!$T$4:$U$111,"&lt;"&amp;F9)+1),puan!$T$4:$U$111,2,0),"    "))</f>
        <v xml:space="preserve">    </v>
      </c>
      <c r="H9" s="22"/>
      <c r="I9" s="377">
        <v>2</v>
      </c>
      <c r="J9" s="378" t="s">
        <v>650</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49" t="str">
        <f t="shared" si="0"/>
        <v xml:space="preserve"> </v>
      </c>
      <c r="P9" s="388"/>
      <c r="Q9" s="388"/>
      <c r="R9" s="379" t="s">
        <v>1036</v>
      </c>
    </row>
    <row r="10" spans="1:18" s="19" customFormat="1" ht="27.75" customHeight="1" x14ac:dyDescent="0.2">
      <c r="A10" s="377"/>
      <c r="B10" s="377"/>
      <c r="C10" s="380"/>
      <c r="D10" s="385"/>
      <c r="E10" s="386"/>
      <c r="F10" s="388"/>
      <c r="G10" s="387" t="str">
        <f>IF(ISTEXT(F10)," ",IFERROR(VLOOKUP(SMALL(puan!$T$4:$U$111,COUNTIF(puan!$T$4:$U$111,"&lt;"&amp;F10)+1),puan!$T$4:$U$111,2,0),"    "))</f>
        <v xml:space="preserve">    </v>
      </c>
      <c r="H10" s="22"/>
      <c r="I10" s="377">
        <v>3</v>
      </c>
      <c r="J10" s="378" t="s">
        <v>651</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49" t="str">
        <f t="shared" si="0"/>
        <v xml:space="preserve"> </v>
      </c>
      <c r="P10" s="388"/>
      <c r="Q10" s="388"/>
      <c r="R10" s="379" t="s">
        <v>1036</v>
      </c>
    </row>
    <row r="11" spans="1:18" s="19" customFormat="1" ht="27.75" customHeight="1" x14ac:dyDescent="0.2">
      <c r="A11" s="377"/>
      <c r="B11" s="377"/>
      <c r="C11" s="380"/>
      <c r="D11" s="385"/>
      <c r="E11" s="386"/>
      <c r="F11" s="388"/>
      <c r="G11" s="387" t="str">
        <f>IF(ISTEXT(F11)," ",IFERROR(VLOOKUP(SMALL(puan!$T$4:$U$111,COUNTIF(puan!$T$4:$U$111,"&lt;"&amp;F11)+1),puan!$T$4:$U$111,2,0),"    "))</f>
        <v xml:space="preserve">    </v>
      </c>
      <c r="H11" s="22"/>
      <c r="I11" s="377">
        <v>4</v>
      </c>
      <c r="J11" s="378" t="s">
        <v>652</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49" t="str">
        <f t="shared" si="0"/>
        <v xml:space="preserve"> </v>
      </c>
      <c r="P11" s="388"/>
      <c r="Q11" s="388"/>
      <c r="R11" s="379" t="s">
        <v>1036</v>
      </c>
    </row>
    <row r="12" spans="1:18" s="19" customFormat="1" ht="27.75" customHeight="1" x14ac:dyDescent="0.2">
      <c r="A12" s="377"/>
      <c r="B12" s="377"/>
      <c r="C12" s="380"/>
      <c r="D12" s="385"/>
      <c r="E12" s="386"/>
      <c r="F12" s="388"/>
      <c r="G12" s="387" t="str">
        <f>IF(ISTEXT(F12)," ",IFERROR(VLOOKUP(SMALL(puan!$T$4:$U$111,COUNTIF(puan!$T$4:$U$111,"&lt;"&amp;F12)+1),puan!$T$4:$U$111,2,0),"    "))</f>
        <v xml:space="preserve">    </v>
      </c>
      <c r="H12" s="22"/>
      <c r="I12" s="377">
        <v>5</v>
      </c>
      <c r="J12" s="378" t="s">
        <v>653</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49" t="str">
        <f t="shared" si="0"/>
        <v xml:space="preserve"> </v>
      </c>
      <c r="P12" s="389"/>
      <c r="Q12" s="388"/>
      <c r="R12" s="379"/>
    </row>
    <row r="13" spans="1:18" s="19" customFormat="1" ht="27.75" customHeight="1" x14ac:dyDescent="0.2">
      <c r="A13" s="377"/>
      <c r="B13" s="377"/>
      <c r="C13" s="380"/>
      <c r="D13" s="385"/>
      <c r="E13" s="386"/>
      <c r="F13" s="388"/>
      <c r="G13" s="387" t="str">
        <f>IF(ISTEXT(F13)," ",IFERROR(VLOOKUP(SMALL(puan!$T$4:$U$111,COUNTIF(puan!$T$4:$U$111,"&lt;"&amp;F13)+1),puan!$T$4:$U$111,2,0),"    "))</f>
        <v xml:space="preserve">    </v>
      </c>
      <c r="H13" s="22"/>
      <c r="I13" s="377">
        <v>6</v>
      </c>
      <c r="J13" s="378" t="s">
        <v>654</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49" t="str">
        <f t="shared" si="0"/>
        <v xml:space="preserve"> </v>
      </c>
      <c r="P13" s="389"/>
      <c r="Q13" s="388"/>
      <c r="R13" s="379"/>
    </row>
    <row r="14" spans="1:18" s="19" customFormat="1" ht="27.75" customHeight="1" x14ac:dyDescent="0.2">
      <c r="A14" s="377"/>
      <c r="B14" s="377"/>
      <c r="C14" s="380"/>
      <c r="D14" s="385"/>
      <c r="E14" s="386"/>
      <c r="F14" s="388"/>
      <c r="G14" s="387" t="str">
        <f>IF(ISTEXT(F14)," ",IFERROR(VLOOKUP(SMALL(puan!$T$4:$U$111,COUNTIF(puan!$T$4:$U$111,"&lt;"&amp;F14)+1),puan!$T$4:$U$111,2,0),"    "))</f>
        <v xml:space="preserve">    </v>
      </c>
      <c r="H14" s="22"/>
      <c r="I14" s="377">
        <v>7</v>
      </c>
      <c r="J14" s="378" t="s">
        <v>655</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49" t="str">
        <f t="shared" si="0"/>
        <v xml:space="preserve"> </v>
      </c>
      <c r="P14" s="389"/>
      <c r="Q14" s="388"/>
      <c r="R14" s="379"/>
    </row>
    <row r="15" spans="1:18" s="19" customFormat="1" ht="27.75" customHeight="1" x14ac:dyDescent="0.2">
      <c r="A15" s="377"/>
      <c r="B15" s="377"/>
      <c r="C15" s="380"/>
      <c r="D15" s="385"/>
      <c r="E15" s="386"/>
      <c r="F15" s="388"/>
      <c r="G15" s="387" t="str">
        <f>IF(ISTEXT(F15)," ",IFERROR(VLOOKUP(SMALL(puan!$T$4:$U$111,COUNTIF(puan!$T$4:$U$111,"&lt;"&amp;F15)+1),puan!$T$4:$U$111,2,0),"    "))</f>
        <v xml:space="preserve">    </v>
      </c>
      <c r="H15" s="22"/>
      <c r="I15" s="377">
        <v>8</v>
      </c>
      <c r="J15" s="378" t="s">
        <v>656</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49" t="str">
        <f t="shared" si="0"/>
        <v xml:space="preserve"> </v>
      </c>
      <c r="P15" s="389"/>
      <c r="Q15" s="388"/>
      <c r="R15" s="379"/>
    </row>
    <row r="16" spans="1:18" s="19" customFormat="1" ht="27.75" customHeight="1" x14ac:dyDescent="0.2">
      <c r="A16" s="377"/>
      <c r="B16" s="377"/>
      <c r="C16" s="380"/>
      <c r="D16" s="385"/>
      <c r="E16" s="386"/>
      <c r="F16" s="388"/>
      <c r="G16" s="387" t="str">
        <f>IF(ISTEXT(F16)," ",IFERROR(VLOOKUP(SMALL(puan!$T$4:$U$111,COUNTIF(puan!$T$4:$U$111,"&lt;"&amp;F16)+1),puan!$T$4:$U$111,2,0),"    "))</f>
        <v xml:space="preserve">    </v>
      </c>
      <c r="H16" s="22"/>
      <c r="I16" s="377">
        <v>9</v>
      </c>
      <c r="J16" s="378" t="s">
        <v>657</v>
      </c>
      <c r="K16" s="379" t="str">
        <f>IF(ISERROR(VLOOKUP(J16,'KAYIT LİSTESİ'!$B$4:$H$1046,2,0)),"",(VLOOKUP(J16,'KAYIT LİSTESİ'!$B$4:$H$1046,2,0)))</f>
        <v/>
      </c>
      <c r="L16" s="380" t="str">
        <f>IF(ISERROR(VLOOKUP(J16,'KAYIT LİSTESİ'!$B$4:$H$1046,4,0)),"",(VLOOKUP(J16,'KAYIT LİSTESİ'!$B$4:$H$1046,4,0)))</f>
        <v/>
      </c>
      <c r="M16" s="381" t="str">
        <f>IF(ISERROR(VLOOKUP(J16,'KAYIT LİSTESİ'!$B$4:$H$1046,5,0)),"",(VLOOKUP(J16,'KAYIT LİSTESİ'!$B$4:$H$1046,5,0)))</f>
        <v/>
      </c>
      <c r="N16" s="381" t="str">
        <f>IF(ISERROR(VLOOKUP(J16,'KAYIT LİSTESİ'!$B$4:$H$1046,6,0)),"",(VLOOKUP(J16,'KAYIT LİSTESİ'!$B$4:$H$1046,6,0)))</f>
        <v/>
      </c>
      <c r="O16" s="449" t="str">
        <f t="shared" si="0"/>
        <v xml:space="preserve"> </v>
      </c>
      <c r="P16" s="389"/>
      <c r="Q16" s="388"/>
      <c r="R16" s="379"/>
    </row>
    <row r="17" spans="1:18" s="19" customFormat="1" ht="27.75" customHeight="1" x14ac:dyDescent="0.2">
      <c r="A17" s="377"/>
      <c r="B17" s="377"/>
      <c r="C17" s="380"/>
      <c r="D17" s="385"/>
      <c r="E17" s="386"/>
      <c r="F17" s="388"/>
      <c r="G17" s="387" t="str">
        <f>IF(ISTEXT(F17)," ",IFERROR(VLOOKUP(SMALL(puan!$T$4:$U$111,COUNTIF(puan!$T$4:$U$111,"&lt;"&amp;F17)+1),puan!$T$4:$U$111,2,0),"    "))</f>
        <v xml:space="preserve">    </v>
      </c>
      <c r="H17" s="22"/>
      <c r="I17" s="377">
        <v>10</v>
      </c>
      <c r="J17" s="378" t="s">
        <v>658</v>
      </c>
      <c r="K17" s="379" t="str">
        <f>IF(ISERROR(VLOOKUP(J17,'KAYIT LİSTESİ'!$B$4:$H$1046,2,0)),"",(VLOOKUP(J17,'KAYIT LİSTESİ'!$B$4:$H$1046,2,0)))</f>
        <v/>
      </c>
      <c r="L17" s="380" t="str">
        <f>IF(ISERROR(VLOOKUP(J17,'KAYIT LİSTESİ'!$B$4:$H$1046,4,0)),"",(VLOOKUP(J17,'KAYIT LİSTESİ'!$B$4:$H$1046,4,0)))</f>
        <v/>
      </c>
      <c r="M17" s="381" t="str">
        <f>IF(ISERROR(VLOOKUP(J17,'KAYIT LİSTESİ'!$B$4:$H$1046,5,0)),"",(VLOOKUP(J17,'KAYIT LİSTESİ'!$B$4:$H$1046,5,0)))</f>
        <v/>
      </c>
      <c r="N17" s="381" t="str">
        <f>IF(ISERROR(VLOOKUP(J17,'KAYIT LİSTESİ'!$B$4:$H$1046,6,0)),"",(VLOOKUP(J17,'KAYIT LİSTESİ'!$B$4:$H$1046,6,0)))</f>
        <v/>
      </c>
      <c r="O17" s="449" t="str">
        <f t="shared" si="0"/>
        <v xml:space="preserve"> </v>
      </c>
      <c r="P17" s="389"/>
      <c r="Q17" s="388"/>
      <c r="R17" s="379"/>
    </row>
    <row r="18" spans="1:18" s="19" customFormat="1" ht="27.75" customHeight="1" x14ac:dyDescent="0.2">
      <c r="A18" s="377"/>
      <c r="B18" s="377"/>
      <c r="C18" s="380"/>
      <c r="D18" s="385"/>
      <c r="E18" s="386"/>
      <c r="F18" s="388"/>
      <c r="G18" s="387" t="str">
        <f>IF(ISTEXT(F18)," ",IFERROR(VLOOKUP(SMALL(puan!$T$4:$U$111,COUNTIF(puan!$T$4:$U$111,"&lt;"&amp;F18)+1),puan!$T$4:$U$111,2,0),"    "))</f>
        <v xml:space="preserve">    </v>
      </c>
      <c r="H18" s="22"/>
      <c r="I18" s="377">
        <v>11</v>
      </c>
      <c r="J18" s="378" t="s">
        <v>659</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449" t="str">
        <f t="shared" si="0"/>
        <v xml:space="preserve"> </v>
      </c>
      <c r="P18" s="389"/>
      <c r="Q18" s="388"/>
      <c r="R18" s="379"/>
    </row>
    <row r="19" spans="1:18" s="19" customFormat="1" ht="27.75" customHeight="1" x14ac:dyDescent="0.2">
      <c r="A19" s="377"/>
      <c r="B19" s="377"/>
      <c r="C19" s="380"/>
      <c r="D19" s="385"/>
      <c r="E19" s="386"/>
      <c r="F19" s="388"/>
      <c r="G19" s="387" t="str">
        <f>IF(ISTEXT(F19)," ",IFERROR(VLOOKUP(SMALL(puan!$T$4:$U$111,COUNTIF(puan!$T$4:$U$111,"&lt;"&amp;F19)+1),puan!$T$4:$U$111,2,0),"    "))</f>
        <v xml:space="preserve">    </v>
      </c>
      <c r="H19" s="22"/>
      <c r="I19" s="377">
        <v>12</v>
      </c>
      <c r="J19" s="378" t="s">
        <v>660</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449" t="str">
        <f t="shared" si="0"/>
        <v xml:space="preserve"> </v>
      </c>
      <c r="P19" s="389"/>
      <c r="Q19" s="388"/>
      <c r="R19" s="379"/>
    </row>
    <row r="20" spans="1:18" s="19" customFormat="1" ht="27.75" customHeight="1" x14ac:dyDescent="0.2">
      <c r="A20" s="377"/>
      <c r="B20" s="377"/>
      <c r="C20" s="380"/>
      <c r="D20" s="385"/>
      <c r="E20" s="386"/>
      <c r="F20" s="388"/>
      <c r="G20" s="387" t="str">
        <f>IF(ISTEXT(F20)," ",IFERROR(VLOOKUP(SMALL(puan!$T$4:$U$111,COUNTIF(puan!$T$4:$U$111,"&lt;"&amp;F20)+1),puan!$T$4:$U$111,2,0),"    "))</f>
        <v xml:space="preserve">    </v>
      </c>
      <c r="H20" s="22"/>
      <c r="I20" s="256" t="s">
        <v>17</v>
      </c>
      <c r="J20" s="257"/>
      <c r="K20" s="257"/>
      <c r="L20" s="257"/>
      <c r="M20" s="257"/>
      <c r="N20" s="257"/>
      <c r="O20" s="473"/>
      <c r="P20" s="257"/>
      <c r="Q20" s="257"/>
      <c r="R20" s="258"/>
    </row>
    <row r="21" spans="1:18" s="19" customFormat="1" ht="27.75" customHeight="1" x14ac:dyDescent="0.2">
      <c r="A21" s="377"/>
      <c r="B21" s="377"/>
      <c r="C21" s="380"/>
      <c r="D21" s="385"/>
      <c r="E21" s="386"/>
      <c r="F21" s="388"/>
      <c r="G21" s="387" t="str">
        <f>IF(ISTEXT(F21)," ",IFERROR(VLOOKUP(SMALL(puan!$T$4:$U$111,COUNTIF(puan!$T$4:$U$111,"&lt;"&amp;F21)+1),puan!$T$4:$U$111,2,0),"    "))</f>
        <v xml:space="preserve">    </v>
      </c>
      <c r="H21" s="22"/>
      <c r="I21" s="49" t="s">
        <v>12</v>
      </c>
      <c r="J21" s="49" t="s">
        <v>98</v>
      </c>
      <c r="K21" s="49" t="s">
        <v>97</v>
      </c>
      <c r="L21" s="128" t="s">
        <v>13</v>
      </c>
      <c r="M21" s="129" t="s">
        <v>14</v>
      </c>
      <c r="N21" s="129" t="s">
        <v>793</v>
      </c>
      <c r="O21" s="471" t="s">
        <v>1040</v>
      </c>
      <c r="P21" s="48" t="s">
        <v>777</v>
      </c>
      <c r="Q21" s="281" t="s">
        <v>777</v>
      </c>
      <c r="R21" s="49" t="s">
        <v>28</v>
      </c>
    </row>
    <row r="22" spans="1:18" s="19" customFormat="1" ht="27.75" customHeight="1" x14ac:dyDescent="0.2">
      <c r="A22" s="377"/>
      <c r="B22" s="377"/>
      <c r="C22" s="380"/>
      <c r="D22" s="385"/>
      <c r="E22" s="386"/>
      <c r="F22" s="388"/>
      <c r="G22" s="387" t="str">
        <f>IF(ISTEXT(F22)," ",IFERROR(VLOOKUP(SMALL(puan!$T$4:$U$111,COUNTIF(puan!$T$4:$U$111,"&lt;"&amp;F22)+1),puan!$T$4:$U$111,2,0),"    "))</f>
        <v xml:space="preserve">    </v>
      </c>
      <c r="H22" s="22"/>
      <c r="I22" s="377">
        <v>1</v>
      </c>
      <c r="J22" s="378" t="s">
        <v>661</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49" t="str">
        <f t="shared" ref="O22:O33" si="1">IF(IF(OR(P22="NM",P22="DNF",P22="DNS",P22="DQ",P22=""),P22,(ROUNDUP(P22,)+14))=0," ",IF(OR(P22="NM",P22="DNF",P22="DNS",P22="DQ",P22=""),P22,(ROUNDUP(P22,)+14)))</f>
        <v xml:space="preserve"> </v>
      </c>
      <c r="P22" s="389"/>
      <c r="Q22" s="388"/>
      <c r="R22" s="379"/>
    </row>
    <row r="23" spans="1:18" s="19" customFormat="1" ht="27.75" customHeight="1" x14ac:dyDescent="0.2">
      <c r="A23" s="377"/>
      <c r="B23" s="377"/>
      <c r="C23" s="380"/>
      <c r="D23" s="385"/>
      <c r="E23" s="386"/>
      <c r="F23" s="388"/>
      <c r="G23" s="387" t="str">
        <f>IF(ISTEXT(F23)," ",IFERROR(VLOOKUP(SMALL(puan!$T$4:$U$111,COUNTIF(puan!$T$4:$U$111,"&lt;"&amp;F23)+1),puan!$T$4:$U$111,2,0),"    "))</f>
        <v xml:space="preserve">    </v>
      </c>
      <c r="H23" s="22"/>
      <c r="I23" s="377">
        <v>2</v>
      </c>
      <c r="J23" s="378" t="s">
        <v>662</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49" t="str">
        <f t="shared" si="1"/>
        <v xml:space="preserve"> </v>
      </c>
      <c r="P23" s="389"/>
      <c r="Q23" s="388"/>
      <c r="R23" s="379"/>
    </row>
    <row r="24" spans="1:18" s="19" customFormat="1" ht="27.75" customHeight="1" x14ac:dyDescent="0.2">
      <c r="A24" s="377"/>
      <c r="B24" s="377"/>
      <c r="C24" s="380"/>
      <c r="D24" s="385"/>
      <c r="E24" s="386"/>
      <c r="F24" s="388"/>
      <c r="G24" s="387" t="str">
        <f>IF(ISTEXT(F24)," ",IFERROR(VLOOKUP(SMALL(puan!$T$4:$U$111,COUNTIF(puan!$T$4:$U$111,"&lt;"&amp;F24)+1),puan!$T$4:$U$111,2,0),"    "))</f>
        <v xml:space="preserve">    </v>
      </c>
      <c r="H24" s="22"/>
      <c r="I24" s="377">
        <v>3</v>
      </c>
      <c r="J24" s="378" t="s">
        <v>663</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49" t="str">
        <f t="shared" si="1"/>
        <v xml:space="preserve"> </v>
      </c>
      <c r="P24" s="389"/>
      <c r="Q24" s="388"/>
      <c r="R24" s="379"/>
    </row>
    <row r="25" spans="1:18" s="19" customFormat="1" ht="27.75" customHeight="1" x14ac:dyDescent="0.2">
      <c r="A25" s="377"/>
      <c r="B25" s="377"/>
      <c r="C25" s="380"/>
      <c r="D25" s="385"/>
      <c r="E25" s="386"/>
      <c r="F25" s="388"/>
      <c r="G25" s="387" t="str">
        <f>IF(ISTEXT(F25)," ",IFERROR(VLOOKUP(SMALL(puan!$T$4:$U$111,COUNTIF(puan!$T$4:$U$111,"&lt;"&amp;F25)+1),puan!$T$4:$U$111,2,0),"    "))</f>
        <v xml:space="preserve">    </v>
      </c>
      <c r="H25" s="22"/>
      <c r="I25" s="377">
        <v>4</v>
      </c>
      <c r="J25" s="378" t="s">
        <v>664</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49" t="str">
        <f t="shared" si="1"/>
        <v xml:space="preserve"> </v>
      </c>
      <c r="P25" s="389"/>
      <c r="Q25" s="388"/>
      <c r="R25" s="379"/>
    </row>
    <row r="26" spans="1:18" s="19" customFormat="1" ht="27.75" customHeight="1" x14ac:dyDescent="0.2">
      <c r="A26" s="377"/>
      <c r="B26" s="377"/>
      <c r="C26" s="380"/>
      <c r="D26" s="385"/>
      <c r="E26" s="386"/>
      <c r="F26" s="388"/>
      <c r="G26" s="387" t="str">
        <f>IF(ISTEXT(F26)," ",IFERROR(VLOOKUP(SMALL(puan!$T$4:$U$111,COUNTIF(puan!$T$4:$U$111,"&lt;"&amp;F26)+1),puan!$T$4:$U$111,2,0),"    "))</f>
        <v xml:space="preserve">    </v>
      </c>
      <c r="H26" s="22"/>
      <c r="I26" s="377">
        <v>5</v>
      </c>
      <c r="J26" s="378" t="s">
        <v>665</v>
      </c>
      <c r="K26" s="379" t="str">
        <f>IF(ISERROR(VLOOKUP(J26,'KAYIT LİSTESİ'!$B$4:$H$1046,2,0)),"",(VLOOKUP(J26,'KAYIT LİSTESİ'!$B$4:$H$1046,2,0)))</f>
        <v/>
      </c>
      <c r="L26" s="380" t="str">
        <f>IF(ISERROR(VLOOKUP(J26,'KAYIT LİSTESİ'!$B$4:$H$1046,4,0)),"",(VLOOKUP(J26,'KAYIT LİSTESİ'!$B$4:$H$1046,4,0)))</f>
        <v/>
      </c>
      <c r="M26" s="381" t="str">
        <f>IF(ISERROR(VLOOKUP(J26,'KAYIT LİSTESİ'!$B$4:$H$1046,5,0)),"",(VLOOKUP(J26,'KAYIT LİSTESİ'!$B$4:$H$1046,5,0)))</f>
        <v/>
      </c>
      <c r="N26" s="381" t="str">
        <f>IF(ISERROR(VLOOKUP(J26,'KAYIT LİSTESİ'!$B$4:$H$1046,6,0)),"",(VLOOKUP(J26,'KAYIT LİSTESİ'!$B$4:$H$1046,6,0)))</f>
        <v/>
      </c>
      <c r="O26" s="449" t="str">
        <f t="shared" si="1"/>
        <v xml:space="preserve"> </v>
      </c>
      <c r="P26" s="389"/>
      <c r="Q26" s="388"/>
      <c r="R26" s="379"/>
    </row>
    <row r="27" spans="1:18" s="19" customFormat="1" ht="27.75" customHeight="1" x14ac:dyDescent="0.2">
      <c r="A27" s="377"/>
      <c r="B27" s="377"/>
      <c r="C27" s="380"/>
      <c r="D27" s="385"/>
      <c r="E27" s="386"/>
      <c r="F27" s="388"/>
      <c r="G27" s="387" t="str">
        <f>IF(ISTEXT(F27)," ",IFERROR(VLOOKUP(SMALL(puan!$T$4:$U$111,COUNTIF(puan!$T$4:$U$111,"&lt;"&amp;F27)+1),puan!$T$4:$U$111,2,0),"    "))</f>
        <v xml:space="preserve">    </v>
      </c>
      <c r="H27" s="22"/>
      <c r="I27" s="377">
        <v>6</v>
      </c>
      <c r="J27" s="378" t="s">
        <v>666</v>
      </c>
      <c r="K27" s="379" t="str">
        <f>IF(ISERROR(VLOOKUP(J27,'KAYIT LİSTESİ'!$B$4:$H$1046,2,0)),"",(VLOOKUP(J27,'KAYIT LİSTESİ'!$B$4:$H$1046,2,0)))</f>
        <v/>
      </c>
      <c r="L27" s="380" t="str">
        <f>IF(ISERROR(VLOOKUP(J27,'KAYIT LİSTESİ'!$B$4:$H$1046,4,0)),"",(VLOOKUP(J27,'KAYIT LİSTESİ'!$B$4:$H$1046,4,0)))</f>
        <v/>
      </c>
      <c r="M27" s="381" t="str">
        <f>IF(ISERROR(VLOOKUP(J27,'KAYIT LİSTESİ'!$B$4:$H$1046,5,0)),"",(VLOOKUP(J27,'KAYIT LİSTESİ'!$B$4:$H$1046,5,0)))</f>
        <v/>
      </c>
      <c r="N27" s="381" t="str">
        <f>IF(ISERROR(VLOOKUP(J27,'KAYIT LİSTESİ'!$B$4:$H$1046,6,0)),"",(VLOOKUP(J27,'KAYIT LİSTESİ'!$B$4:$H$1046,6,0)))</f>
        <v/>
      </c>
      <c r="O27" s="449" t="str">
        <f t="shared" si="1"/>
        <v xml:space="preserve"> </v>
      </c>
      <c r="P27" s="389"/>
      <c r="Q27" s="388"/>
      <c r="R27" s="379"/>
    </row>
    <row r="28" spans="1:18" s="19" customFormat="1" ht="27.75" customHeight="1" x14ac:dyDescent="0.2">
      <c r="A28" s="377"/>
      <c r="B28" s="377"/>
      <c r="C28" s="380"/>
      <c r="D28" s="385"/>
      <c r="E28" s="386"/>
      <c r="F28" s="388"/>
      <c r="G28" s="387" t="str">
        <f>IF(ISTEXT(F28)," ",IFERROR(VLOOKUP(SMALL(puan!$T$4:$U$111,COUNTIF(puan!$T$4:$U$111,"&lt;"&amp;F28)+1),puan!$T$4:$U$111,2,0),"    "))</f>
        <v xml:space="preserve">    </v>
      </c>
      <c r="H28" s="22"/>
      <c r="I28" s="377">
        <v>7</v>
      </c>
      <c r="J28" s="378" t="s">
        <v>667</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49" t="str">
        <f t="shared" si="1"/>
        <v xml:space="preserve"> </v>
      </c>
      <c r="P28" s="389"/>
      <c r="Q28" s="388"/>
      <c r="R28" s="379"/>
    </row>
    <row r="29" spans="1:18" s="19" customFormat="1" ht="27.75" customHeight="1" x14ac:dyDescent="0.2">
      <c r="A29" s="377"/>
      <c r="B29" s="377"/>
      <c r="C29" s="380"/>
      <c r="D29" s="385"/>
      <c r="E29" s="386"/>
      <c r="F29" s="388"/>
      <c r="G29" s="387" t="str">
        <f>IF(ISTEXT(F29)," ",IFERROR(VLOOKUP(SMALL(puan!$T$4:$U$111,COUNTIF(puan!$T$4:$U$111,"&lt;"&amp;F29)+1),puan!$T$4:$U$111,2,0),"    "))</f>
        <v xml:space="preserve">    </v>
      </c>
      <c r="H29" s="22"/>
      <c r="I29" s="377">
        <v>8</v>
      </c>
      <c r="J29" s="378" t="s">
        <v>668</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449" t="str">
        <f t="shared" si="1"/>
        <v xml:space="preserve"> </v>
      </c>
      <c r="P29" s="389"/>
      <c r="Q29" s="388"/>
      <c r="R29" s="379"/>
    </row>
    <row r="30" spans="1:18" s="19" customFormat="1" ht="27.75" customHeight="1" x14ac:dyDescent="0.2">
      <c r="A30" s="377"/>
      <c r="B30" s="377"/>
      <c r="C30" s="380"/>
      <c r="D30" s="385"/>
      <c r="E30" s="386"/>
      <c r="F30" s="388"/>
      <c r="G30" s="387" t="str">
        <f>IF(ISTEXT(F30)," ",IFERROR(VLOOKUP(SMALL(puan!$T$4:$U$111,COUNTIF(puan!$T$4:$U$111,"&lt;"&amp;F30)+1),puan!$T$4:$U$111,2,0),"    "))</f>
        <v xml:space="preserve">    </v>
      </c>
      <c r="H30" s="22"/>
      <c r="I30" s="377">
        <v>9</v>
      </c>
      <c r="J30" s="378" t="s">
        <v>669</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449" t="str">
        <f t="shared" si="1"/>
        <v xml:space="preserve"> </v>
      </c>
      <c r="P30" s="389"/>
      <c r="Q30" s="388"/>
      <c r="R30" s="379"/>
    </row>
    <row r="31" spans="1:18" s="19" customFormat="1" ht="27.75" customHeight="1" x14ac:dyDescent="0.2">
      <c r="A31" s="377"/>
      <c r="B31" s="377"/>
      <c r="C31" s="380"/>
      <c r="D31" s="385"/>
      <c r="E31" s="386"/>
      <c r="F31" s="388"/>
      <c r="G31" s="387" t="str">
        <f>IF(ISTEXT(F31)," ",IFERROR(VLOOKUP(SMALL(puan!$T$4:$U$111,COUNTIF(puan!$T$4:$U$111,"&lt;"&amp;F31)+1),puan!$T$4:$U$111,2,0),"    "))</f>
        <v xml:space="preserve">    </v>
      </c>
      <c r="H31" s="22"/>
      <c r="I31" s="377">
        <v>10</v>
      </c>
      <c r="J31" s="378" t="s">
        <v>670</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49" t="str">
        <f t="shared" si="1"/>
        <v xml:space="preserve"> </v>
      </c>
      <c r="P31" s="389"/>
      <c r="Q31" s="388"/>
      <c r="R31" s="379"/>
    </row>
    <row r="32" spans="1:18" s="19" customFormat="1" ht="27.75" customHeight="1" x14ac:dyDescent="0.2">
      <c r="A32" s="377"/>
      <c r="B32" s="377"/>
      <c r="C32" s="380"/>
      <c r="D32" s="385"/>
      <c r="E32" s="386"/>
      <c r="F32" s="388"/>
      <c r="G32" s="387" t="str">
        <f>IF(ISTEXT(F32)," ",IFERROR(VLOOKUP(SMALL(puan!$T$4:$U$111,COUNTIF(puan!$T$4:$U$111,"&lt;"&amp;F32)+1),puan!$T$4:$U$111,2,0),"    "))</f>
        <v xml:space="preserve">    </v>
      </c>
      <c r="H32" s="22"/>
      <c r="I32" s="377">
        <v>11</v>
      </c>
      <c r="J32" s="378" t="s">
        <v>671</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49" t="str">
        <f t="shared" si="1"/>
        <v xml:space="preserve"> </v>
      </c>
      <c r="P32" s="389"/>
      <c r="Q32" s="388"/>
      <c r="R32" s="379"/>
    </row>
    <row r="33" spans="1:18" s="19" customFormat="1" ht="27.75" customHeight="1" x14ac:dyDescent="0.2">
      <c r="A33" s="377"/>
      <c r="B33" s="377"/>
      <c r="C33" s="380"/>
      <c r="D33" s="385"/>
      <c r="E33" s="386"/>
      <c r="F33" s="388"/>
      <c r="G33" s="387" t="str">
        <f>IF(ISTEXT(F33)," ",IFERROR(VLOOKUP(SMALL(puan!$T$4:$U$111,COUNTIF(puan!$T$4:$U$111,"&lt;"&amp;F33)+1),puan!$T$4:$U$111,2,0),"    "))</f>
        <v xml:space="preserve">    </v>
      </c>
      <c r="H33" s="22"/>
      <c r="I33" s="377">
        <v>12</v>
      </c>
      <c r="J33" s="378" t="s">
        <v>672</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49" t="str">
        <f t="shared" si="1"/>
        <v xml:space="preserve"> </v>
      </c>
      <c r="P33" s="389"/>
      <c r="Q33" s="388"/>
      <c r="R33" s="379"/>
    </row>
    <row r="34" spans="1:18" s="19" customFormat="1" ht="27.75" customHeight="1" x14ac:dyDescent="0.2">
      <c r="A34" s="377"/>
      <c r="B34" s="377"/>
      <c r="C34" s="380"/>
      <c r="D34" s="385"/>
      <c r="E34" s="386"/>
      <c r="F34" s="388"/>
      <c r="G34" s="387" t="str">
        <f>IF(ISTEXT(F34)," ",IFERROR(VLOOKUP(SMALL(puan!$T$4:$U$111,COUNTIF(puan!$T$4:$U$111,"&lt;"&amp;F34)+1),puan!$T$4:$U$111,2,0),"    "))</f>
        <v xml:space="preserve">    </v>
      </c>
      <c r="H34" s="22"/>
      <c r="I34" s="256" t="s">
        <v>18</v>
      </c>
      <c r="J34" s="257"/>
      <c r="K34" s="257"/>
      <c r="L34" s="257"/>
      <c r="M34" s="257"/>
      <c r="N34" s="257"/>
      <c r="O34" s="473"/>
      <c r="P34" s="257"/>
      <c r="Q34" s="257"/>
      <c r="R34" s="258"/>
    </row>
    <row r="35" spans="1:18" s="19" customFormat="1" ht="27.75" customHeight="1" x14ac:dyDescent="0.2">
      <c r="A35" s="377"/>
      <c r="B35" s="377"/>
      <c r="C35" s="380"/>
      <c r="D35" s="385"/>
      <c r="E35" s="386"/>
      <c r="F35" s="388"/>
      <c r="G35" s="387" t="str">
        <f>IF(ISTEXT(F35)," ",IFERROR(VLOOKUP(SMALL(puan!$T$4:$U$111,COUNTIF(puan!$T$4:$U$111,"&lt;"&amp;F35)+1),puan!$T$4:$U$111,2,0),"    "))</f>
        <v xml:space="preserve">    </v>
      </c>
      <c r="H35" s="22"/>
      <c r="I35" s="49" t="s">
        <v>12</v>
      </c>
      <c r="J35" s="49" t="s">
        <v>98</v>
      </c>
      <c r="K35" s="49" t="s">
        <v>97</v>
      </c>
      <c r="L35" s="128" t="s">
        <v>13</v>
      </c>
      <c r="M35" s="129" t="s">
        <v>14</v>
      </c>
      <c r="N35" s="129" t="s">
        <v>793</v>
      </c>
      <c r="O35" s="471" t="s">
        <v>1040</v>
      </c>
      <c r="P35" s="48" t="s">
        <v>777</v>
      </c>
      <c r="Q35" s="281" t="s">
        <v>777</v>
      </c>
      <c r="R35" s="49" t="s">
        <v>28</v>
      </c>
    </row>
    <row r="36" spans="1:18" s="19" customFormat="1" ht="27.75" customHeight="1" x14ac:dyDescent="0.2">
      <c r="A36" s="377"/>
      <c r="B36" s="377"/>
      <c r="C36" s="380"/>
      <c r="D36" s="385"/>
      <c r="E36" s="386"/>
      <c r="F36" s="388"/>
      <c r="G36" s="387" t="str">
        <f>IF(ISTEXT(F36)," ",IFERROR(VLOOKUP(SMALL(puan!$T$4:$U$111,COUNTIF(puan!$T$4:$U$111,"&lt;"&amp;F36)+1),puan!$T$4:$U$111,2,0),"    "))</f>
        <v xml:space="preserve">    </v>
      </c>
      <c r="H36" s="22"/>
      <c r="I36" s="377">
        <v>1</v>
      </c>
      <c r="J36" s="378" t="s">
        <v>673</v>
      </c>
      <c r="K36" s="379" t="str">
        <f>IF(ISERROR(VLOOKUP(J36,'KAYIT LİSTESİ'!$B$4:$H$1046,2,0)),"",(VLOOKUP(J36,'KAYIT LİSTESİ'!$B$4:$H$1046,2,0)))</f>
        <v/>
      </c>
      <c r="L36" s="380" t="str">
        <f>IF(ISERROR(VLOOKUP(J36,'KAYIT LİSTESİ'!$B$4:$H$1046,4,0)),"",(VLOOKUP(J36,'KAYIT LİSTESİ'!$B$4:$H$1046,4,0)))</f>
        <v/>
      </c>
      <c r="M36" s="381" t="str">
        <f>IF(ISERROR(VLOOKUP(J36,'KAYIT LİSTESİ'!$B$4:$H$1046,5,0)),"",(VLOOKUP(J36,'KAYIT LİSTESİ'!$B$4:$H$1046,5,0)))</f>
        <v/>
      </c>
      <c r="N36" s="381" t="str">
        <f>IF(ISERROR(VLOOKUP(J36,'KAYIT LİSTESİ'!$B$4:$H$1046,6,0)),"",(VLOOKUP(J36,'KAYIT LİSTESİ'!$B$4:$H$1046,6,0)))</f>
        <v/>
      </c>
      <c r="O36" s="449" t="str">
        <f t="shared" ref="O36:O47" si="2">IF(IF(OR(P36="NM",P36="DNF",P36="DNS",P36="DQ",P36=""),P36,(ROUNDUP(P36,)+14))=0," ",IF(OR(P36="NM",P36="DNF",P36="DNS",P36="DQ",P36=""),P36,(ROUNDUP(P36,)+14)))</f>
        <v xml:space="preserve"> </v>
      </c>
      <c r="P36" s="389"/>
      <c r="Q36" s="388"/>
      <c r="R36" s="379"/>
    </row>
    <row r="37" spans="1:18" s="19" customFormat="1" ht="27.75" customHeight="1" x14ac:dyDescent="0.2">
      <c r="A37" s="377"/>
      <c r="B37" s="377"/>
      <c r="C37" s="380"/>
      <c r="D37" s="385"/>
      <c r="E37" s="386"/>
      <c r="F37" s="388"/>
      <c r="G37" s="387" t="str">
        <f>IF(ISTEXT(F37)," ",IFERROR(VLOOKUP(SMALL(puan!$T$4:$U$111,COUNTIF(puan!$T$4:$U$111,"&lt;"&amp;F37)+1),puan!$T$4:$U$111,2,0),"    "))</f>
        <v xml:space="preserve">    </v>
      </c>
      <c r="H37" s="22"/>
      <c r="I37" s="377">
        <v>2</v>
      </c>
      <c r="J37" s="378" t="s">
        <v>674</v>
      </c>
      <c r="K37" s="379" t="str">
        <f>IF(ISERROR(VLOOKUP(J37,'KAYIT LİSTESİ'!$B$4:$H$1046,2,0)),"",(VLOOKUP(J37,'KAYIT LİSTESİ'!$B$4:$H$1046,2,0)))</f>
        <v/>
      </c>
      <c r="L37" s="380" t="str">
        <f>IF(ISERROR(VLOOKUP(J37,'KAYIT LİSTESİ'!$B$4:$H$1046,4,0)),"",(VLOOKUP(J37,'KAYIT LİSTESİ'!$B$4:$H$1046,4,0)))</f>
        <v/>
      </c>
      <c r="M37" s="381" t="str">
        <f>IF(ISERROR(VLOOKUP(J37,'KAYIT LİSTESİ'!$B$4:$H$1046,5,0)),"",(VLOOKUP(J37,'KAYIT LİSTESİ'!$B$4:$H$1046,5,0)))</f>
        <v/>
      </c>
      <c r="N37" s="381" t="str">
        <f>IF(ISERROR(VLOOKUP(J37,'KAYIT LİSTESİ'!$B$4:$H$1046,6,0)),"",(VLOOKUP(J37,'KAYIT LİSTESİ'!$B$4:$H$1046,6,0)))</f>
        <v/>
      </c>
      <c r="O37" s="449" t="str">
        <f t="shared" si="2"/>
        <v xml:space="preserve"> </v>
      </c>
      <c r="P37" s="389"/>
      <c r="Q37" s="388"/>
      <c r="R37" s="379"/>
    </row>
    <row r="38" spans="1:18" s="19" customFormat="1" ht="27.75" customHeight="1" x14ac:dyDescent="0.2">
      <c r="A38" s="377"/>
      <c r="B38" s="377"/>
      <c r="C38" s="380"/>
      <c r="D38" s="385"/>
      <c r="E38" s="386"/>
      <c r="F38" s="388"/>
      <c r="G38" s="387" t="str">
        <f>IF(ISTEXT(F38)," ",IFERROR(VLOOKUP(SMALL(puan!$T$4:$U$111,COUNTIF(puan!$T$4:$U$111,"&lt;"&amp;F38)+1),puan!$T$4:$U$111,2,0),"    "))</f>
        <v xml:space="preserve">    </v>
      </c>
      <c r="H38" s="22"/>
      <c r="I38" s="377">
        <v>3</v>
      </c>
      <c r="J38" s="378" t="s">
        <v>675</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49" t="str">
        <f t="shared" si="2"/>
        <v xml:space="preserve"> </v>
      </c>
      <c r="P38" s="389"/>
      <c r="Q38" s="388"/>
      <c r="R38" s="379"/>
    </row>
    <row r="39" spans="1:18" s="19" customFormat="1" ht="27.75" customHeight="1" x14ac:dyDescent="0.2">
      <c r="A39" s="377"/>
      <c r="B39" s="377"/>
      <c r="C39" s="380"/>
      <c r="D39" s="385"/>
      <c r="E39" s="386"/>
      <c r="F39" s="388"/>
      <c r="G39" s="387" t="str">
        <f>IF(ISTEXT(F39)," ",IFERROR(VLOOKUP(SMALL(puan!$T$4:$U$111,COUNTIF(puan!$T$4:$U$111,"&lt;"&amp;F39)+1),puan!$T$4:$U$111,2,0),"    "))</f>
        <v xml:space="preserve">    </v>
      </c>
      <c r="H39" s="22"/>
      <c r="I39" s="377">
        <v>4</v>
      </c>
      <c r="J39" s="378" t="s">
        <v>676</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449" t="str">
        <f t="shared" si="2"/>
        <v xml:space="preserve"> </v>
      </c>
      <c r="P39" s="389"/>
      <c r="Q39" s="388"/>
      <c r="R39" s="379"/>
    </row>
    <row r="40" spans="1:18" s="19" customFormat="1" ht="27.75" customHeight="1" x14ac:dyDescent="0.2">
      <c r="A40" s="377"/>
      <c r="B40" s="377"/>
      <c r="C40" s="380"/>
      <c r="D40" s="385"/>
      <c r="E40" s="386"/>
      <c r="F40" s="388"/>
      <c r="G40" s="387" t="str">
        <f>IF(ISTEXT(F40)," ",IFERROR(VLOOKUP(SMALL(puan!$T$4:$U$111,COUNTIF(puan!$T$4:$U$111,"&lt;"&amp;F40)+1),puan!$T$4:$U$111,2,0),"    "))</f>
        <v xml:space="preserve">    </v>
      </c>
      <c r="H40" s="22"/>
      <c r="I40" s="377">
        <v>5</v>
      </c>
      <c r="J40" s="378" t="s">
        <v>677</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449" t="str">
        <f t="shared" si="2"/>
        <v xml:space="preserve"> </v>
      </c>
      <c r="P40" s="389"/>
      <c r="Q40" s="388"/>
      <c r="R40" s="379"/>
    </row>
    <row r="41" spans="1:18" s="19" customFormat="1" ht="27.75" customHeight="1" x14ac:dyDescent="0.2">
      <c r="A41" s="377"/>
      <c r="B41" s="377"/>
      <c r="C41" s="380"/>
      <c r="D41" s="385"/>
      <c r="E41" s="386"/>
      <c r="F41" s="388"/>
      <c r="G41" s="387" t="str">
        <f>IF(ISTEXT(F41)," ",IFERROR(VLOOKUP(SMALL(puan!$T$4:$U$111,COUNTIF(puan!$T$4:$U$111,"&lt;"&amp;F41)+1),puan!$T$4:$U$111,2,0),"    "))</f>
        <v xml:space="preserve">    </v>
      </c>
      <c r="H41" s="22"/>
      <c r="I41" s="377">
        <v>6</v>
      </c>
      <c r="J41" s="378" t="s">
        <v>678</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449" t="str">
        <f t="shared" si="2"/>
        <v xml:space="preserve"> </v>
      </c>
      <c r="P41" s="389"/>
      <c r="Q41" s="388"/>
      <c r="R41" s="379"/>
    </row>
    <row r="42" spans="1:18" s="19" customFormat="1" ht="27.75" customHeight="1" x14ac:dyDescent="0.2">
      <c r="A42" s="377"/>
      <c r="B42" s="377"/>
      <c r="C42" s="380"/>
      <c r="D42" s="385"/>
      <c r="E42" s="386"/>
      <c r="F42" s="388"/>
      <c r="G42" s="387" t="str">
        <f>IF(ISTEXT(F42)," ",IFERROR(VLOOKUP(SMALL(puan!$T$4:$U$111,COUNTIF(puan!$T$4:$U$111,"&lt;"&amp;F42)+1),puan!$T$4:$U$111,2,0),"    "))</f>
        <v xml:space="preserve">    </v>
      </c>
      <c r="H42" s="22"/>
      <c r="I42" s="377">
        <v>7</v>
      </c>
      <c r="J42" s="378" t="s">
        <v>679</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49" t="str">
        <f t="shared" si="2"/>
        <v xml:space="preserve"> </v>
      </c>
      <c r="P42" s="389"/>
      <c r="Q42" s="388"/>
      <c r="R42" s="379"/>
    </row>
    <row r="43" spans="1:18" s="19" customFormat="1" ht="27.75" customHeight="1" x14ac:dyDescent="0.2">
      <c r="A43" s="377"/>
      <c r="B43" s="377"/>
      <c r="C43" s="380"/>
      <c r="D43" s="385"/>
      <c r="E43" s="386"/>
      <c r="F43" s="388"/>
      <c r="G43" s="387" t="str">
        <f>IF(ISTEXT(F43)," ",IFERROR(VLOOKUP(SMALL(puan!$T$4:$U$111,COUNTIF(puan!$T$4:$U$111,"&lt;"&amp;F43)+1),puan!$T$4:$U$111,2,0),"    "))</f>
        <v xml:space="preserve">    </v>
      </c>
      <c r="H43" s="22"/>
      <c r="I43" s="377">
        <v>8</v>
      </c>
      <c r="J43" s="378" t="s">
        <v>680</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49" t="str">
        <f t="shared" si="2"/>
        <v xml:space="preserve"> </v>
      </c>
      <c r="P43" s="389"/>
      <c r="Q43" s="388"/>
      <c r="R43" s="379"/>
    </row>
    <row r="44" spans="1:18" s="19" customFormat="1" ht="27.75" customHeight="1" x14ac:dyDescent="0.2">
      <c r="A44" s="377"/>
      <c r="B44" s="377"/>
      <c r="C44" s="380"/>
      <c r="D44" s="385"/>
      <c r="E44" s="386"/>
      <c r="F44" s="388"/>
      <c r="G44" s="387" t="str">
        <f>IF(ISTEXT(F44)," ",IFERROR(VLOOKUP(SMALL(puan!$T$4:$U$111,COUNTIF(puan!$T$4:$U$111,"&lt;"&amp;F44)+1),puan!$T$4:$U$111,2,0),"    "))</f>
        <v xml:space="preserve">    </v>
      </c>
      <c r="H44" s="22"/>
      <c r="I44" s="377">
        <v>9</v>
      </c>
      <c r="J44" s="378" t="s">
        <v>681</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49" t="str">
        <f t="shared" si="2"/>
        <v xml:space="preserve"> </v>
      </c>
      <c r="P44" s="389"/>
      <c r="Q44" s="388"/>
      <c r="R44" s="379"/>
    </row>
    <row r="45" spans="1:18" s="19" customFormat="1" ht="27.75" customHeight="1" x14ac:dyDescent="0.2">
      <c r="A45" s="377"/>
      <c r="B45" s="377"/>
      <c r="C45" s="380"/>
      <c r="D45" s="385"/>
      <c r="E45" s="386"/>
      <c r="F45" s="388"/>
      <c r="G45" s="387" t="str">
        <f>IF(ISTEXT(F45)," ",IFERROR(VLOOKUP(SMALL(puan!$T$4:$U$111,COUNTIF(puan!$T$4:$U$111,"&lt;"&amp;F45)+1),puan!$T$4:$U$111,2,0),"    "))</f>
        <v xml:space="preserve">    </v>
      </c>
      <c r="H45" s="22"/>
      <c r="I45" s="377">
        <v>10</v>
      </c>
      <c r="J45" s="378" t="s">
        <v>682</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49" t="str">
        <f t="shared" si="2"/>
        <v xml:space="preserve"> </v>
      </c>
      <c r="P45" s="389"/>
      <c r="Q45" s="388"/>
      <c r="R45" s="379"/>
    </row>
    <row r="46" spans="1:18" s="19" customFormat="1" ht="27.75" customHeight="1" x14ac:dyDescent="0.2">
      <c r="A46" s="377"/>
      <c r="B46" s="377"/>
      <c r="C46" s="380"/>
      <c r="D46" s="385"/>
      <c r="E46" s="386"/>
      <c r="F46" s="388"/>
      <c r="G46" s="387" t="str">
        <f>IF(ISTEXT(F46)," ",IFERROR(VLOOKUP(SMALL(puan!$T$4:$U$111,COUNTIF(puan!$T$4:$U$111,"&lt;"&amp;F46)+1),puan!$T$4:$U$111,2,0),"    "))</f>
        <v xml:space="preserve">    </v>
      </c>
      <c r="H46" s="22"/>
      <c r="I46" s="377">
        <v>11</v>
      </c>
      <c r="J46" s="378" t="s">
        <v>683</v>
      </c>
      <c r="K46" s="379" t="str">
        <f>IF(ISERROR(VLOOKUP(J46,'KAYIT LİSTESİ'!$B$4:$H$1046,2,0)),"",(VLOOKUP(J46,'KAYIT LİSTESİ'!$B$4:$H$1046,2,0)))</f>
        <v/>
      </c>
      <c r="L46" s="380" t="str">
        <f>IF(ISERROR(VLOOKUP(J46,'KAYIT LİSTESİ'!$B$4:$H$1046,4,0)),"",(VLOOKUP(J46,'KAYIT LİSTESİ'!$B$4:$H$1046,4,0)))</f>
        <v/>
      </c>
      <c r="M46" s="381" t="str">
        <f>IF(ISERROR(VLOOKUP(J46,'KAYIT LİSTESİ'!$B$4:$H$1046,5,0)),"",(VLOOKUP(J46,'KAYIT LİSTESİ'!$B$4:$H$1046,5,0)))</f>
        <v/>
      </c>
      <c r="N46" s="381" t="str">
        <f>IF(ISERROR(VLOOKUP(J46,'KAYIT LİSTESİ'!$B$4:$H$1046,6,0)),"",(VLOOKUP(J46,'KAYIT LİSTESİ'!$B$4:$H$1046,6,0)))</f>
        <v/>
      </c>
      <c r="O46" s="449" t="str">
        <f t="shared" si="2"/>
        <v xml:space="preserve"> </v>
      </c>
      <c r="P46" s="389"/>
      <c r="Q46" s="388"/>
      <c r="R46" s="379"/>
    </row>
    <row r="47" spans="1:18" s="19" customFormat="1" ht="27.75" customHeight="1" x14ac:dyDescent="0.2">
      <c r="A47" s="377"/>
      <c r="B47" s="377"/>
      <c r="C47" s="380"/>
      <c r="D47" s="385"/>
      <c r="E47" s="386"/>
      <c r="F47" s="388"/>
      <c r="G47" s="387" t="str">
        <f>IF(ISTEXT(F47)," ",IFERROR(VLOOKUP(SMALL(puan!$T$4:$U$111,COUNTIF(puan!$T$4:$U$111,"&lt;"&amp;F47)+1),puan!$T$4:$U$111,2,0),"    "))</f>
        <v xml:space="preserve">    </v>
      </c>
      <c r="H47" s="22"/>
      <c r="I47" s="377">
        <v>12</v>
      </c>
      <c r="J47" s="378" t="s">
        <v>684</v>
      </c>
      <c r="K47" s="379" t="str">
        <f>IF(ISERROR(VLOOKUP(J47,'KAYIT LİSTESİ'!$B$4:$H$1046,2,0)),"",(VLOOKUP(J47,'KAYIT LİSTESİ'!$B$4:$H$1046,2,0)))</f>
        <v/>
      </c>
      <c r="L47" s="380" t="str">
        <f>IF(ISERROR(VLOOKUP(J47,'KAYIT LİSTESİ'!$B$4:$H$1046,4,0)),"",(VLOOKUP(J47,'KAYIT LİSTESİ'!$B$4:$H$1046,4,0)))</f>
        <v/>
      </c>
      <c r="M47" s="381" t="str">
        <f>IF(ISERROR(VLOOKUP(J47,'KAYIT LİSTESİ'!$B$4:$H$1046,5,0)),"",(VLOOKUP(J47,'KAYIT LİSTESİ'!$B$4:$H$1046,5,0)))</f>
        <v/>
      </c>
      <c r="N47" s="381" t="str">
        <f>IF(ISERROR(VLOOKUP(J47,'KAYIT LİSTESİ'!$B$4:$H$1046,6,0)),"",(VLOOKUP(J47,'KAYIT LİSTESİ'!$B$4:$H$1046,6,0)))</f>
        <v/>
      </c>
      <c r="O47" s="449" t="str">
        <f t="shared" si="2"/>
        <v xml:space="preserve"> </v>
      </c>
      <c r="P47" s="389"/>
      <c r="Q47" s="388"/>
      <c r="R47" s="379"/>
    </row>
    <row r="48" spans="1:18" s="19" customFormat="1" ht="27.75" customHeight="1" x14ac:dyDescent="0.2">
      <c r="A48" s="377"/>
      <c r="B48" s="377"/>
      <c r="C48" s="380"/>
      <c r="D48" s="385"/>
      <c r="E48" s="386"/>
      <c r="F48" s="388"/>
      <c r="G48" s="387" t="str">
        <f>IF(ISTEXT(F48)," ",IFERROR(VLOOKUP(SMALL(puan!$T$4:$U$111,COUNTIF(puan!$T$4:$U$111,"&lt;"&amp;F48)+1),puan!$T$4:$U$111,2,0),"    "))</f>
        <v xml:space="preserve">    </v>
      </c>
      <c r="H48" s="22"/>
      <c r="I48" s="256" t="s">
        <v>44</v>
      </c>
      <c r="J48" s="257"/>
      <c r="K48" s="257"/>
      <c r="L48" s="257"/>
      <c r="M48" s="257"/>
      <c r="N48" s="257"/>
      <c r="O48" s="473"/>
      <c r="P48" s="257"/>
      <c r="Q48" s="257"/>
      <c r="R48" s="258"/>
    </row>
    <row r="49" spans="1:18" s="19" customFormat="1" ht="27.75" customHeight="1" x14ac:dyDescent="0.2">
      <c r="A49" s="377"/>
      <c r="B49" s="377"/>
      <c r="C49" s="380"/>
      <c r="D49" s="385"/>
      <c r="E49" s="386"/>
      <c r="F49" s="388"/>
      <c r="G49" s="387" t="str">
        <f>IF(ISTEXT(F49)," ",IFERROR(VLOOKUP(SMALL(puan!$T$4:$U$111,COUNTIF(puan!$T$4:$U$111,"&lt;"&amp;F49)+1),puan!$T$4:$U$111,2,0),"    "))</f>
        <v xml:space="preserve">    </v>
      </c>
      <c r="H49" s="22"/>
      <c r="I49" s="49" t="s">
        <v>12</v>
      </c>
      <c r="J49" s="49" t="s">
        <v>98</v>
      </c>
      <c r="K49" s="49" t="s">
        <v>97</v>
      </c>
      <c r="L49" s="128" t="s">
        <v>13</v>
      </c>
      <c r="M49" s="129" t="s">
        <v>14</v>
      </c>
      <c r="N49" s="129" t="s">
        <v>793</v>
      </c>
      <c r="O49" s="471" t="s">
        <v>1040</v>
      </c>
      <c r="P49" s="48" t="s">
        <v>777</v>
      </c>
      <c r="Q49" s="281" t="s">
        <v>777</v>
      </c>
      <c r="R49" s="49" t="s">
        <v>28</v>
      </c>
    </row>
    <row r="50" spans="1:18" s="19" customFormat="1" ht="27.75" customHeight="1" x14ac:dyDescent="0.2">
      <c r="A50" s="377"/>
      <c r="B50" s="377"/>
      <c r="C50" s="380"/>
      <c r="D50" s="385"/>
      <c r="E50" s="386"/>
      <c r="F50" s="388"/>
      <c r="G50" s="387" t="str">
        <f>IF(ISTEXT(F50)," ",IFERROR(VLOOKUP(SMALL(puan!$T$4:$U$111,COUNTIF(puan!$T$4:$U$111,"&lt;"&amp;F50)+1),puan!$T$4:$U$111,2,0),"    "))</f>
        <v xml:space="preserve">    </v>
      </c>
      <c r="H50" s="22"/>
      <c r="I50" s="377">
        <v>1</v>
      </c>
      <c r="J50" s="378" t="s">
        <v>685</v>
      </c>
      <c r="K50" s="379" t="str">
        <f>IF(ISERROR(VLOOKUP(J50,'KAYIT LİSTESİ'!$B$4:$H$1046,2,0)),"",(VLOOKUP(J50,'KAYIT LİSTESİ'!$B$4:$H$1046,2,0)))</f>
        <v/>
      </c>
      <c r="L50" s="380" t="str">
        <f>IF(ISERROR(VLOOKUP(J50,'KAYIT LİSTESİ'!$B$4:$H$1046,4,0)),"",(VLOOKUP(J50,'KAYIT LİSTESİ'!$B$4:$H$1046,4,0)))</f>
        <v/>
      </c>
      <c r="M50" s="381" t="str">
        <f>IF(ISERROR(VLOOKUP(J50,'KAYIT LİSTESİ'!$B$4:$H$1046,5,0)),"",(VLOOKUP(J50,'KAYIT LİSTESİ'!$B$4:$H$1046,5,0)))</f>
        <v/>
      </c>
      <c r="N50" s="381" t="str">
        <f>IF(ISERROR(VLOOKUP(J50,'KAYIT LİSTESİ'!$B$4:$H$1046,6,0)),"",(VLOOKUP(J50,'KAYIT LİSTESİ'!$B$4:$H$1046,6,0)))</f>
        <v/>
      </c>
      <c r="O50" s="449" t="str">
        <f t="shared" ref="O50:O61" si="3">IF(IF(OR(P50="NM",P50="DNF",P50="DNS",P50="DQ",P50=""),P50,(ROUNDUP(P50,)+14))=0," ",IF(OR(P50="NM",P50="DNF",P50="DNS",P50="DQ",P50=""),P50,(ROUNDUP(P50,)+14)))</f>
        <v xml:space="preserve"> </v>
      </c>
      <c r="P50" s="389"/>
      <c r="Q50" s="388"/>
      <c r="R50" s="379"/>
    </row>
    <row r="51" spans="1:18" s="19" customFormat="1" ht="27.75" customHeight="1" x14ac:dyDescent="0.2">
      <c r="A51" s="377"/>
      <c r="B51" s="377"/>
      <c r="C51" s="380"/>
      <c r="D51" s="385"/>
      <c r="E51" s="386"/>
      <c r="F51" s="388"/>
      <c r="G51" s="387" t="str">
        <f>IF(ISTEXT(F51)," ",IFERROR(VLOOKUP(SMALL(puan!$T$4:$U$111,COUNTIF(puan!$T$4:$U$111,"&lt;"&amp;F51)+1),puan!$T$4:$U$111,2,0),"    "))</f>
        <v xml:space="preserve">    </v>
      </c>
      <c r="H51" s="22"/>
      <c r="I51" s="377">
        <v>2</v>
      </c>
      <c r="J51" s="378" t="s">
        <v>686</v>
      </c>
      <c r="K51" s="379" t="str">
        <f>IF(ISERROR(VLOOKUP(J51,'KAYIT LİSTESİ'!$B$4:$H$1046,2,0)),"",(VLOOKUP(J51,'KAYIT LİSTESİ'!$B$4:$H$1046,2,0)))</f>
        <v/>
      </c>
      <c r="L51" s="380" t="str">
        <f>IF(ISERROR(VLOOKUP(J51,'KAYIT LİSTESİ'!$B$4:$H$1046,4,0)),"",(VLOOKUP(J51,'KAYIT LİSTESİ'!$B$4:$H$1046,4,0)))</f>
        <v/>
      </c>
      <c r="M51" s="381" t="str">
        <f>IF(ISERROR(VLOOKUP(J51,'KAYIT LİSTESİ'!$B$4:$H$1046,5,0)),"",(VLOOKUP(J51,'KAYIT LİSTESİ'!$B$4:$H$1046,5,0)))</f>
        <v/>
      </c>
      <c r="N51" s="381" t="str">
        <f>IF(ISERROR(VLOOKUP(J51,'KAYIT LİSTESİ'!$B$4:$H$1046,6,0)),"",(VLOOKUP(J51,'KAYIT LİSTESİ'!$B$4:$H$1046,6,0)))</f>
        <v/>
      </c>
      <c r="O51" s="449" t="str">
        <f t="shared" si="3"/>
        <v xml:space="preserve"> </v>
      </c>
      <c r="P51" s="389"/>
      <c r="Q51" s="388"/>
      <c r="R51" s="379"/>
    </row>
    <row r="52" spans="1:18" s="19" customFormat="1" ht="27.75" customHeight="1" x14ac:dyDescent="0.2">
      <c r="A52" s="377"/>
      <c r="B52" s="377"/>
      <c r="C52" s="380"/>
      <c r="D52" s="385"/>
      <c r="E52" s="386"/>
      <c r="F52" s="388"/>
      <c r="G52" s="387" t="str">
        <f>IF(ISTEXT(F52)," ",IFERROR(VLOOKUP(SMALL(puan!$T$4:$U$111,COUNTIF(puan!$T$4:$U$111,"&lt;"&amp;F52)+1),puan!$T$4:$U$111,2,0),"    "))</f>
        <v xml:space="preserve">    </v>
      </c>
      <c r="H52" s="22"/>
      <c r="I52" s="377">
        <v>3</v>
      </c>
      <c r="J52" s="378" t="s">
        <v>687</v>
      </c>
      <c r="K52" s="379" t="str">
        <f>IF(ISERROR(VLOOKUP(J52,'KAYIT LİSTESİ'!$B$4:$H$1046,2,0)),"",(VLOOKUP(J52,'KAYIT LİSTESİ'!$B$4:$H$1046,2,0)))</f>
        <v/>
      </c>
      <c r="L52" s="380" t="str">
        <f>IF(ISERROR(VLOOKUP(J52,'KAYIT LİSTESİ'!$B$4:$H$1046,4,0)),"",(VLOOKUP(J52,'KAYIT LİSTESİ'!$B$4:$H$1046,4,0)))</f>
        <v/>
      </c>
      <c r="M52" s="381" t="str">
        <f>IF(ISERROR(VLOOKUP(J52,'KAYIT LİSTESİ'!$B$4:$H$1046,5,0)),"",(VLOOKUP(J52,'KAYIT LİSTESİ'!$B$4:$H$1046,5,0)))</f>
        <v/>
      </c>
      <c r="N52" s="381" t="str">
        <f>IF(ISERROR(VLOOKUP(J52,'KAYIT LİSTESİ'!$B$4:$H$1046,6,0)),"",(VLOOKUP(J52,'KAYIT LİSTESİ'!$B$4:$H$1046,6,0)))</f>
        <v/>
      </c>
      <c r="O52" s="449" t="str">
        <f t="shared" si="3"/>
        <v xml:space="preserve"> </v>
      </c>
      <c r="P52" s="389"/>
      <c r="Q52" s="388"/>
      <c r="R52" s="379"/>
    </row>
    <row r="53" spans="1:18" s="19" customFormat="1" ht="27.75" customHeight="1" x14ac:dyDescent="0.2">
      <c r="A53" s="377"/>
      <c r="B53" s="377"/>
      <c r="C53" s="380"/>
      <c r="D53" s="385"/>
      <c r="E53" s="386"/>
      <c r="F53" s="388"/>
      <c r="G53" s="387" t="str">
        <f>IF(ISTEXT(F53)," ",IFERROR(VLOOKUP(SMALL(puan!$T$4:$U$111,COUNTIF(puan!$T$4:$U$111,"&lt;"&amp;F53)+1),puan!$T$4:$U$111,2,0),"    "))</f>
        <v xml:space="preserve">    </v>
      </c>
      <c r="H53" s="22"/>
      <c r="I53" s="377">
        <v>4</v>
      </c>
      <c r="J53" s="378" t="s">
        <v>688</v>
      </c>
      <c r="K53" s="379" t="str">
        <f>IF(ISERROR(VLOOKUP(J53,'KAYIT LİSTESİ'!$B$4:$H$1046,2,0)),"",(VLOOKUP(J53,'KAYIT LİSTESİ'!$B$4:$H$1046,2,0)))</f>
        <v/>
      </c>
      <c r="L53" s="380" t="str">
        <f>IF(ISERROR(VLOOKUP(J53,'KAYIT LİSTESİ'!$B$4:$H$1046,4,0)),"",(VLOOKUP(J53,'KAYIT LİSTESİ'!$B$4:$H$1046,4,0)))</f>
        <v/>
      </c>
      <c r="M53" s="381" t="str">
        <f>IF(ISERROR(VLOOKUP(J53,'KAYIT LİSTESİ'!$B$4:$H$1046,5,0)),"",(VLOOKUP(J53,'KAYIT LİSTESİ'!$B$4:$H$1046,5,0)))</f>
        <v/>
      </c>
      <c r="N53" s="381" t="str">
        <f>IF(ISERROR(VLOOKUP(J53,'KAYIT LİSTESİ'!$B$4:$H$1046,6,0)),"",(VLOOKUP(J53,'KAYIT LİSTESİ'!$B$4:$H$1046,6,0)))</f>
        <v/>
      </c>
      <c r="O53" s="449" t="str">
        <f t="shared" si="3"/>
        <v xml:space="preserve"> </v>
      </c>
      <c r="P53" s="389"/>
      <c r="Q53" s="388"/>
      <c r="R53" s="379"/>
    </row>
    <row r="54" spans="1:18" s="19" customFormat="1" ht="27.75" customHeight="1" x14ac:dyDescent="0.2">
      <c r="A54" s="377"/>
      <c r="B54" s="377"/>
      <c r="C54" s="380"/>
      <c r="D54" s="385"/>
      <c r="E54" s="386"/>
      <c r="F54" s="388"/>
      <c r="G54" s="387" t="str">
        <f>IF(ISTEXT(F54)," ",IFERROR(VLOOKUP(SMALL(puan!$T$4:$U$111,COUNTIF(puan!$T$4:$U$111,"&lt;"&amp;F54)+1),puan!$T$4:$U$111,2,0),"    "))</f>
        <v xml:space="preserve">    </v>
      </c>
      <c r="H54" s="22"/>
      <c r="I54" s="377">
        <v>5</v>
      </c>
      <c r="J54" s="378" t="s">
        <v>689</v>
      </c>
      <c r="K54" s="379" t="str">
        <f>IF(ISERROR(VLOOKUP(J54,'KAYIT LİSTESİ'!$B$4:$H$1046,2,0)),"",(VLOOKUP(J54,'KAYIT LİSTESİ'!$B$4:$H$1046,2,0)))</f>
        <v/>
      </c>
      <c r="L54" s="380" t="str">
        <f>IF(ISERROR(VLOOKUP(J54,'KAYIT LİSTESİ'!$B$4:$H$1046,4,0)),"",(VLOOKUP(J54,'KAYIT LİSTESİ'!$B$4:$H$1046,4,0)))</f>
        <v/>
      </c>
      <c r="M54" s="381" t="str">
        <f>IF(ISERROR(VLOOKUP(J54,'KAYIT LİSTESİ'!$B$4:$H$1046,5,0)),"",(VLOOKUP(J54,'KAYIT LİSTESİ'!$B$4:$H$1046,5,0)))</f>
        <v/>
      </c>
      <c r="N54" s="381" t="str">
        <f>IF(ISERROR(VLOOKUP(J54,'KAYIT LİSTESİ'!$B$4:$H$1046,6,0)),"",(VLOOKUP(J54,'KAYIT LİSTESİ'!$B$4:$H$1046,6,0)))</f>
        <v/>
      </c>
      <c r="O54" s="449" t="str">
        <f t="shared" si="3"/>
        <v xml:space="preserve"> </v>
      </c>
      <c r="P54" s="389"/>
      <c r="Q54" s="388"/>
      <c r="R54" s="379"/>
    </row>
    <row r="55" spans="1:18" s="19" customFormat="1" ht="27.75" customHeight="1" x14ac:dyDescent="0.2">
      <c r="A55" s="377"/>
      <c r="B55" s="377"/>
      <c r="C55" s="380"/>
      <c r="D55" s="385"/>
      <c r="E55" s="386"/>
      <c r="F55" s="388"/>
      <c r="G55" s="387" t="str">
        <f>IF(ISTEXT(F55)," ",IFERROR(VLOOKUP(SMALL(puan!$T$4:$U$111,COUNTIF(puan!$T$4:$U$111,"&lt;"&amp;F55)+1),puan!$T$4:$U$111,2,0),"    "))</f>
        <v xml:space="preserve">    </v>
      </c>
      <c r="H55" s="22"/>
      <c r="I55" s="377">
        <v>6</v>
      </c>
      <c r="J55" s="378" t="s">
        <v>690</v>
      </c>
      <c r="K55" s="379" t="str">
        <f>IF(ISERROR(VLOOKUP(J55,'KAYIT LİSTESİ'!$B$4:$H$1046,2,0)),"",(VLOOKUP(J55,'KAYIT LİSTESİ'!$B$4:$H$1046,2,0)))</f>
        <v/>
      </c>
      <c r="L55" s="380" t="str">
        <f>IF(ISERROR(VLOOKUP(J55,'KAYIT LİSTESİ'!$B$4:$H$1046,4,0)),"",(VLOOKUP(J55,'KAYIT LİSTESİ'!$B$4:$H$1046,4,0)))</f>
        <v/>
      </c>
      <c r="M55" s="381" t="str">
        <f>IF(ISERROR(VLOOKUP(J55,'KAYIT LİSTESİ'!$B$4:$H$1046,5,0)),"",(VLOOKUP(J55,'KAYIT LİSTESİ'!$B$4:$H$1046,5,0)))</f>
        <v/>
      </c>
      <c r="N55" s="381" t="str">
        <f>IF(ISERROR(VLOOKUP(J55,'KAYIT LİSTESİ'!$B$4:$H$1046,6,0)),"",(VLOOKUP(J55,'KAYIT LİSTESİ'!$B$4:$H$1046,6,0)))</f>
        <v/>
      </c>
      <c r="O55" s="449" t="str">
        <f t="shared" si="3"/>
        <v xml:space="preserve"> </v>
      </c>
      <c r="P55" s="389"/>
      <c r="Q55" s="388"/>
      <c r="R55" s="379"/>
    </row>
    <row r="56" spans="1:18" s="19" customFormat="1" ht="27.75" customHeight="1" x14ac:dyDescent="0.2">
      <c r="A56" s="377"/>
      <c r="B56" s="377"/>
      <c r="C56" s="380"/>
      <c r="D56" s="385"/>
      <c r="E56" s="386"/>
      <c r="F56" s="388"/>
      <c r="G56" s="387" t="str">
        <f>IF(ISTEXT(F56)," ",IFERROR(VLOOKUP(SMALL(puan!$T$4:$U$111,COUNTIF(puan!$T$4:$U$111,"&lt;"&amp;F56)+1),puan!$T$4:$U$111,2,0),"    "))</f>
        <v xml:space="preserve">    </v>
      </c>
      <c r="H56" s="22"/>
      <c r="I56" s="377">
        <v>7</v>
      </c>
      <c r="J56" s="378" t="s">
        <v>691</v>
      </c>
      <c r="K56" s="379" t="str">
        <f>IF(ISERROR(VLOOKUP(J56,'KAYIT LİSTESİ'!$B$4:$H$1046,2,0)),"",(VLOOKUP(J56,'KAYIT LİSTESİ'!$B$4:$H$1046,2,0)))</f>
        <v/>
      </c>
      <c r="L56" s="380" t="str">
        <f>IF(ISERROR(VLOOKUP(J56,'KAYIT LİSTESİ'!$B$4:$H$1046,4,0)),"",(VLOOKUP(J56,'KAYIT LİSTESİ'!$B$4:$H$1046,4,0)))</f>
        <v/>
      </c>
      <c r="M56" s="381" t="str">
        <f>IF(ISERROR(VLOOKUP(J56,'KAYIT LİSTESİ'!$B$4:$H$1046,5,0)),"",(VLOOKUP(J56,'KAYIT LİSTESİ'!$B$4:$H$1046,5,0)))</f>
        <v/>
      </c>
      <c r="N56" s="381" t="str">
        <f>IF(ISERROR(VLOOKUP(J56,'KAYIT LİSTESİ'!$B$4:$H$1046,6,0)),"",(VLOOKUP(J56,'KAYIT LİSTESİ'!$B$4:$H$1046,6,0)))</f>
        <v/>
      </c>
      <c r="O56" s="449" t="str">
        <f t="shared" si="3"/>
        <v xml:space="preserve"> </v>
      </c>
      <c r="P56" s="389"/>
      <c r="Q56" s="388"/>
      <c r="R56" s="379"/>
    </row>
    <row r="57" spans="1:18" s="19" customFormat="1" ht="27.75" customHeight="1" x14ac:dyDescent="0.2">
      <c r="A57" s="377"/>
      <c r="B57" s="377"/>
      <c r="C57" s="380"/>
      <c r="D57" s="385"/>
      <c r="E57" s="386"/>
      <c r="F57" s="388"/>
      <c r="G57" s="387" t="str">
        <f>IF(ISTEXT(F57)," ",IFERROR(VLOOKUP(SMALL(puan!$T$4:$U$111,COUNTIF(puan!$T$4:$U$111,"&lt;"&amp;F57)+1),puan!$T$4:$U$111,2,0),"    "))</f>
        <v xml:space="preserve">    </v>
      </c>
      <c r="H57" s="22"/>
      <c r="I57" s="377">
        <v>8</v>
      </c>
      <c r="J57" s="378" t="s">
        <v>692</v>
      </c>
      <c r="K57" s="379" t="str">
        <f>IF(ISERROR(VLOOKUP(J57,'KAYIT LİSTESİ'!$B$4:$H$1046,2,0)),"",(VLOOKUP(J57,'KAYIT LİSTESİ'!$B$4:$H$1046,2,0)))</f>
        <v/>
      </c>
      <c r="L57" s="380" t="str">
        <f>IF(ISERROR(VLOOKUP(J57,'KAYIT LİSTESİ'!$B$4:$H$1046,4,0)),"",(VLOOKUP(J57,'KAYIT LİSTESİ'!$B$4:$H$1046,4,0)))</f>
        <v/>
      </c>
      <c r="M57" s="381" t="str">
        <f>IF(ISERROR(VLOOKUP(J57,'KAYIT LİSTESİ'!$B$4:$H$1046,5,0)),"",(VLOOKUP(J57,'KAYIT LİSTESİ'!$B$4:$H$1046,5,0)))</f>
        <v/>
      </c>
      <c r="N57" s="381" t="str">
        <f>IF(ISERROR(VLOOKUP(J57,'KAYIT LİSTESİ'!$B$4:$H$1046,6,0)),"",(VLOOKUP(J57,'KAYIT LİSTESİ'!$B$4:$H$1046,6,0)))</f>
        <v/>
      </c>
      <c r="O57" s="449" t="str">
        <f t="shared" si="3"/>
        <v xml:space="preserve"> </v>
      </c>
      <c r="P57" s="389"/>
      <c r="Q57" s="388"/>
      <c r="R57" s="379"/>
    </row>
    <row r="58" spans="1:18" s="19" customFormat="1" ht="27.75" customHeight="1" x14ac:dyDescent="0.2">
      <c r="A58" s="377"/>
      <c r="B58" s="377"/>
      <c r="C58" s="380"/>
      <c r="D58" s="385"/>
      <c r="E58" s="386"/>
      <c r="F58" s="388"/>
      <c r="G58" s="387" t="str">
        <f>IF(ISTEXT(F58)," ",IFERROR(VLOOKUP(SMALL(puan!$T$4:$U$111,COUNTIF(puan!$T$4:$U$111,"&lt;"&amp;F58)+1),puan!$T$4:$U$111,2,0),"    "))</f>
        <v xml:space="preserve">    </v>
      </c>
      <c r="H58" s="22"/>
      <c r="I58" s="377">
        <v>9</v>
      </c>
      <c r="J58" s="378" t="s">
        <v>693</v>
      </c>
      <c r="K58" s="379" t="str">
        <f>IF(ISERROR(VLOOKUP(J58,'KAYIT LİSTESİ'!$B$4:$H$1046,2,0)),"",(VLOOKUP(J58,'KAYIT LİSTESİ'!$B$4:$H$1046,2,0)))</f>
        <v/>
      </c>
      <c r="L58" s="380" t="str">
        <f>IF(ISERROR(VLOOKUP(J58,'KAYIT LİSTESİ'!$B$4:$H$1046,4,0)),"",(VLOOKUP(J58,'KAYIT LİSTESİ'!$B$4:$H$1046,4,0)))</f>
        <v/>
      </c>
      <c r="M58" s="381" t="str">
        <f>IF(ISERROR(VLOOKUP(J58,'KAYIT LİSTESİ'!$B$4:$H$1046,5,0)),"",(VLOOKUP(J58,'KAYIT LİSTESİ'!$B$4:$H$1046,5,0)))</f>
        <v/>
      </c>
      <c r="N58" s="381" t="str">
        <f>IF(ISERROR(VLOOKUP(J58,'KAYIT LİSTESİ'!$B$4:$H$1046,6,0)),"",(VLOOKUP(J58,'KAYIT LİSTESİ'!$B$4:$H$1046,6,0)))</f>
        <v/>
      </c>
      <c r="O58" s="449" t="str">
        <f t="shared" si="3"/>
        <v xml:space="preserve"> </v>
      </c>
      <c r="P58" s="389"/>
      <c r="Q58" s="388"/>
      <c r="R58" s="379"/>
    </row>
    <row r="59" spans="1:18" s="19" customFormat="1" ht="27.75" customHeight="1" x14ac:dyDescent="0.2">
      <c r="A59" s="377"/>
      <c r="B59" s="377"/>
      <c r="C59" s="380"/>
      <c r="D59" s="385"/>
      <c r="E59" s="386"/>
      <c r="F59" s="388"/>
      <c r="G59" s="387" t="str">
        <f>IF(ISTEXT(F59)," ",IFERROR(VLOOKUP(SMALL(puan!$T$4:$U$111,COUNTIF(puan!$T$4:$U$111,"&lt;"&amp;F59)+1),puan!$T$4:$U$111,2,0),"    "))</f>
        <v xml:space="preserve">    </v>
      </c>
      <c r="H59" s="22"/>
      <c r="I59" s="377">
        <v>10</v>
      </c>
      <c r="J59" s="378" t="s">
        <v>694</v>
      </c>
      <c r="K59" s="379" t="str">
        <f>IF(ISERROR(VLOOKUP(J59,'KAYIT LİSTESİ'!$B$4:$H$1046,2,0)),"",(VLOOKUP(J59,'KAYIT LİSTESİ'!$B$4:$H$1046,2,0)))</f>
        <v/>
      </c>
      <c r="L59" s="380" t="str">
        <f>IF(ISERROR(VLOOKUP(J59,'KAYIT LİSTESİ'!$B$4:$H$1046,4,0)),"",(VLOOKUP(J59,'KAYIT LİSTESİ'!$B$4:$H$1046,4,0)))</f>
        <v/>
      </c>
      <c r="M59" s="381" t="str">
        <f>IF(ISERROR(VLOOKUP(J59,'KAYIT LİSTESİ'!$B$4:$H$1046,5,0)),"",(VLOOKUP(J59,'KAYIT LİSTESİ'!$B$4:$H$1046,5,0)))</f>
        <v/>
      </c>
      <c r="N59" s="381" t="str">
        <f>IF(ISERROR(VLOOKUP(J59,'KAYIT LİSTESİ'!$B$4:$H$1046,6,0)),"",(VLOOKUP(J59,'KAYIT LİSTESİ'!$B$4:$H$1046,6,0)))</f>
        <v/>
      </c>
      <c r="O59" s="449" t="str">
        <f t="shared" si="3"/>
        <v xml:space="preserve"> </v>
      </c>
      <c r="P59" s="389"/>
      <c r="Q59" s="388"/>
      <c r="R59" s="379"/>
    </row>
    <row r="60" spans="1:18" s="19" customFormat="1" ht="27.75" customHeight="1" x14ac:dyDescent="0.2">
      <c r="A60" s="377"/>
      <c r="B60" s="377"/>
      <c r="C60" s="380"/>
      <c r="D60" s="385"/>
      <c r="E60" s="386"/>
      <c r="F60" s="388"/>
      <c r="G60" s="387" t="str">
        <f>IF(ISTEXT(F60)," ",IFERROR(VLOOKUP(SMALL(puan!$T$4:$U$111,COUNTIF(puan!$T$4:$U$111,"&lt;"&amp;F60)+1),puan!$T$4:$U$111,2,0),"    "))</f>
        <v xml:space="preserve">    </v>
      </c>
      <c r="H60" s="22"/>
      <c r="I60" s="377">
        <v>11</v>
      </c>
      <c r="J60" s="378" t="s">
        <v>695</v>
      </c>
      <c r="K60" s="379" t="str">
        <f>IF(ISERROR(VLOOKUP(J60,'KAYIT LİSTESİ'!$B$4:$H$1046,2,0)),"",(VLOOKUP(J60,'KAYIT LİSTESİ'!$B$4:$H$1046,2,0)))</f>
        <v/>
      </c>
      <c r="L60" s="380" t="str">
        <f>IF(ISERROR(VLOOKUP(J60,'KAYIT LİSTESİ'!$B$4:$H$1046,4,0)),"",(VLOOKUP(J60,'KAYIT LİSTESİ'!$B$4:$H$1046,4,0)))</f>
        <v/>
      </c>
      <c r="M60" s="381" t="str">
        <f>IF(ISERROR(VLOOKUP(J60,'KAYIT LİSTESİ'!$B$4:$H$1046,5,0)),"",(VLOOKUP(J60,'KAYIT LİSTESİ'!$B$4:$H$1046,5,0)))</f>
        <v/>
      </c>
      <c r="N60" s="381" t="str">
        <f>IF(ISERROR(VLOOKUP(J60,'KAYIT LİSTESİ'!$B$4:$H$1046,6,0)),"",(VLOOKUP(J60,'KAYIT LİSTESİ'!$B$4:$H$1046,6,0)))</f>
        <v/>
      </c>
      <c r="O60" s="449" t="str">
        <f t="shared" si="3"/>
        <v xml:space="preserve"> </v>
      </c>
      <c r="P60" s="389"/>
      <c r="Q60" s="388"/>
      <c r="R60" s="379"/>
    </row>
    <row r="61" spans="1:18" s="19" customFormat="1" ht="27.75" customHeight="1" x14ac:dyDescent="0.2">
      <c r="A61" s="377"/>
      <c r="B61" s="377"/>
      <c r="C61" s="380"/>
      <c r="D61" s="385"/>
      <c r="E61" s="386"/>
      <c r="F61" s="388"/>
      <c r="G61" s="387" t="str">
        <f>IF(ISTEXT(F61)," ",IFERROR(VLOOKUP(SMALL(puan!$T$4:$U$111,COUNTIF(puan!$T$4:$U$111,"&lt;"&amp;F61)+1),puan!$T$4:$U$111,2,0),"    "))</f>
        <v xml:space="preserve">    </v>
      </c>
      <c r="H61" s="22"/>
      <c r="I61" s="377">
        <v>12</v>
      </c>
      <c r="J61" s="378" t="s">
        <v>696</v>
      </c>
      <c r="K61" s="379" t="str">
        <f>IF(ISERROR(VLOOKUP(J61,'KAYIT LİSTESİ'!$B$4:$H$1046,2,0)),"",(VLOOKUP(J61,'KAYIT LİSTESİ'!$B$4:$H$1046,2,0)))</f>
        <v/>
      </c>
      <c r="L61" s="380" t="str">
        <f>IF(ISERROR(VLOOKUP(J61,'KAYIT LİSTESİ'!$B$4:$H$1046,4,0)),"",(VLOOKUP(J61,'KAYIT LİSTESİ'!$B$4:$H$1046,4,0)))</f>
        <v/>
      </c>
      <c r="M61" s="381" t="str">
        <f>IF(ISERROR(VLOOKUP(J61,'KAYIT LİSTESİ'!$B$4:$H$1046,5,0)),"",(VLOOKUP(J61,'KAYIT LİSTESİ'!$B$4:$H$1046,5,0)))</f>
        <v/>
      </c>
      <c r="N61" s="381" t="str">
        <f>IF(ISERROR(VLOOKUP(J61,'KAYIT LİSTESİ'!$B$4:$H$1046,6,0)),"",(VLOOKUP(J61,'KAYIT LİSTESİ'!$B$4:$H$1046,6,0)))</f>
        <v/>
      </c>
      <c r="O61" s="449" t="str">
        <f t="shared" si="3"/>
        <v xml:space="preserve"> </v>
      </c>
      <c r="P61" s="389"/>
      <c r="Q61" s="388"/>
      <c r="R61" s="379"/>
    </row>
    <row r="62" spans="1:18" ht="24" customHeight="1" x14ac:dyDescent="0.2">
      <c r="A62" s="35"/>
      <c r="B62" s="35"/>
      <c r="C62" s="36"/>
      <c r="D62" s="57"/>
      <c r="E62" s="37"/>
      <c r="F62" s="182"/>
      <c r="G62" s="39"/>
      <c r="I62" s="40"/>
      <c r="J62" s="41"/>
      <c r="K62" s="42"/>
      <c r="L62" s="43"/>
      <c r="M62" s="53"/>
      <c r="N62" s="53"/>
      <c r="O62" s="475"/>
      <c r="P62" s="53"/>
      <c r="Q62" s="176"/>
      <c r="R62" s="42"/>
    </row>
    <row r="63" spans="1:18" ht="24" customHeight="1" x14ac:dyDescent="0.2">
      <c r="A63" s="30" t="s">
        <v>19</v>
      </c>
      <c r="B63" s="30"/>
      <c r="C63" s="30"/>
      <c r="D63" s="58"/>
      <c r="E63" s="51" t="s">
        <v>0</v>
      </c>
      <c r="F63" s="183" t="s">
        <v>1</v>
      </c>
      <c r="G63" s="27"/>
      <c r="H63" s="31" t="s">
        <v>2</v>
      </c>
      <c r="I63" s="31"/>
      <c r="J63" s="31"/>
      <c r="K63" s="31"/>
      <c r="M63" s="54" t="s">
        <v>3</v>
      </c>
      <c r="N63" s="55" t="s">
        <v>3</v>
      </c>
      <c r="O63" s="474"/>
      <c r="P63" s="55"/>
      <c r="Q63" s="177" t="s">
        <v>3</v>
      </c>
      <c r="R63" s="30"/>
    </row>
    <row r="66" spans="4:4" hidden="1" x14ac:dyDescent="0.2"/>
    <row r="67" spans="4:4" hidden="1" x14ac:dyDescent="0.2">
      <c r="D67" s="52" t="s">
        <v>961</v>
      </c>
    </row>
    <row r="68" spans="4:4" hidden="1" x14ac:dyDescent="0.2">
      <c r="D68" s="52" t="s">
        <v>973</v>
      </c>
    </row>
    <row r="69" spans="4:4" hidden="1" x14ac:dyDescent="0.2">
      <c r="D69" s="52" t="s">
        <v>971</v>
      </c>
    </row>
    <row r="70" spans="4:4" hidden="1" x14ac:dyDescent="0.2">
      <c r="D70" s="52" t="s">
        <v>972</v>
      </c>
    </row>
    <row r="71" spans="4:4" hidden="1" x14ac:dyDescent="0.2">
      <c r="D71" s="52" t="s">
        <v>970</v>
      </c>
    </row>
    <row r="72" spans="4:4" hidden="1" x14ac:dyDescent="0.2">
      <c r="D72" s="52" t="s">
        <v>964</v>
      </c>
    </row>
    <row r="73" spans="4:4" hidden="1" x14ac:dyDescent="0.2">
      <c r="D73" s="52" t="s">
        <v>974</v>
      </c>
    </row>
    <row r="74" spans="4:4" hidden="1" x14ac:dyDescent="0.2">
      <c r="D74" s="52" t="s">
        <v>965</v>
      </c>
    </row>
    <row r="75" spans="4:4" hidden="1" x14ac:dyDescent="0.2">
      <c r="D75" s="52" t="s">
        <v>960</v>
      </c>
    </row>
    <row r="76" spans="4:4" hidden="1" x14ac:dyDescent="0.2">
      <c r="D76" s="52" t="s">
        <v>957</v>
      </c>
    </row>
    <row r="77" spans="4:4" hidden="1" x14ac:dyDescent="0.2">
      <c r="D77" s="52" t="s">
        <v>975</v>
      </c>
    </row>
    <row r="78" spans="4:4" hidden="1" x14ac:dyDescent="0.2">
      <c r="D78" s="52" t="s">
        <v>963</v>
      </c>
    </row>
    <row r="79" spans="4:4" hidden="1" x14ac:dyDescent="0.2">
      <c r="D79" s="52" t="s">
        <v>967</v>
      </c>
    </row>
    <row r="80" spans="4:4" hidden="1" x14ac:dyDescent="0.2">
      <c r="D80" s="52" t="s">
        <v>986</v>
      </c>
    </row>
    <row r="81" spans="4:4" hidden="1" x14ac:dyDescent="0.2">
      <c r="D81" s="52" t="s">
        <v>966</v>
      </c>
    </row>
    <row r="82" spans="4:4" hidden="1" x14ac:dyDescent="0.2">
      <c r="D82" s="52" t="s">
        <v>959</v>
      </c>
    </row>
    <row r="83" spans="4:4" hidden="1" x14ac:dyDescent="0.2">
      <c r="D83" s="52" t="s">
        <v>969</v>
      </c>
    </row>
    <row r="84" spans="4:4" hidden="1" x14ac:dyDescent="0.2">
      <c r="D84" s="52" t="s">
        <v>976</v>
      </c>
    </row>
    <row r="85" spans="4:4" hidden="1" x14ac:dyDescent="0.2">
      <c r="D85" s="52" t="s">
        <v>962</v>
      </c>
    </row>
    <row r="86" spans="4:4" hidden="1" x14ac:dyDescent="0.2">
      <c r="D86" s="52" t="s">
        <v>979</v>
      </c>
    </row>
    <row r="87" spans="4:4" hidden="1" x14ac:dyDescent="0.2">
      <c r="D87" s="52" t="s">
        <v>981</v>
      </c>
    </row>
    <row r="88" spans="4:4" hidden="1" x14ac:dyDescent="0.2">
      <c r="D88" s="52" t="s">
        <v>958</v>
      </c>
    </row>
    <row r="89" spans="4:4" hidden="1" x14ac:dyDescent="0.2">
      <c r="D89" s="52" t="s">
        <v>968</v>
      </c>
    </row>
    <row r="90" spans="4:4" hidden="1" x14ac:dyDescent="0.2">
      <c r="D90" s="52" t="s">
        <v>977</v>
      </c>
    </row>
    <row r="91" spans="4:4" hidden="1" x14ac:dyDescent="0.2">
      <c r="D91" s="52" t="s">
        <v>978</v>
      </c>
    </row>
    <row r="92" spans="4:4" hidden="1" x14ac:dyDescent="0.2">
      <c r="D92" s="52" t="s">
        <v>980</v>
      </c>
    </row>
    <row r="93" spans="4:4" hidden="1" x14ac:dyDescent="0.2">
      <c r="D93" s="52" t="s">
        <v>982</v>
      </c>
    </row>
    <row r="94" spans="4:4" hidden="1" x14ac:dyDescent="0.2">
      <c r="D94" s="52" t="s">
        <v>983</v>
      </c>
    </row>
    <row r="95" spans="4:4" hidden="1" x14ac:dyDescent="0.2">
      <c r="D95" s="52" t="s">
        <v>984</v>
      </c>
    </row>
    <row r="96" spans="4:4" hidden="1" x14ac:dyDescent="0.2">
      <c r="D96" s="52" t="s">
        <v>985</v>
      </c>
    </row>
    <row r="97" spans="4:4" hidden="1" x14ac:dyDescent="0.2">
      <c r="D97" s="52" t="s">
        <v>1028</v>
      </c>
    </row>
    <row r="98" spans="4:4" hidden="1" x14ac:dyDescent="0.2">
      <c r="D98" s="52" t="s">
        <v>994</v>
      </c>
    </row>
    <row r="99" spans="4:4" hidden="1" x14ac:dyDescent="0.2">
      <c r="D99" s="52" t="s">
        <v>991</v>
      </c>
    </row>
    <row r="100" spans="4:4" hidden="1" x14ac:dyDescent="0.2">
      <c r="D100" s="52" t="s">
        <v>992</v>
      </c>
    </row>
    <row r="101" spans="4:4" hidden="1" x14ac:dyDescent="0.2">
      <c r="D101" s="52" t="s">
        <v>987</v>
      </c>
    </row>
    <row r="102" spans="4:4" hidden="1" x14ac:dyDescent="0.2">
      <c r="D102" s="52" t="s">
        <v>989</v>
      </c>
    </row>
    <row r="103" spans="4:4" hidden="1" x14ac:dyDescent="0.2">
      <c r="D103" s="52" t="s">
        <v>988</v>
      </c>
    </row>
    <row r="104" spans="4:4" hidden="1" x14ac:dyDescent="0.2">
      <c r="D104" s="52" t="s">
        <v>990</v>
      </c>
    </row>
    <row r="105" spans="4:4" hidden="1" x14ac:dyDescent="0.2">
      <c r="D105" s="52" t="s">
        <v>993</v>
      </c>
    </row>
    <row r="106" spans="4:4" hidden="1" x14ac:dyDescent="0.2">
      <c r="D106" s="52" t="s">
        <v>995</v>
      </c>
    </row>
    <row r="107" spans="4:4" hidden="1" x14ac:dyDescent="0.2">
      <c r="D107" s="52" t="s">
        <v>1003</v>
      </c>
    </row>
    <row r="108" spans="4:4" hidden="1" x14ac:dyDescent="0.2">
      <c r="D108" s="52" t="s">
        <v>1005</v>
      </c>
    </row>
    <row r="109" spans="4:4" hidden="1" x14ac:dyDescent="0.2">
      <c r="D109" s="52" t="s">
        <v>998</v>
      </c>
    </row>
    <row r="110" spans="4:4" hidden="1" x14ac:dyDescent="0.2">
      <c r="D110" s="52" t="s">
        <v>999</v>
      </c>
    </row>
    <row r="111" spans="4:4" hidden="1" x14ac:dyDescent="0.2">
      <c r="D111" s="52" t="s">
        <v>1002</v>
      </c>
    </row>
    <row r="112" spans="4:4" hidden="1" x14ac:dyDescent="0.2">
      <c r="D112" s="52" t="s">
        <v>997</v>
      </c>
    </row>
    <row r="113" spans="4:4" hidden="1" x14ac:dyDescent="0.2">
      <c r="D113" s="52" t="s">
        <v>1001</v>
      </c>
    </row>
    <row r="114" spans="4:4" hidden="1" x14ac:dyDescent="0.2">
      <c r="D114" s="52" t="s">
        <v>1010</v>
      </c>
    </row>
    <row r="115" spans="4:4" hidden="1" x14ac:dyDescent="0.2">
      <c r="D115" s="52" t="s">
        <v>1011</v>
      </c>
    </row>
    <row r="116" spans="4:4" hidden="1" x14ac:dyDescent="0.2">
      <c r="D116" s="52" t="s">
        <v>1009</v>
      </c>
    </row>
    <row r="117" spans="4:4" hidden="1" x14ac:dyDescent="0.2">
      <c r="D117" s="52" t="s">
        <v>1006</v>
      </c>
    </row>
    <row r="118" spans="4:4" hidden="1" x14ac:dyDescent="0.2">
      <c r="D118" s="52" t="s">
        <v>1000</v>
      </c>
    </row>
    <row r="119" spans="4:4" hidden="1" x14ac:dyDescent="0.2">
      <c r="D119" s="52" t="s">
        <v>996</v>
      </c>
    </row>
    <row r="120" spans="4:4" hidden="1" x14ac:dyDescent="0.2">
      <c r="D120" s="52" t="s">
        <v>1004</v>
      </c>
    </row>
    <row r="121" spans="4:4" hidden="1" x14ac:dyDescent="0.2">
      <c r="D121" s="52" t="s">
        <v>1007</v>
      </c>
    </row>
    <row r="122" spans="4:4" hidden="1" x14ac:dyDescent="0.2">
      <c r="D122" s="52" t="s">
        <v>1008</v>
      </c>
    </row>
    <row r="123" spans="4:4" hidden="1" x14ac:dyDescent="0.2">
      <c r="D123" s="52" t="s">
        <v>1029</v>
      </c>
    </row>
    <row r="124" spans="4:4" hidden="1" x14ac:dyDescent="0.2">
      <c r="D124" s="52" t="s">
        <v>1015</v>
      </c>
    </row>
    <row r="125" spans="4:4" hidden="1" x14ac:dyDescent="0.2">
      <c r="D125" s="52" t="s">
        <v>1014</v>
      </c>
    </row>
    <row r="126" spans="4:4" hidden="1" x14ac:dyDescent="0.2">
      <c r="D126" s="52" t="s">
        <v>1012</v>
      </c>
    </row>
    <row r="127" spans="4:4" hidden="1" x14ac:dyDescent="0.2">
      <c r="D127" s="52" t="s">
        <v>1013</v>
      </c>
    </row>
    <row r="128" spans="4:4" hidden="1" x14ac:dyDescent="0.2">
      <c r="D128" s="52" t="s">
        <v>1020</v>
      </c>
    </row>
    <row r="129" spans="4:4" hidden="1" x14ac:dyDescent="0.2">
      <c r="D129" s="52" t="s">
        <v>1019</v>
      </c>
    </row>
    <row r="130" spans="4:4" hidden="1" x14ac:dyDescent="0.2">
      <c r="D130" s="52" t="s">
        <v>1016</v>
      </c>
    </row>
    <row r="131" spans="4:4" hidden="1" x14ac:dyDescent="0.2">
      <c r="D131" s="52" t="s">
        <v>1017</v>
      </c>
    </row>
    <row r="132" spans="4:4" hidden="1" x14ac:dyDescent="0.2">
      <c r="D132" s="52" t="s">
        <v>1018</v>
      </c>
    </row>
    <row r="133" spans="4:4" hidden="1" x14ac:dyDescent="0.2">
      <c r="D133" s="52" t="s">
        <v>1023</v>
      </c>
    </row>
    <row r="134" spans="4:4" hidden="1" x14ac:dyDescent="0.2">
      <c r="D134" s="52" t="s">
        <v>1022</v>
      </c>
    </row>
    <row r="135" spans="4:4" hidden="1" x14ac:dyDescent="0.2">
      <c r="D135" s="52" t="s">
        <v>1021</v>
      </c>
    </row>
    <row r="136" spans="4:4" hidden="1" x14ac:dyDescent="0.2">
      <c r="D136" s="52" t="s">
        <v>1025</v>
      </c>
    </row>
    <row r="137" spans="4:4" hidden="1" x14ac:dyDescent="0.2">
      <c r="D137" s="52" t="s">
        <v>1024</v>
      </c>
    </row>
    <row r="138" spans="4:4" hidden="1" x14ac:dyDescent="0.2">
      <c r="D138" s="52" t="s">
        <v>1026</v>
      </c>
    </row>
    <row r="139" spans="4:4" hidden="1" x14ac:dyDescent="0.2">
      <c r="D139" s="52" t="s">
        <v>1027</v>
      </c>
    </row>
    <row r="140" spans="4:4" hidden="1" x14ac:dyDescent="0.2"/>
    <row r="65536" spans="1:1" x14ac:dyDescent="0.2">
      <c r="A65536" s="27" t="s">
        <v>778</v>
      </c>
    </row>
  </sheetData>
  <sortState ref="B8:F11">
    <sortCondition ref="F8:F11"/>
  </sortState>
  <mergeCells count="18">
    <mergeCell ref="G6:G7"/>
    <mergeCell ref="I3:L3"/>
    <mergeCell ref="N3:R3"/>
    <mergeCell ref="B6:B7"/>
    <mergeCell ref="A4:C4"/>
    <mergeCell ref="D4:E4"/>
    <mergeCell ref="N4:R4"/>
    <mergeCell ref="N5:R5"/>
    <mergeCell ref="A6:A7"/>
    <mergeCell ref="C6:C7"/>
    <mergeCell ref="D6:D7"/>
    <mergeCell ref="E6:E7"/>
    <mergeCell ref="F6:F7"/>
    <mergeCell ref="A1:R1"/>
    <mergeCell ref="A2:R2"/>
    <mergeCell ref="A3:C3"/>
    <mergeCell ref="D3:E3"/>
    <mergeCell ref="F3:G3"/>
  </mergeCells>
  <conditionalFormatting sqref="P35">
    <cfRule type="containsText" dxfId="90" priority="5" stopIfTrue="1" operator="containsText" text="FERDİ">
      <formula>NOT(ISERROR(SEARCH("FERDİ",P35)))</formula>
    </cfRule>
  </conditionalFormatting>
  <conditionalFormatting sqref="P35">
    <cfRule type="containsText" dxfId="89" priority="8" stopIfTrue="1" operator="containsText" text="FERDİ">
      <formula>NOT(ISERROR(SEARCH("FERDİ",P35)))</formula>
    </cfRule>
  </conditionalFormatting>
  <conditionalFormatting sqref="P21">
    <cfRule type="containsText" dxfId="88" priority="11" stopIfTrue="1" operator="containsText" text="FERDİ">
      <formula>NOT(ISERROR(SEARCH("FERDİ",P21)))</formula>
    </cfRule>
  </conditionalFormatting>
  <conditionalFormatting sqref="P7">
    <cfRule type="containsText" dxfId="87" priority="14" stopIfTrue="1" operator="containsText" text="FERDİ">
      <formula>NOT(ISERROR(SEARCH("FERDİ",P7)))</formula>
    </cfRule>
  </conditionalFormatting>
  <conditionalFormatting sqref="P7">
    <cfRule type="containsText" dxfId="86" priority="16" stopIfTrue="1" operator="containsText" text="FERDİ">
      <formula>NOT(ISERROR(SEARCH("FERDİ",P7)))</formula>
    </cfRule>
  </conditionalFormatting>
  <conditionalFormatting sqref="P7">
    <cfRule type="containsText" dxfId="85" priority="15" stopIfTrue="1" operator="containsText" text="FERDİ">
      <formula>NOT(ISERROR(SEARCH("FERDİ",P7)))</formula>
    </cfRule>
  </conditionalFormatting>
  <conditionalFormatting sqref="P7">
    <cfRule type="containsText" dxfId="84" priority="13" stopIfTrue="1" operator="containsText" text="FERDİ">
      <formula>NOT(ISERROR(SEARCH("FERDİ",P7)))</formula>
    </cfRule>
  </conditionalFormatting>
  <conditionalFormatting sqref="P21">
    <cfRule type="containsText" dxfId="83" priority="12" stopIfTrue="1" operator="containsText" text="FERDİ">
      <formula>NOT(ISERROR(SEARCH("FERDİ",P21)))</formula>
    </cfRule>
  </conditionalFormatting>
  <conditionalFormatting sqref="P21">
    <cfRule type="containsText" dxfId="82" priority="10" stopIfTrue="1" operator="containsText" text="FERDİ">
      <formula>NOT(ISERROR(SEARCH("FERDİ",P21)))</formula>
    </cfRule>
  </conditionalFormatting>
  <conditionalFormatting sqref="P21">
    <cfRule type="containsText" dxfId="81" priority="9" stopIfTrue="1" operator="containsText" text="FERDİ">
      <formula>NOT(ISERROR(SEARCH("FERDİ",P21)))</formula>
    </cfRule>
  </conditionalFormatting>
  <conditionalFormatting sqref="P35">
    <cfRule type="containsText" dxfId="80" priority="7" stopIfTrue="1" operator="containsText" text="FERDİ">
      <formula>NOT(ISERROR(SEARCH("FERDİ",P35)))</formula>
    </cfRule>
  </conditionalFormatting>
  <conditionalFormatting sqref="P35">
    <cfRule type="containsText" dxfId="79" priority="6" stopIfTrue="1" operator="containsText" text="FERDİ">
      <formula>NOT(ISERROR(SEARCH("FERDİ",P35)))</formula>
    </cfRule>
  </conditionalFormatting>
  <conditionalFormatting sqref="P49">
    <cfRule type="containsText" dxfId="78" priority="4" stopIfTrue="1" operator="containsText" text="FERDİ">
      <formula>NOT(ISERROR(SEARCH("FERDİ",P49)))</formula>
    </cfRule>
  </conditionalFormatting>
  <conditionalFormatting sqref="P49">
    <cfRule type="containsText" dxfId="77" priority="3" stopIfTrue="1" operator="containsText" text="FERDİ">
      <formula>NOT(ISERROR(SEARCH("FERDİ",P49)))</formula>
    </cfRule>
  </conditionalFormatting>
  <conditionalFormatting sqref="P49">
    <cfRule type="containsText" dxfId="76" priority="2" stopIfTrue="1" operator="containsText" text="FERDİ">
      <formula>NOT(ISERROR(SEARCH("FERDİ",P49)))</formula>
    </cfRule>
  </conditionalFormatting>
  <conditionalFormatting sqref="P49">
    <cfRule type="containsText" dxfId="75" priority="1" stopIfTrue="1" operator="containsText" text="FERDİ">
      <formula>NOT(ISERROR(SEARCH("FERDİ",P49)))</formula>
    </cfRule>
  </conditionalFormatting>
  <hyperlinks>
    <hyperlink ref="D3" location="'YARIŞMA PROGRAMI'!C7" display="100 m. Engelli"/>
  </hyperlinks>
  <printOptions horizontalCentered="1"/>
  <pageMargins left="0.17" right="0.19685039370078741" top="0.24" bottom="0.17" header="0.39370078740157483" footer="0.17"/>
  <pageSetup paperSize="9" scale="4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1"/>
  </sheetPr>
  <dimension ref="A1:R65536"/>
  <sheetViews>
    <sheetView view="pageBreakPreview" topLeftCell="A3" zoomScale="70" zoomScaleNormal="100" zoomScaleSheetLayoutView="70" workbookViewId="0">
      <selection activeCell="D8" sqref="D8:E8"/>
    </sheetView>
  </sheetViews>
  <sheetFormatPr defaultColWidth="9.140625" defaultRowHeight="12.75" x14ac:dyDescent="0.2"/>
  <cols>
    <col min="1" max="1" width="4.85546875" style="27" customWidth="1"/>
    <col min="2" max="2" width="7.7109375" style="27" bestFit="1" customWidth="1"/>
    <col min="3" max="3" width="14.42578125" style="21" customWidth="1"/>
    <col min="4" max="4" width="26.140625" style="52" customWidth="1"/>
    <col min="5" max="5" width="28.28515625" style="52" customWidth="1"/>
    <col min="6" max="6" width="9.28515625" style="21" customWidth="1"/>
    <col min="7" max="7" width="7.5703125" style="28" customWidth="1"/>
    <col min="8" max="8" width="2.140625" style="21" customWidth="1"/>
    <col min="9" max="9" width="4.42578125" style="27" customWidth="1"/>
    <col min="10" max="10" width="19.140625" style="27" hidden="1" customWidth="1"/>
    <col min="11" max="11" width="9.140625" style="27" bestFit="1" customWidth="1"/>
    <col min="12" max="12" width="15.140625" style="29" bestFit="1" customWidth="1"/>
    <col min="13" max="13" width="27.140625" style="56" customWidth="1"/>
    <col min="14" max="14" width="26.85546875" style="56" customWidth="1"/>
    <col min="15" max="15" width="16.7109375" style="477" customWidth="1"/>
    <col min="16" max="16" width="12.85546875" style="56" customWidth="1"/>
    <col min="17" max="17" width="10.42578125" style="21" hidden="1" customWidth="1"/>
    <col min="18" max="18" width="5.5703125" style="21" bestFit="1" customWidth="1"/>
    <col min="19" max="16384" width="9.140625" style="21"/>
  </cols>
  <sheetData>
    <row r="1" spans="1:18" s="10" customFormat="1" ht="53.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1.75" customHeight="1" x14ac:dyDescent="0.2">
      <c r="A3" s="577" t="s">
        <v>112</v>
      </c>
      <c r="B3" s="577"/>
      <c r="C3" s="577"/>
      <c r="D3" s="578" t="str">
        <f>'YARIŞMA PROGRAMI'!C11</f>
        <v>80 Metre Engelli</v>
      </c>
      <c r="E3" s="578"/>
      <c r="F3" s="579"/>
      <c r="G3" s="579"/>
      <c r="H3" s="11"/>
      <c r="I3" s="590"/>
      <c r="J3" s="590"/>
      <c r="K3" s="590"/>
      <c r="L3" s="590"/>
      <c r="M3" s="214"/>
      <c r="N3" s="588"/>
      <c r="O3" s="588"/>
      <c r="P3" s="588"/>
      <c r="Q3" s="588"/>
      <c r="R3" s="588"/>
    </row>
    <row r="4" spans="1:18" s="12" customFormat="1" ht="17.25" customHeight="1" x14ac:dyDescent="0.2">
      <c r="A4" s="580" t="s">
        <v>102</v>
      </c>
      <c r="B4" s="580"/>
      <c r="C4" s="580"/>
      <c r="D4" s="581" t="str">
        <f>'YARIŞMA BİLGİLERİ'!F21</f>
        <v>15 Yaş Kızlar</v>
      </c>
      <c r="E4" s="581"/>
      <c r="F4" s="32"/>
      <c r="G4" s="32"/>
      <c r="H4" s="32"/>
      <c r="I4" s="32"/>
      <c r="J4" s="32"/>
      <c r="K4" s="32"/>
      <c r="L4" s="33"/>
      <c r="M4" s="83" t="s">
        <v>110</v>
      </c>
      <c r="N4" s="589">
        <f>'YARIŞMA PROGRAMI'!B11</f>
        <v>0</v>
      </c>
      <c r="O4" s="589"/>
      <c r="P4" s="589"/>
      <c r="Q4" s="589"/>
      <c r="R4" s="589"/>
    </row>
    <row r="5" spans="1:18" s="10" customFormat="1" ht="19.5" customHeight="1" x14ac:dyDescent="0.2">
      <c r="A5" s="13"/>
      <c r="B5" s="13"/>
      <c r="C5" s="14"/>
      <c r="D5" s="15"/>
      <c r="E5" s="16"/>
      <c r="F5" s="16"/>
      <c r="G5" s="16"/>
      <c r="H5" s="16"/>
      <c r="I5" s="13"/>
      <c r="J5" s="13"/>
      <c r="K5" s="13"/>
      <c r="L5" s="17"/>
      <c r="M5" s="18"/>
      <c r="N5" s="587">
        <f ca="1">NOW()</f>
        <v>43602.347718055556</v>
      </c>
      <c r="O5" s="587"/>
      <c r="P5" s="587"/>
      <c r="Q5" s="587"/>
      <c r="R5" s="587"/>
    </row>
    <row r="6" spans="1:18" s="19" customFormat="1" ht="24.95" customHeight="1" x14ac:dyDescent="0.2">
      <c r="A6" s="582" t="s">
        <v>12</v>
      </c>
      <c r="B6" s="584" t="s">
        <v>97</v>
      </c>
      <c r="C6" s="586" t="s">
        <v>109</v>
      </c>
      <c r="D6" s="583" t="s">
        <v>14</v>
      </c>
      <c r="E6" s="583" t="s">
        <v>793</v>
      </c>
      <c r="F6" s="583" t="s">
        <v>15</v>
      </c>
      <c r="G6" s="591" t="s">
        <v>276</v>
      </c>
      <c r="I6" s="256" t="s">
        <v>16</v>
      </c>
      <c r="J6" s="257"/>
      <c r="K6" s="257"/>
      <c r="L6" s="257"/>
      <c r="M6" s="260" t="s">
        <v>734</v>
      </c>
      <c r="N6" s="261"/>
      <c r="O6" s="478"/>
      <c r="P6" s="261"/>
      <c r="Q6" s="257"/>
      <c r="R6" s="258"/>
    </row>
    <row r="7" spans="1:18" ht="26.25" customHeight="1" x14ac:dyDescent="0.2">
      <c r="A7" s="582"/>
      <c r="B7" s="585"/>
      <c r="C7" s="586"/>
      <c r="D7" s="583"/>
      <c r="E7" s="583"/>
      <c r="F7" s="583"/>
      <c r="G7" s="592"/>
      <c r="H7" s="20"/>
      <c r="I7" s="49" t="s">
        <v>12</v>
      </c>
      <c r="J7" s="46" t="s">
        <v>98</v>
      </c>
      <c r="K7" s="46" t="s">
        <v>97</v>
      </c>
      <c r="L7" s="47" t="s">
        <v>13</v>
      </c>
      <c r="M7" s="48" t="s">
        <v>14</v>
      </c>
      <c r="N7" s="48" t="s">
        <v>793</v>
      </c>
      <c r="O7" s="476" t="s">
        <v>1040</v>
      </c>
      <c r="P7" s="48" t="s">
        <v>777</v>
      </c>
      <c r="Q7" s="282" t="s">
        <v>777</v>
      </c>
      <c r="R7" s="46" t="s">
        <v>28</v>
      </c>
    </row>
    <row r="8" spans="1:18" s="19" customFormat="1" ht="34.5" customHeight="1" x14ac:dyDescent="0.2">
      <c r="A8" s="377"/>
      <c r="B8" s="377" t="s">
        <v>781</v>
      </c>
      <c r="C8" s="380">
        <v>37987</v>
      </c>
      <c r="D8" s="385" t="s">
        <v>1051</v>
      </c>
      <c r="E8" s="386" t="s">
        <v>1050</v>
      </c>
      <c r="F8" s="383">
        <v>1301</v>
      </c>
      <c r="G8" s="387">
        <f>IF(ISTEXT(F8)," ",IFERROR(VLOOKUP(SMALL(puan!$J$4:$K$111,COUNTIF(puan!$J$4:$K$111,"&lt;"&amp;F8)+1),puan!$J$4:$K$111,2,0),"    "))</f>
        <v>83</v>
      </c>
      <c r="H8" s="22"/>
      <c r="I8" s="377">
        <v>1</v>
      </c>
      <c r="J8" s="378" t="s">
        <v>840</v>
      </c>
      <c r="K8" s="379" t="s">
        <v>781</v>
      </c>
      <c r="L8" s="380">
        <v>37987</v>
      </c>
      <c r="M8" s="381" t="s">
        <v>1051</v>
      </c>
      <c r="N8" s="488" t="s">
        <v>1050</v>
      </c>
      <c r="O8" s="479">
        <v>1301</v>
      </c>
      <c r="P8" s="382"/>
      <c r="Q8" s="383"/>
      <c r="R8" s="379"/>
    </row>
    <row r="9" spans="1:18" s="19" customFormat="1" ht="34.5" customHeight="1" x14ac:dyDescent="0.2">
      <c r="A9" s="377"/>
      <c r="B9" s="377"/>
      <c r="C9" s="380"/>
      <c r="D9" s="385"/>
      <c r="E9" s="386"/>
      <c r="F9" s="383"/>
      <c r="G9" s="387" t="str">
        <f>IF(ISTEXT(F9)," ",IFERROR(VLOOKUP(SMALL(puan!$J$4:$K$111,COUNTIF(puan!$J$4:$K$111,"&lt;"&amp;F9)+1),puan!$J$4:$K$111,2,0),"    "))</f>
        <v xml:space="preserve">    </v>
      </c>
      <c r="H9" s="22"/>
      <c r="I9" s="377" t="s">
        <v>781</v>
      </c>
      <c r="J9" s="378" t="s">
        <v>841</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79" t="str">
        <f t="shared" ref="O9:O15" si="0">IF(IF(OR(P9="NM",P9="DNF",P9="DNS",P9="DQ",P9=""),P9,(ROUNDUP(P9,)+24))=0," ",IF(OR(P9="NM",P9="DNF",P9="DNS",P9="DQ",P9=""),P9,(ROUNDUP(P9,)+24)))</f>
        <v xml:space="preserve"> </v>
      </c>
      <c r="P9" s="446"/>
      <c r="Q9" s="383"/>
      <c r="R9" s="379"/>
    </row>
    <row r="10" spans="1:18" s="19" customFormat="1" ht="34.5" customHeight="1" x14ac:dyDescent="0.2">
      <c r="A10" s="377"/>
      <c r="B10" s="377"/>
      <c r="C10" s="380"/>
      <c r="D10" s="385"/>
      <c r="E10" s="386"/>
      <c r="F10" s="383"/>
      <c r="G10" s="387" t="str">
        <f>IF(ISTEXT(F10)," ",IFERROR(VLOOKUP(SMALL(puan!$J$4:$K$111,COUNTIF(puan!$J$4:$K$111,"&lt;"&amp;F10)+1),puan!$J$4:$K$111,2,0),"    "))</f>
        <v xml:space="preserve">    </v>
      </c>
      <c r="H10" s="22"/>
      <c r="I10" s="377" t="s">
        <v>781</v>
      </c>
      <c r="J10" s="378" t="s">
        <v>842</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79" t="str">
        <f t="shared" si="0"/>
        <v xml:space="preserve"> </v>
      </c>
      <c r="P10" s="446"/>
      <c r="Q10" s="383"/>
      <c r="R10" s="379"/>
    </row>
    <row r="11" spans="1:18" s="19" customFormat="1" ht="34.5" customHeight="1" x14ac:dyDescent="0.2">
      <c r="A11" s="377"/>
      <c r="B11" s="377"/>
      <c r="C11" s="380"/>
      <c r="D11" s="385"/>
      <c r="E11" s="386"/>
      <c r="F11" s="383"/>
      <c r="G11" s="387" t="str">
        <f>IF(ISTEXT(F11)," ",IFERROR(VLOOKUP(SMALL(puan!$J$4:$K$111,COUNTIF(puan!$J$4:$K$111,"&lt;"&amp;F11)+1),puan!$J$4:$K$111,2,0),"    "))</f>
        <v xml:space="preserve">    </v>
      </c>
      <c r="H11" s="22"/>
      <c r="I11" s="377" t="s">
        <v>781</v>
      </c>
      <c r="J11" s="378" t="s">
        <v>843</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79" t="str">
        <f t="shared" si="0"/>
        <v xml:space="preserve"> </v>
      </c>
      <c r="P11" s="446"/>
      <c r="Q11" s="383"/>
      <c r="R11" s="379"/>
    </row>
    <row r="12" spans="1:18" s="19" customFormat="1" ht="34.5" customHeight="1" x14ac:dyDescent="0.2">
      <c r="A12" s="377"/>
      <c r="B12" s="377"/>
      <c r="C12" s="380"/>
      <c r="D12" s="385"/>
      <c r="E12" s="386"/>
      <c r="F12" s="383"/>
      <c r="G12" s="387" t="str">
        <f>IF(ISTEXT(F12)," ",IFERROR(VLOOKUP(SMALL(puan!$J$4:$K$111,COUNTIF(puan!$J$4:$K$111,"&lt;"&amp;F12)+1),puan!$J$4:$K$111,2,0),"    "))</f>
        <v xml:space="preserve">    </v>
      </c>
      <c r="H12" s="22"/>
      <c r="I12" s="377" t="s">
        <v>781</v>
      </c>
      <c r="J12" s="378" t="s">
        <v>844</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79" t="str">
        <f t="shared" si="0"/>
        <v xml:space="preserve"> </v>
      </c>
      <c r="P12" s="446"/>
      <c r="Q12" s="383"/>
      <c r="R12" s="379"/>
    </row>
    <row r="13" spans="1:18" s="19" customFormat="1" ht="34.5" customHeight="1" x14ac:dyDescent="0.2">
      <c r="A13" s="377"/>
      <c r="B13" s="377"/>
      <c r="C13" s="380"/>
      <c r="D13" s="385"/>
      <c r="E13" s="386"/>
      <c r="F13" s="383"/>
      <c r="G13" s="387" t="str">
        <f>IF(ISTEXT(F13)," ",IFERROR(VLOOKUP(SMALL(puan!$J$4:$K$111,COUNTIF(puan!$J$4:$K$111,"&lt;"&amp;F13)+1),puan!$J$4:$K$111,2,0),"    "))</f>
        <v xml:space="preserve">    </v>
      </c>
      <c r="H13" s="22"/>
      <c r="I13" s="377" t="s">
        <v>781</v>
      </c>
      <c r="J13" s="378" t="s">
        <v>845</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79" t="str">
        <f t="shared" si="0"/>
        <v xml:space="preserve"> </v>
      </c>
      <c r="P13" s="446"/>
      <c r="Q13" s="383"/>
      <c r="R13" s="379"/>
    </row>
    <row r="14" spans="1:18" s="19" customFormat="1" ht="34.5" customHeight="1" x14ac:dyDescent="0.2">
      <c r="A14" s="377"/>
      <c r="B14" s="377"/>
      <c r="C14" s="380"/>
      <c r="D14" s="385"/>
      <c r="E14" s="386"/>
      <c r="F14" s="383"/>
      <c r="G14" s="387" t="str">
        <f>IF(ISTEXT(F14)," ",IFERROR(VLOOKUP(SMALL(puan!$J$4:$K$111,COUNTIF(puan!$J$4:$K$111,"&lt;"&amp;F14)+1),puan!$J$4:$K$111,2,0),"    "))</f>
        <v xml:space="preserve">    </v>
      </c>
      <c r="H14" s="22"/>
      <c r="I14" s="377" t="s">
        <v>781</v>
      </c>
      <c r="J14" s="378" t="s">
        <v>846</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79" t="str">
        <f t="shared" si="0"/>
        <v xml:space="preserve"> </v>
      </c>
      <c r="P14" s="446"/>
      <c r="Q14" s="383"/>
      <c r="R14" s="379"/>
    </row>
    <row r="15" spans="1:18" s="19" customFormat="1" ht="34.5" customHeight="1" x14ac:dyDescent="0.2">
      <c r="A15" s="377"/>
      <c r="B15" s="377"/>
      <c r="C15" s="380"/>
      <c r="D15" s="385"/>
      <c r="E15" s="386"/>
      <c r="F15" s="383"/>
      <c r="G15" s="387" t="str">
        <f>IF(ISTEXT(F15)," ",IFERROR(VLOOKUP(SMALL(puan!$J$4:$K$111,COUNTIF(puan!$J$4:$K$111,"&lt;"&amp;F15)+1),puan!$J$4:$K$111,2,0),"    "))</f>
        <v xml:space="preserve">    </v>
      </c>
      <c r="H15" s="22"/>
      <c r="I15" s="377" t="s">
        <v>781</v>
      </c>
      <c r="J15" s="378" t="s">
        <v>847</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79" t="str">
        <f t="shared" si="0"/>
        <v xml:space="preserve"> </v>
      </c>
      <c r="P15" s="382"/>
      <c r="Q15" s="383"/>
      <c r="R15" s="379"/>
    </row>
    <row r="16" spans="1:18" s="19" customFormat="1" ht="34.5" hidden="1" customHeight="1" x14ac:dyDescent="0.2">
      <c r="A16" s="377"/>
      <c r="B16" s="377"/>
      <c r="C16" s="380"/>
      <c r="D16" s="385"/>
      <c r="E16" s="386"/>
      <c r="F16" s="383"/>
      <c r="G16" s="387" t="str">
        <f>IF(ISTEXT(F16)," ",IFERROR(VLOOKUP(SMALL(puan!$J$4:$K$111,COUNTIF(puan!$J$4:$K$111,"&lt;"&amp;F16)+1),puan!$J$4:$K$111,2,0),"    "))</f>
        <v xml:space="preserve">    </v>
      </c>
      <c r="H16" s="22"/>
      <c r="I16" s="256" t="s">
        <v>17</v>
      </c>
      <c r="J16" s="257"/>
      <c r="K16" s="257"/>
      <c r="L16" s="257"/>
      <c r="M16" s="260" t="s">
        <v>734</v>
      </c>
      <c r="N16" s="261"/>
      <c r="O16" s="478"/>
      <c r="P16" s="261"/>
      <c r="Q16" s="257"/>
      <c r="R16" s="258"/>
    </row>
    <row r="17" spans="1:18" s="19" customFormat="1" ht="34.5" hidden="1" customHeight="1" x14ac:dyDescent="0.2">
      <c r="A17" s="377"/>
      <c r="B17" s="377"/>
      <c r="C17" s="380"/>
      <c r="D17" s="385"/>
      <c r="E17" s="386"/>
      <c r="F17" s="383"/>
      <c r="G17" s="387" t="str">
        <f>IF(ISTEXT(F17)," ",IFERROR(VLOOKUP(SMALL(puan!$J$4:$K$111,COUNTIF(puan!$J$4:$K$111,"&lt;"&amp;F17)+1),puan!$J$4:$K$111,2,0),"    "))</f>
        <v xml:space="preserve">    </v>
      </c>
      <c r="H17" s="22"/>
      <c r="I17" s="49" t="s">
        <v>12</v>
      </c>
      <c r="J17" s="46" t="s">
        <v>98</v>
      </c>
      <c r="K17" s="46" t="s">
        <v>97</v>
      </c>
      <c r="L17" s="47" t="s">
        <v>13</v>
      </c>
      <c r="M17" s="48" t="s">
        <v>14</v>
      </c>
      <c r="N17" s="48" t="s">
        <v>793</v>
      </c>
      <c r="O17" s="476" t="s">
        <v>1040</v>
      </c>
      <c r="P17" s="48" t="s">
        <v>777</v>
      </c>
      <c r="Q17" s="282" t="s">
        <v>777</v>
      </c>
      <c r="R17" s="46" t="s">
        <v>28</v>
      </c>
    </row>
    <row r="18" spans="1:18" s="19" customFormat="1" ht="34.5" hidden="1" customHeight="1" x14ac:dyDescent="0.2">
      <c r="A18" s="377"/>
      <c r="B18" s="377"/>
      <c r="C18" s="380"/>
      <c r="D18" s="385"/>
      <c r="E18" s="386"/>
      <c r="F18" s="383"/>
      <c r="G18" s="387" t="str">
        <f>IF(ISTEXT(F18)," ",IFERROR(VLOOKUP(SMALL(puan!$J$4:$K$111,COUNTIF(puan!$J$4:$K$111,"&lt;"&amp;F18)+1),puan!$J$4:$K$111,2,0),"    "))</f>
        <v xml:space="preserve">    </v>
      </c>
      <c r="H18" s="22"/>
      <c r="I18" s="377">
        <v>1</v>
      </c>
      <c r="J18" s="378" t="s">
        <v>848</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479" t="str">
        <f>IF(IF(OR(P18="NM",P18="DNF",P18="DNS",P18="DQ",P18=""),P18,(ROUNDUP(P18,)+24))=0," ",IF(OR(P18="NM",P18="DNF",P18="DNS",P18="DQ",P18=""),P18,(ROUNDUP(P18,)+24)))</f>
        <v xml:space="preserve"> </v>
      </c>
      <c r="P18" s="382"/>
      <c r="Q18" s="383"/>
      <c r="R18" s="379"/>
    </row>
    <row r="19" spans="1:18" s="19" customFormat="1" ht="34.5" hidden="1" customHeight="1" x14ac:dyDescent="0.2">
      <c r="A19" s="377"/>
      <c r="B19" s="377"/>
      <c r="C19" s="380"/>
      <c r="D19" s="385"/>
      <c r="E19" s="386"/>
      <c r="F19" s="383"/>
      <c r="G19" s="387" t="str">
        <f>IF(ISTEXT(F19)," ",IFERROR(VLOOKUP(SMALL(puan!$J$4:$K$111,COUNTIF(puan!$J$4:$K$111,"&lt;"&amp;F19)+1),puan!$J$4:$K$111,2,0),"    "))</f>
        <v xml:space="preserve">    </v>
      </c>
      <c r="H19" s="22"/>
      <c r="I19" s="377">
        <v>2</v>
      </c>
      <c r="J19" s="378" t="s">
        <v>849</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479" t="str">
        <f t="shared" ref="O19:O25" si="1">IF(IF(OR(P19="NM",P19="DNF",P19="DNS",P19="DQ",P19=""),P19,(ROUNDUP(P19,)+24))=0," ",IF(OR(P19="NM",P19="DNF",P19="DNS",P19="DQ",P19=""),P19,(ROUNDUP(P19,)+24)))</f>
        <v xml:space="preserve"> </v>
      </c>
      <c r="P19" s="446"/>
      <c r="Q19" s="383"/>
      <c r="R19" s="379"/>
    </row>
    <row r="20" spans="1:18" s="19" customFormat="1" ht="34.5" hidden="1" customHeight="1" x14ac:dyDescent="0.2">
      <c r="A20" s="377"/>
      <c r="B20" s="377"/>
      <c r="C20" s="380"/>
      <c r="D20" s="385"/>
      <c r="E20" s="386"/>
      <c r="F20" s="383"/>
      <c r="G20" s="387" t="str">
        <f>IF(ISTEXT(F20)," ",IFERROR(VLOOKUP(SMALL(puan!$J$4:$K$111,COUNTIF(puan!$J$4:$K$111,"&lt;"&amp;F20)+1),puan!$J$4:$K$111,2,0),"    "))</f>
        <v xml:space="preserve">    </v>
      </c>
      <c r="H20" s="22"/>
      <c r="I20" s="377">
        <v>3</v>
      </c>
      <c r="J20" s="378" t="s">
        <v>850</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79" t="str">
        <f t="shared" si="1"/>
        <v xml:space="preserve"> </v>
      </c>
      <c r="P20" s="446"/>
      <c r="Q20" s="383"/>
      <c r="R20" s="379"/>
    </row>
    <row r="21" spans="1:18" s="19" customFormat="1" ht="34.5" hidden="1" customHeight="1" x14ac:dyDescent="0.2">
      <c r="A21" s="377"/>
      <c r="B21" s="377"/>
      <c r="C21" s="380"/>
      <c r="D21" s="385"/>
      <c r="E21" s="386"/>
      <c r="F21" s="383"/>
      <c r="G21" s="387" t="str">
        <f>IF(ISTEXT(F21)," ",IFERROR(VLOOKUP(SMALL(puan!$J$4:$K$111,COUNTIF(puan!$J$4:$K$111,"&lt;"&amp;F21)+1),puan!$J$4:$K$111,2,0),"    "))</f>
        <v xml:space="preserve">    </v>
      </c>
      <c r="H21" s="22"/>
      <c r="I21" s="377">
        <v>4</v>
      </c>
      <c r="J21" s="378" t="s">
        <v>851</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79" t="str">
        <f t="shared" si="1"/>
        <v xml:space="preserve"> </v>
      </c>
      <c r="P21" s="446"/>
      <c r="Q21" s="383"/>
      <c r="R21" s="379"/>
    </row>
    <row r="22" spans="1:18" s="19" customFormat="1" ht="34.5" hidden="1" customHeight="1" x14ac:dyDescent="0.2">
      <c r="A22" s="377"/>
      <c r="B22" s="377"/>
      <c r="C22" s="380"/>
      <c r="D22" s="385"/>
      <c r="E22" s="386"/>
      <c r="F22" s="383"/>
      <c r="G22" s="387" t="str">
        <f>IF(ISTEXT(F22)," ",IFERROR(VLOOKUP(SMALL(puan!$J$4:$K$111,COUNTIF(puan!$J$4:$K$111,"&lt;"&amp;F22)+1),puan!$J$4:$K$111,2,0),"    "))</f>
        <v xml:space="preserve">    </v>
      </c>
      <c r="H22" s="22"/>
      <c r="I22" s="377">
        <v>5</v>
      </c>
      <c r="J22" s="378" t="s">
        <v>852</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79" t="str">
        <f t="shared" si="1"/>
        <v xml:space="preserve"> </v>
      </c>
      <c r="P22" s="446"/>
      <c r="Q22" s="383"/>
      <c r="R22" s="379"/>
    </row>
    <row r="23" spans="1:18" s="19" customFormat="1" ht="34.5" hidden="1" customHeight="1" x14ac:dyDescent="0.2">
      <c r="A23" s="377"/>
      <c r="B23" s="377"/>
      <c r="C23" s="380"/>
      <c r="D23" s="385"/>
      <c r="E23" s="386"/>
      <c r="F23" s="383"/>
      <c r="G23" s="387" t="str">
        <f>IF(ISTEXT(F23)," ",IFERROR(VLOOKUP(SMALL(puan!$J$4:$K$111,COUNTIF(puan!$J$4:$K$111,"&lt;"&amp;F23)+1),puan!$J$4:$K$111,2,0),"    "))</f>
        <v xml:space="preserve">    </v>
      </c>
      <c r="H23" s="22"/>
      <c r="I23" s="377">
        <v>6</v>
      </c>
      <c r="J23" s="378" t="s">
        <v>853</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79" t="str">
        <f t="shared" si="1"/>
        <v xml:space="preserve"> </v>
      </c>
      <c r="P23" s="446"/>
      <c r="Q23" s="383"/>
      <c r="R23" s="379"/>
    </row>
    <row r="24" spans="1:18" s="19" customFormat="1" ht="34.5" hidden="1" customHeight="1" x14ac:dyDescent="0.2">
      <c r="A24" s="377"/>
      <c r="B24" s="377"/>
      <c r="C24" s="380"/>
      <c r="D24" s="385"/>
      <c r="E24" s="386"/>
      <c r="F24" s="383"/>
      <c r="G24" s="387" t="str">
        <f>IF(ISTEXT(F24)," ",IFERROR(VLOOKUP(SMALL(puan!$J$4:$K$111,COUNTIF(puan!$J$4:$K$111,"&lt;"&amp;F24)+1),puan!$J$4:$K$111,2,0),"    "))</f>
        <v xml:space="preserve">    </v>
      </c>
      <c r="H24" s="22"/>
      <c r="I24" s="377">
        <v>7</v>
      </c>
      <c r="J24" s="378" t="s">
        <v>854</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79" t="str">
        <f t="shared" si="1"/>
        <v xml:space="preserve"> </v>
      </c>
      <c r="P24" s="446"/>
      <c r="Q24" s="383"/>
      <c r="R24" s="379"/>
    </row>
    <row r="25" spans="1:18" s="19" customFormat="1" ht="34.5" hidden="1" customHeight="1" x14ac:dyDescent="0.2">
      <c r="A25" s="377"/>
      <c r="B25" s="377"/>
      <c r="C25" s="380"/>
      <c r="D25" s="385"/>
      <c r="E25" s="386"/>
      <c r="F25" s="383"/>
      <c r="G25" s="387" t="str">
        <f>IF(ISTEXT(F25)," ",IFERROR(VLOOKUP(SMALL(puan!$J$4:$K$111,COUNTIF(puan!$J$4:$K$111,"&lt;"&amp;F25)+1),puan!$J$4:$K$111,2,0),"    "))</f>
        <v xml:space="preserve">    </v>
      </c>
      <c r="H25" s="22"/>
      <c r="I25" s="377">
        <v>8</v>
      </c>
      <c r="J25" s="378" t="s">
        <v>855</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79" t="str">
        <f t="shared" si="1"/>
        <v xml:space="preserve"> </v>
      </c>
      <c r="P25" s="382"/>
      <c r="Q25" s="383"/>
      <c r="R25" s="379"/>
    </row>
    <row r="26" spans="1:18" s="19" customFormat="1" ht="34.5" hidden="1" customHeight="1" x14ac:dyDescent="0.2">
      <c r="A26" s="377"/>
      <c r="B26" s="377"/>
      <c r="C26" s="380"/>
      <c r="D26" s="385"/>
      <c r="E26" s="386"/>
      <c r="F26" s="383"/>
      <c r="G26" s="387" t="str">
        <f>IF(ISTEXT(F26)," ",IFERROR(VLOOKUP(SMALL(puan!$J$4:$K$111,COUNTIF(puan!$J$4:$K$111,"&lt;"&amp;F26)+1),puan!$J$4:$K$111,2,0),"    "))</f>
        <v xml:space="preserve">    </v>
      </c>
      <c r="H26" s="22"/>
      <c r="I26" s="256" t="s">
        <v>18</v>
      </c>
      <c r="J26" s="257"/>
      <c r="K26" s="257"/>
      <c r="L26" s="257"/>
      <c r="M26" s="260" t="s">
        <v>734</v>
      </c>
      <c r="N26" s="261"/>
      <c r="O26" s="478"/>
      <c r="P26" s="261"/>
      <c r="Q26" s="257"/>
      <c r="R26" s="258"/>
    </row>
    <row r="27" spans="1:18" s="19" customFormat="1" ht="34.5" hidden="1" customHeight="1" x14ac:dyDescent="0.2">
      <c r="A27" s="377"/>
      <c r="B27" s="377"/>
      <c r="C27" s="380"/>
      <c r="D27" s="385"/>
      <c r="E27" s="386"/>
      <c r="F27" s="383"/>
      <c r="G27" s="387" t="str">
        <f>IF(ISTEXT(F27)," ",IFERROR(VLOOKUP(SMALL(puan!$J$4:$K$111,COUNTIF(puan!$J$4:$K$111,"&lt;"&amp;F27)+1),puan!$J$4:$K$111,2,0),"    "))</f>
        <v xml:space="preserve">    </v>
      </c>
      <c r="H27" s="22"/>
      <c r="I27" s="49" t="s">
        <v>12</v>
      </c>
      <c r="J27" s="46" t="s">
        <v>98</v>
      </c>
      <c r="K27" s="46" t="s">
        <v>97</v>
      </c>
      <c r="L27" s="47" t="s">
        <v>13</v>
      </c>
      <c r="M27" s="48" t="s">
        <v>14</v>
      </c>
      <c r="N27" s="48" t="s">
        <v>793</v>
      </c>
      <c r="O27" s="476" t="s">
        <v>1040</v>
      </c>
      <c r="P27" s="48" t="s">
        <v>777</v>
      </c>
      <c r="Q27" s="282" t="s">
        <v>777</v>
      </c>
      <c r="R27" s="46" t="s">
        <v>28</v>
      </c>
    </row>
    <row r="28" spans="1:18" s="19" customFormat="1" ht="34.5" hidden="1" customHeight="1" x14ac:dyDescent="0.2">
      <c r="A28" s="377"/>
      <c r="B28" s="377"/>
      <c r="C28" s="380"/>
      <c r="D28" s="385"/>
      <c r="E28" s="386"/>
      <c r="F28" s="383"/>
      <c r="G28" s="387" t="str">
        <f>IF(ISTEXT(F28)," ",IFERROR(VLOOKUP(SMALL(puan!$J$4:$K$111,COUNTIF(puan!$J$4:$K$111,"&lt;"&amp;F28)+1),puan!$J$4:$K$111,2,0),"    "))</f>
        <v xml:space="preserve">    </v>
      </c>
      <c r="H28" s="22"/>
      <c r="I28" s="377">
        <v>1</v>
      </c>
      <c r="J28" s="378" t="s">
        <v>856</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79" t="str">
        <f>IF(IF(OR(P28="NM",P28="DNF",P28="DNS",P28="DQ",P28=""),P28,(ROUNDUP(P28,)+24))=0," ",IF(OR(P28="NM",P28="DNF",P28="DNS",P28="DQ",P28=""),P28,(ROUNDUP(P28,)+24)))</f>
        <v xml:space="preserve"> </v>
      </c>
      <c r="P28" s="382"/>
      <c r="Q28" s="383"/>
      <c r="R28" s="379"/>
    </row>
    <row r="29" spans="1:18" s="19" customFormat="1" ht="34.5" hidden="1" customHeight="1" x14ac:dyDescent="0.2">
      <c r="A29" s="377"/>
      <c r="B29" s="377"/>
      <c r="C29" s="380"/>
      <c r="D29" s="385"/>
      <c r="E29" s="386"/>
      <c r="F29" s="383"/>
      <c r="G29" s="387" t="str">
        <f>IF(ISTEXT(F29)," ",IFERROR(VLOOKUP(SMALL(puan!$J$4:$K$111,COUNTIF(puan!$J$4:$K$111,"&lt;"&amp;F29)+1),puan!$J$4:$K$111,2,0),"    "))</f>
        <v xml:space="preserve">    </v>
      </c>
      <c r="H29" s="22"/>
      <c r="I29" s="377">
        <v>2</v>
      </c>
      <c r="J29" s="378" t="s">
        <v>857</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479" t="str">
        <f t="shared" ref="O29:O35" si="2">IF(IF(OR(P29="NM",P29="DNF",P29="DNS",P29="DQ",P29=""),P29,(ROUNDUP(P29,)+24))=0," ",IF(OR(P29="NM",P29="DNF",P29="DNS",P29="DQ",P29=""),P29,(ROUNDUP(P29,)+24)))</f>
        <v xml:space="preserve"> </v>
      </c>
      <c r="P29" s="382"/>
      <c r="Q29" s="383"/>
      <c r="R29" s="379"/>
    </row>
    <row r="30" spans="1:18" s="19" customFormat="1" ht="34.5" hidden="1" customHeight="1" x14ac:dyDescent="0.2">
      <c r="A30" s="377"/>
      <c r="B30" s="377"/>
      <c r="C30" s="380"/>
      <c r="D30" s="385"/>
      <c r="E30" s="386"/>
      <c r="F30" s="383"/>
      <c r="G30" s="387" t="str">
        <f>IF(ISTEXT(F30)," ",IFERROR(VLOOKUP(SMALL(puan!$J$4:$K$111,COUNTIF(puan!$J$4:$K$111,"&lt;"&amp;F30)+1),puan!$J$4:$K$111,2,0),"    "))</f>
        <v xml:space="preserve">    </v>
      </c>
      <c r="H30" s="22"/>
      <c r="I30" s="377">
        <v>3</v>
      </c>
      <c r="J30" s="378" t="s">
        <v>858</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479" t="str">
        <f t="shared" si="2"/>
        <v xml:space="preserve"> </v>
      </c>
      <c r="P30" s="382"/>
      <c r="Q30" s="383"/>
      <c r="R30" s="379"/>
    </row>
    <row r="31" spans="1:18" s="19" customFormat="1" ht="34.5" hidden="1" customHeight="1" x14ac:dyDescent="0.2">
      <c r="A31" s="377"/>
      <c r="B31" s="377"/>
      <c r="C31" s="380"/>
      <c r="D31" s="385"/>
      <c r="E31" s="386"/>
      <c r="F31" s="383"/>
      <c r="G31" s="387" t="str">
        <f>IF(ISTEXT(F31)," ",IFERROR(VLOOKUP(SMALL(puan!$J$4:$K$111,COUNTIF(puan!$J$4:$K$111,"&lt;"&amp;F31)+1),puan!$J$4:$K$111,2,0),"    "))</f>
        <v xml:space="preserve">    </v>
      </c>
      <c r="H31" s="22"/>
      <c r="I31" s="377">
        <v>4</v>
      </c>
      <c r="J31" s="378" t="s">
        <v>859</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79" t="str">
        <f t="shared" si="2"/>
        <v xml:space="preserve"> </v>
      </c>
      <c r="P31" s="382"/>
      <c r="Q31" s="383"/>
      <c r="R31" s="379"/>
    </row>
    <row r="32" spans="1:18" s="19" customFormat="1" ht="34.5" hidden="1" customHeight="1" x14ac:dyDescent="0.2">
      <c r="A32" s="377"/>
      <c r="B32" s="377"/>
      <c r="C32" s="380"/>
      <c r="D32" s="385"/>
      <c r="E32" s="386"/>
      <c r="F32" s="383"/>
      <c r="G32" s="387" t="str">
        <f>IF(ISTEXT(F32)," ",IFERROR(VLOOKUP(SMALL(puan!$J$4:$K$111,COUNTIF(puan!$J$4:$K$111,"&lt;"&amp;F32)+1),puan!$J$4:$K$111,2,0),"    "))</f>
        <v xml:space="preserve">    </v>
      </c>
      <c r="H32" s="22"/>
      <c r="I32" s="377">
        <v>5</v>
      </c>
      <c r="J32" s="378" t="s">
        <v>860</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79" t="str">
        <f t="shared" si="2"/>
        <v xml:space="preserve"> </v>
      </c>
      <c r="P32" s="382"/>
      <c r="Q32" s="383"/>
      <c r="R32" s="379"/>
    </row>
    <row r="33" spans="1:18" s="19" customFormat="1" ht="34.5" hidden="1" customHeight="1" x14ac:dyDescent="0.2">
      <c r="A33" s="377"/>
      <c r="B33" s="377"/>
      <c r="C33" s="380"/>
      <c r="D33" s="385"/>
      <c r="E33" s="386"/>
      <c r="F33" s="383"/>
      <c r="G33" s="387" t="str">
        <f>IF(ISTEXT(F33)," ",IFERROR(VLOOKUP(SMALL(puan!$J$4:$K$111,COUNTIF(puan!$J$4:$K$111,"&lt;"&amp;F33)+1),puan!$J$4:$K$111,2,0),"    "))</f>
        <v xml:space="preserve">    </v>
      </c>
      <c r="H33" s="22"/>
      <c r="I33" s="377">
        <v>6</v>
      </c>
      <c r="J33" s="378" t="s">
        <v>861</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79" t="str">
        <f t="shared" si="2"/>
        <v xml:space="preserve"> </v>
      </c>
      <c r="P33" s="382"/>
      <c r="Q33" s="383"/>
      <c r="R33" s="379"/>
    </row>
    <row r="34" spans="1:18" s="19" customFormat="1" ht="34.5" hidden="1" customHeight="1" x14ac:dyDescent="0.2">
      <c r="A34" s="377"/>
      <c r="B34" s="377"/>
      <c r="C34" s="380"/>
      <c r="D34" s="385"/>
      <c r="E34" s="386"/>
      <c r="F34" s="383"/>
      <c r="G34" s="387" t="str">
        <f>IF(ISTEXT(F34)," ",IFERROR(VLOOKUP(SMALL(puan!$J$4:$K$111,COUNTIF(puan!$J$4:$K$111,"&lt;"&amp;F34)+1),puan!$J$4:$K$111,2,0),"    "))</f>
        <v xml:space="preserve">    </v>
      </c>
      <c r="H34" s="22"/>
      <c r="I34" s="377">
        <v>7</v>
      </c>
      <c r="J34" s="378" t="s">
        <v>862</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479" t="str">
        <f t="shared" si="2"/>
        <v xml:space="preserve"> </v>
      </c>
      <c r="P34" s="382"/>
      <c r="Q34" s="383"/>
      <c r="R34" s="379"/>
    </row>
    <row r="35" spans="1:18" s="19" customFormat="1" ht="34.5" hidden="1" customHeight="1" x14ac:dyDescent="0.2">
      <c r="A35" s="377"/>
      <c r="B35" s="377"/>
      <c r="C35" s="380"/>
      <c r="D35" s="385"/>
      <c r="E35" s="386"/>
      <c r="F35" s="383"/>
      <c r="G35" s="387" t="str">
        <f>IF(ISTEXT(F35)," ",IFERROR(VLOOKUP(SMALL(puan!$J$4:$K$111,COUNTIF(puan!$J$4:$K$111,"&lt;"&amp;F35)+1),puan!$J$4:$K$111,2,0),"    "))</f>
        <v xml:space="preserve">    </v>
      </c>
      <c r="H35" s="22"/>
      <c r="I35" s="377">
        <v>8</v>
      </c>
      <c r="J35" s="378" t="s">
        <v>863</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479" t="str">
        <f t="shared" si="2"/>
        <v xml:space="preserve"> </v>
      </c>
      <c r="P35" s="382"/>
      <c r="Q35" s="383"/>
      <c r="R35" s="379"/>
    </row>
    <row r="36" spans="1:18" s="19" customFormat="1" ht="34.5" hidden="1" customHeight="1" x14ac:dyDescent="0.2">
      <c r="A36" s="377"/>
      <c r="B36" s="377"/>
      <c r="C36" s="380"/>
      <c r="D36" s="385"/>
      <c r="E36" s="386"/>
      <c r="F36" s="383"/>
      <c r="G36" s="387" t="str">
        <f>IF(ISTEXT(F36)," ",IFERROR(VLOOKUP(SMALL(puan!$J$4:$K$111,COUNTIF(puan!$J$4:$K$111,"&lt;"&amp;F36)+1),puan!$J$4:$K$111,2,0),"    "))</f>
        <v xml:space="preserve">    </v>
      </c>
      <c r="H36" s="22"/>
      <c r="I36" s="256" t="s">
        <v>44</v>
      </c>
      <c r="J36" s="257"/>
      <c r="K36" s="257"/>
      <c r="L36" s="257"/>
      <c r="M36" s="260" t="s">
        <v>734</v>
      </c>
      <c r="N36" s="261"/>
      <c r="O36" s="478"/>
      <c r="P36" s="261"/>
      <c r="Q36" s="257"/>
      <c r="R36" s="258"/>
    </row>
    <row r="37" spans="1:18" s="19" customFormat="1" ht="34.5" hidden="1" customHeight="1" x14ac:dyDescent="0.2">
      <c r="A37" s="377"/>
      <c r="B37" s="377"/>
      <c r="C37" s="380"/>
      <c r="D37" s="385"/>
      <c r="E37" s="386"/>
      <c r="F37" s="383"/>
      <c r="G37" s="387" t="str">
        <f>IF(ISTEXT(F37)," ",IFERROR(VLOOKUP(SMALL(puan!$J$4:$K$111,COUNTIF(puan!$J$4:$K$111,"&lt;"&amp;F37)+1),puan!$J$4:$K$111,2,0),"    "))</f>
        <v xml:space="preserve">    </v>
      </c>
      <c r="H37" s="22"/>
      <c r="I37" s="49" t="s">
        <v>12</v>
      </c>
      <c r="J37" s="46" t="s">
        <v>98</v>
      </c>
      <c r="K37" s="46" t="s">
        <v>97</v>
      </c>
      <c r="L37" s="47" t="s">
        <v>13</v>
      </c>
      <c r="M37" s="48" t="s">
        <v>14</v>
      </c>
      <c r="N37" s="48" t="s">
        <v>793</v>
      </c>
      <c r="O37" s="476" t="s">
        <v>1040</v>
      </c>
      <c r="P37" s="48" t="s">
        <v>777</v>
      </c>
      <c r="Q37" s="282" t="s">
        <v>777</v>
      </c>
      <c r="R37" s="46" t="s">
        <v>28</v>
      </c>
    </row>
    <row r="38" spans="1:18" s="19" customFormat="1" ht="34.5" hidden="1" customHeight="1" x14ac:dyDescent="0.2">
      <c r="A38" s="377"/>
      <c r="B38" s="377"/>
      <c r="C38" s="380"/>
      <c r="D38" s="385"/>
      <c r="E38" s="386"/>
      <c r="F38" s="383"/>
      <c r="G38" s="387" t="str">
        <f>IF(ISTEXT(F38)," ",IFERROR(VLOOKUP(SMALL(puan!$J$4:$K$111,COUNTIF(puan!$J$4:$K$111,"&lt;"&amp;F38)+1),puan!$J$4:$K$111,2,0),"    "))</f>
        <v xml:space="preserve">    </v>
      </c>
      <c r="H38" s="22"/>
      <c r="I38" s="377">
        <v>1</v>
      </c>
      <c r="J38" s="378" t="s">
        <v>864</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79" t="str">
        <f>IF(IF(OR(P38="NM",P38="DNF",P38="DNS",P38="DQ",P38=""),P38,(ROUNDUP(P38,)+24))=0," ",IF(OR(P38="NM",P38="DNF",P38="DNS",P38="DQ",P38=""),P38,(ROUNDUP(P38,)+24)))</f>
        <v xml:space="preserve"> </v>
      </c>
      <c r="P38" s="382"/>
      <c r="Q38" s="383"/>
      <c r="R38" s="379"/>
    </row>
    <row r="39" spans="1:18" s="19" customFormat="1" ht="34.5" hidden="1" customHeight="1" x14ac:dyDescent="0.2">
      <c r="A39" s="377"/>
      <c r="B39" s="377"/>
      <c r="C39" s="380"/>
      <c r="D39" s="385"/>
      <c r="E39" s="386"/>
      <c r="F39" s="383"/>
      <c r="G39" s="387" t="str">
        <f>IF(ISTEXT(F39)," ",IFERROR(VLOOKUP(SMALL(puan!$J$4:$K$111,COUNTIF(puan!$J$4:$K$111,"&lt;"&amp;F39)+1),puan!$J$4:$K$111,2,0),"    "))</f>
        <v xml:space="preserve">    </v>
      </c>
      <c r="H39" s="22"/>
      <c r="I39" s="377">
        <v>2</v>
      </c>
      <c r="J39" s="378" t="s">
        <v>865</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479" t="str">
        <f t="shared" ref="O39:O45" si="3">IF(IF(OR(P39="NM",P39="DNF",P39="DNS",P39="DQ",P39=""),P39,(ROUNDUP(P39,)+24))=0," ",IF(OR(P39="NM",P39="DNF",P39="DNS",P39="DQ",P39=""),P39,(ROUNDUP(P39,)+24)))</f>
        <v xml:space="preserve"> </v>
      </c>
      <c r="P39" s="382"/>
      <c r="Q39" s="383"/>
      <c r="R39" s="379"/>
    </row>
    <row r="40" spans="1:18" s="19" customFormat="1" ht="34.5" hidden="1" customHeight="1" x14ac:dyDescent="0.2">
      <c r="A40" s="377"/>
      <c r="B40" s="377"/>
      <c r="C40" s="380"/>
      <c r="D40" s="385"/>
      <c r="E40" s="386"/>
      <c r="F40" s="383"/>
      <c r="G40" s="387" t="str">
        <f>IF(ISTEXT(F40)," ",IFERROR(VLOOKUP(SMALL(puan!$J$4:$K$111,COUNTIF(puan!$J$4:$K$111,"&lt;"&amp;F40)+1),puan!$J$4:$K$111,2,0),"    "))</f>
        <v xml:space="preserve">    </v>
      </c>
      <c r="H40" s="22"/>
      <c r="I40" s="377">
        <v>3</v>
      </c>
      <c r="J40" s="378" t="s">
        <v>866</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479" t="str">
        <f t="shared" si="3"/>
        <v xml:space="preserve"> </v>
      </c>
      <c r="P40" s="382"/>
      <c r="Q40" s="383"/>
      <c r="R40" s="379"/>
    </row>
    <row r="41" spans="1:18" s="19" customFormat="1" ht="34.5" hidden="1" customHeight="1" x14ac:dyDescent="0.2">
      <c r="A41" s="377"/>
      <c r="B41" s="377"/>
      <c r="C41" s="380"/>
      <c r="D41" s="385"/>
      <c r="E41" s="386"/>
      <c r="F41" s="383"/>
      <c r="G41" s="387" t="str">
        <f>IF(ISTEXT(F41)," ",IFERROR(VLOOKUP(SMALL(puan!$J$4:$K$111,COUNTIF(puan!$J$4:$K$111,"&lt;"&amp;F41)+1),puan!$J$4:$K$111,2,0),"    "))</f>
        <v xml:space="preserve">    </v>
      </c>
      <c r="H41" s="22"/>
      <c r="I41" s="377">
        <v>4</v>
      </c>
      <c r="J41" s="378" t="s">
        <v>867</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479" t="str">
        <f t="shared" si="3"/>
        <v xml:space="preserve"> </v>
      </c>
      <c r="P41" s="382"/>
      <c r="Q41" s="383"/>
      <c r="R41" s="379"/>
    </row>
    <row r="42" spans="1:18" s="19" customFormat="1" ht="34.5" hidden="1" customHeight="1" x14ac:dyDescent="0.2">
      <c r="A42" s="377"/>
      <c r="B42" s="377"/>
      <c r="C42" s="380"/>
      <c r="D42" s="385"/>
      <c r="E42" s="386"/>
      <c r="F42" s="383"/>
      <c r="G42" s="387" t="str">
        <f>IF(ISTEXT(F42)," ",IFERROR(VLOOKUP(SMALL(puan!$J$4:$K$111,COUNTIF(puan!$J$4:$K$111,"&lt;"&amp;F42)+1),puan!$J$4:$K$111,2,0),"    "))</f>
        <v xml:space="preserve">    </v>
      </c>
      <c r="H42" s="22"/>
      <c r="I42" s="377">
        <v>5</v>
      </c>
      <c r="J42" s="378" t="s">
        <v>868</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79" t="str">
        <f t="shared" si="3"/>
        <v xml:space="preserve"> </v>
      </c>
      <c r="P42" s="382"/>
      <c r="Q42" s="383"/>
      <c r="R42" s="379"/>
    </row>
    <row r="43" spans="1:18" s="19" customFormat="1" ht="34.5" hidden="1" customHeight="1" x14ac:dyDescent="0.2">
      <c r="A43" s="377"/>
      <c r="B43" s="377"/>
      <c r="C43" s="380"/>
      <c r="D43" s="385"/>
      <c r="E43" s="386"/>
      <c r="F43" s="383"/>
      <c r="G43" s="387" t="str">
        <f>IF(ISTEXT(F43)," ",IFERROR(VLOOKUP(SMALL(puan!$J$4:$K$111,COUNTIF(puan!$J$4:$K$111,"&lt;"&amp;F43)+1),puan!$J$4:$K$111,2,0),"    "))</f>
        <v xml:space="preserve">    </v>
      </c>
      <c r="H43" s="22"/>
      <c r="I43" s="377">
        <v>6</v>
      </c>
      <c r="J43" s="378" t="s">
        <v>869</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79" t="str">
        <f t="shared" si="3"/>
        <v xml:space="preserve"> </v>
      </c>
      <c r="P43" s="382"/>
      <c r="Q43" s="383"/>
      <c r="R43" s="379"/>
    </row>
    <row r="44" spans="1:18" s="19" customFormat="1" ht="34.5" hidden="1" customHeight="1" x14ac:dyDescent="0.2">
      <c r="A44" s="377"/>
      <c r="B44" s="377"/>
      <c r="C44" s="380"/>
      <c r="D44" s="385"/>
      <c r="E44" s="386"/>
      <c r="F44" s="383"/>
      <c r="G44" s="387" t="str">
        <f>IF(ISTEXT(F44)," ",IFERROR(VLOOKUP(SMALL(puan!$J$4:$K$111,COUNTIF(puan!$J$4:$K$111,"&lt;"&amp;F44)+1),puan!$J$4:$K$111,2,0),"    "))</f>
        <v xml:space="preserve">    </v>
      </c>
      <c r="H44" s="22"/>
      <c r="I44" s="377">
        <v>7</v>
      </c>
      <c r="J44" s="378" t="s">
        <v>870</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79" t="str">
        <f t="shared" si="3"/>
        <v xml:space="preserve"> </v>
      </c>
      <c r="P44" s="382"/>
      <c r="Q44" s="383"/>
      <c r="R44" s="379"/>
    </row>
    <row r="45" spans="1:18" s="19" customFormat="1" ht="34.5" hidden="1" customHeight="1" x14ac:dyDescent="0.2">
      <c r="A45" s="377"/>
      <c r="B45" s="377"/>
      <c r="C45" s="380"/>
      <c r="D45" s="385"/>
      <c r="E45" s="386"/>
      <c r="F45" s="383"/>
      <c r="G45" s="387" t="str">
        <f>IF(ISTEXT(F45)," ",IFERROR(VLOOKUP(SMALL(puan!$J$4:$K$111,COUNTIF(puan!$J$4:$K$111,"&lt;"&amp;F45)+1),puan!$J$4:$K$111,2,0),"    "))</f>
        <v xml:space="preserve">    </v>
      </c>
      <c r="H45" s="22"/>
      <c r="I45" s="377">
        <v>8</v>
      </c>
      <c r="J45" s="378" t="s">
        <v>871</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80" t="str">
        <f t="shared" si="3"/>
        <v xml:space="preserve"> </v>
      </c>
      <c r="P45" s="384"/>
      <c r="Q45" s="383"/>
      <c r="R45" s="379"/>
    </row>
    <row r="46" spans="1:18" ht="13.5" hidden="1" customHeight="1" x14ac:dyDescent="0.2">
      <c r="A46" s="35"/>
      <c r="B46" s="35"/>
      <c r="C46" s="36"/>
      <c r="D46" s="57"/>
      <c r="E46" s="37"/>
      <c r="F46" s="38"/>
      <c r="G46" s="39"/>
      <c r="I46" s="40"/>
      <c r="J46" s="41"/>
      <c r="K46" s="42"/>
      <c r="L46" s="43"/>
      <c r="M46" s="53"/>
      <c r="N46" s="53"/>
      <c r="O46" s="481"/>
      <c r="P46" s="53"/>
      <c r="Q46" s="44"/>
      <c r="R46" s="42"/>
    </row>
    <row r="47" spans="1:18" ht="14.25" customHeight="1" x14ac:dyDescent="0.2">
      <c r="A47" s="30" t="s">
        <v>19</v>
      </c>
      <c r="B47" s="30"/>
      <c r="C47" s="30"/>
      <c r="D47" s="58"/>
      <c r="E47" s="51" t="s">
        <v>0</v>
      </c>
      <c r="F47" s="45" t="s">
        <v>1</v>
      </c>
      <c r="G47" s="27"/>
      <c r="H47" s="31" t="s">
        <v>2</v>
      </c>
      <c r="I47" s="31"/>
      <c r="J47" s="31"/>
      <c r="K47" s="31"/>
      <c r="M47" s="54" t="s">
        <v>3</v>
      </c>
      <c r="N47" s="55" t="s">
        <v>3</v>
      </c>
      <c r="O47" s="482"/>
      <c r="P47" s="55"/>
      <c r="Q47" s="27" t="s">
        <v>3</v>
      </c>
      <c r="R47" s="30"/>
    </row>
    <row r="51" spans="4:4" hidden="1" x14ac:dyDescent="0.2">
      <c r="D51" s="52" t="s">
        <v>961</v>
      </c>
    </row>
    <row r="52" spans="4:4" hidden="1" x14ac:dyDescent="0.2">
      <c r="D52" s="52" t="s">
        <v>973</v>
      </c>
    </row>
    <row r="53" spans="4:4" hidden="1" x14ac:dyDescent="0.2">
      <c r="D53" s="52" t="s">
        <v>971</v>
      </c>
    </row>
    <row r="54" spans="4:4" hidden="1" x14ac:dyDescent="0.2">
      <c r="D54" s="52" t="s">
        <v>972</v>
      </c>
    </row>
    <row r="55" spans="4:4" hidden="1" x14ac:dyDescent="0.2">
      <c r="D55" s="52" t="s">
        <v>970</v>
      </c>
    </row>
    <row r="56" spans="4:4" hidden="1" x14ac:dyDescent="0.2">
      <c r="D56" s="52" t="s">
        <v>964</v>
      </c>
    </row>
    <row r="57" spans="4:4" hidden="1" x14ac:dyDescent="0.2">
      <c r="D57" s="52" t="s">
        <v>974</v>
      </c>
    </row>
    <row r="58" spans="4:4" hidden="1" x14ac:dyDescent="0.2">
      <c r="D58" s="52" t="s">
        <v>965</v>
      </c>
    </row>
    <row r="59" spans="4:4" hidden="1" x14ac:dyDescent="0.2">
      <c r="D59" s="52" t="s">
        <v>960</v>
      </c>
    </row>
    <row r="60" spans="4:4" hidden="1" x14ac:dyDescent="0.2">
      <c r="D60" s="52" t="s">
        <v>957</v>
      </c>
    </row>
    <row r="61" spans="4:4" hidden="1" x14ac:dyDescent="0.2">
      <c r="D61" s="52" t="s">
        <v>975</v>
      </c>
    </row>
    <row r="62" spans="4:4" hidden="1" x14ac:dyDescent="0.2">
      <c r="D62" s="52" t="s">
        <v>963</v>
      </c>
    </row>
    <row r="63" spans="4:4" hidden="1" x14ac:dyDescent="0.2">
      <c r="D63" s="52" t="s">
        <v>967</v>
      </c>
    </row>
    <row r="64" spans="4:4" hidden="1" x14ac:dyDescent="0.2">
      <c r="D64" s="52" t="s">
        <v>986</v>
      </c>
    </row>
    <row r="65" spans="4:4" hidden="1" x14ac:dyDescent="0.2">
      <c r="D65" s="52" t="s">
        <v>966</v>
      </c>
    </row>
    <row r="66" spans="4:4" hidden="1" x14ac:dyDescent="0.2">
      <c r="D66" s="52" t="s">
        <v>959</v>
      </c>
    </row>
    <row r="67" spans="4:4" hidden="1" x14ac:dyDescent="0.2">
      <c r="D67" s="52" t="s">
        <v>969</v>
      </c>
    </row>
    <row r="68" spans="4:4" hidden="1" x14ac:dyDescent="0.2">
      <c r="D68" s="52" t="s">
        <v>976</v>
      </c>
    </row>
    <row r="69" spans="4:4" hidden="1" x14ac:dyDescent="0.2">
      <c r="D69" s="52" t="s">
        <v>962</v>
      </c>
    </row>
    <row r="70" spans="4:4" hidden="1" x14ac:dyDescent="0.2">
      <c r="D70" s="52" t="s">
        <v>979</v>
      </c>
    </row>
    <row r="71" spans="4:4" hidden="1" x14ac:dyDescent="0.2">
      <c r="D71" s="52" t="s">
        <v>981</v>
      </c>
    </row>
    <row r="72" spans="4:4" hidden="1" x14ac:dyDescent="0.2">
      <c r="D72" s="52" t="s">
        <v>958</v>
      </c>
    </row>
    <row r="73" spans="4:4" hidden="1" x14ac:dyDescent="0.2">
      <c r="D73" s="52" t="s">
        <v>968</v>
      </c>
    </row>
    <row r="74" spans="4:4" hidden="1" x14ac:dyDescent="0.2">
      <c r="D74" s="52" t="s">
        <v>977</v>
      </c>
    </row>
    <row r="75" spans="4:4" hidden="1" x14ac:dyDescent="0.2"/>
    <row r="76" spans="4:4" hidden="1" x14ac:dyDescent="0.2"/>
    <row r="77" spans="4:4" hidden="1" x14ac:dyDescent="0.2"/>
    <row r="78" spans="4:4" hidden="1" x14ac:dyDescent="0.2">
      <c r="D78" s="52" t="s">
        <v>983</v>
      </c>
    </row>
    <row r="79" spans="4:4" hidden="1" x14ac:dyDescent="0.2">
      <c r="D79" s="52" t="s">
        <v>984</v>
      </c>
    </row>
    <row r="80" spans="4:4" hidden="1" x14ac:dyDescent="0.2">
      <c r="D80" s="52" t="s">
        <v>985</v>
      </c>
    </row>
    <row r="81" spans="4:4" hidden="1" x14ac:dyDescent="0.2">
      <c r="D81" s="52" t="s">
        <v>1028</v>
      </c>
    </row>
    <row r="82" spans="4:4" hidden="1" x14ac:dyDescent="0.2"/>
    <row r="83" spans="4:4" hidden="1" x14ac:dyDescent="0.2"/>
    <row r="84" spans="4:4" hidden="1" x14ac:dyDescent="0.2"/>
    <row r="85" spans="4:4" hidden="1" x14ac:dyDescent="0.2"/>
    <row r="86" spans="4:4" hidden="1" x14ac:dyDescent="0.2"/>
    <row r="87" spans="4:4" hidden="1" x14ac:dyDescent="0.2"/>
    <row r="88" spans="4:4" hidden="1" x14ac:dyDescent="0.2"/>
    <row r="89" spans="4:4" hidden="1" x14ac:dyDescent="0.2"/>
    <row r="90" spans="4:4" hidden="1" x14ac:dyDescent="0.2"/>
    <row r="91" spans="4:4" hidden="1" x14ac:dyDescent="0.2">
      <c r="D91" s="52" t="s">
        <v>1003</v>
      </c>
    </row>
    <row r="92" spans="4:4" hidden="1" x14ac:dyDescent="0.2">
      <c r="D92" s="52" t="s">
        <v>1005</v>
      </c>
    </row>
    <row r="93" spans="4:4" hidden="1" x14ac:dyDescent="0.2">
      <c r="D93" s="52" t="s">
        <v>998</v>
      </c>
    </row>
    <row r="94" spans="4:4" hidden="1" x14ac:dyDescent="0.2">
      <c r="D94" s="52" t="s">
        <v>999</v>
      </c>
    </row>
    <row r="95" spans="4:4" hidden="1" x14ac:dyDescent="0.2">
      <c r="D95" s="52" t="s">
        <v>1002</v>
      </c>
    </row>
    <row r="96" spans="4:4" hidden="1" x14ac:dyDescent="0.2">
      <c r="D96" s="52" t="s">
        <v>997</v>
      </c>
    </row>
    <row r="97" spans="4:4" hidden="1" x14ac:dyDescent="0.2">
      <c r="D97" s="52" t="s">
        <v>1001</v>
      </c>
    </row>
    <row r="98" spans="4:4" hidden="1" x14ac:dyDescent="0.2">
      <c r="D98" s="52" t="s">
        <v>1010</v>
      </c>
    </row>
    <row r="99" spans="4:4" hidden="1" x14ac:dyDescent="0.2">
      <c r="D99" s="52" t="s">
        <v>1011</v>
      </c>
    </row>
    <row r="100" spans="4:4" hidden="1" x14ac:dyDescent="0.2">
      <c r="D100" s="52" t="s">
        <v>1009</v>
      </c>
    </row>
    <row r="101" spans="4:4" hidden="1" x14ac:dyDescent="0.2">
      <c r="D101" s="52" t="s">
        <v>1006</v>
      </c>
    </row>
    <row r="102" spans="4:4" hidden="1" x14ac:dyDescent="0.2">
      <c r="D102" s="52" t="s">
        <v>1000</v>
      </c>
    </row>
    <row r="103" spans="4:4" hidden="1" x14ac:dyDescent="0.2">
      <c r="D103" s="52" t="s">
        <v>996</v>
      </c>
    </row>
    <row r="104" spans="4:4" hidden="1" x14ac:dyDescent="0.2">
      <c r="D104" s="52" t="s">
        <v>1004</v>
      </c>
    </row>
    <row r="105" spans="4:4" hidden="1" x14ac:dyDescent="0.2">
      <c r="D105" s="52" t="s">
        <v>1007</v>
      </c>
    </row>
    <row r="106" spans="4:4" hidden="1" x14ac:dyDescent="0.2">
      <c r="D106" s="52" t="s">
        <v>1008</v>
      </c>
    </row>
    <row r="107" spans="4:4" hidden="1" x14ac:dyDescent="0.2">
      <c r="D107" s="52" t="s">
        <v>1029</v>
      </c>
    </row>
    <row r="108" spans="4:4" hidden="1" x14ac:dyDescent="0.2">
      <c r="D108" s="52" t="s">
        <v>1015</v>
      </c>
    </row>
    <row r="109" spans="4:4" hidden="1" x14ac:dyDescent="0.2">
      <c r="D109" s="52" t="s">
        <v>1014</v>
      </c>
    </row>
    <row r="110" spans="4:4" hidden="1" x14ac:dyDescent="0.2">
      <c r="D110" s="52" t="s">
        <v>1012</v>
      </c>
    </row>
    <row r="111" spans="4:4" hidden="1" x14ac:dyDescent="0.2">
      <c r="D111" s="52" t="s">
        <v>1013</v>
      </c>
    </row>
    <row r="112" spans="4:4" hidden="1" x14ac:dyDescent="0.2">
      <c r="D112" s="52" t="s">
        <v>1020</v>
      </c>
    </row>
    <row r="113" spans="4:4" hidden="1" x14ac:dyDescent="0.2">
      <c r="D113" s="52" t="s">
        <v>1019</v>
      </c>
    </row>
    <row r="114" spans="4:4" hidden="1" x14ac:dyDescent="0.2">
      <c r="D114" s="52" t="s">
        <v>1016</v>
      </c>
    </row>
    <row r="115" spans="4:4" hidden="1" x14ac:dyDescent="0.2">
      <c r="D115" s="52" t="s">
        <v>1017</v>
      </c>
    </row>
    <row r="116" spans="4:4" hidden="1" x14ac:dyDescent="0.2">
      <c r="D116" s="52" t="s">
        <v>1018</v>
      </c>
    </row>
    <row r="117" spans="4:4" hidden="1" x14ac:dyDescent="0.2">
      <c r="D117" s="52" t="s">
        <v>1023</v>
      </c>
    </row>
    <row r="118" spans="4:4" hidden="1" x14ac:dyDescent="0.2">
      <c r="D118" s="52" t="s">
        <v>1022</v>
      </c>
    </row>
    <row r="119" spans="4:4" hidden="1" x14ac:dyDescent="0.2">
      <c r="D119" s="52" t="s">
        <v>1021</v>
      </c>
    </row>
    <row r="120" spans="4:4" hidden="1" x14ac:dyDescent="0.2">
      <c r="D120" s="52" t="s">
        <v>1025</v>
      </c>
    </row>
    <row r="121" spans="4:4" hidden="1" x14ac:dyDescent="0.2">
      <c r="D121" s="52" t="s">
        <v>1024</v>
      </c>
    </row>
    <row r="122" spans="4:4" hidden="1" x14ac:dyDescent="0.2">
      <c r="D122" s="52" t="s">
        <v>1026</v>
      </c>
    </row>
    <row r="123" spans="4:4" hidden="1" x14ac:dyDescent="0.2">
      <c r="D123" s="52" t="s">
        <v>1027</v>
      </c>
    </row>
    <row r="65536" spans="1:1" x14ac:dyDescent="0.2">
      <c r="A65536" s="27" t="s">
        <v>778</v>
      </c>
    </row>
  </sheetData>
  <sortState ref="B8:F19">
    <sortCondition ref="F8:F19"/>
  </sortState>
  <mergeCells count="18">
    <mergeCell ref="N5:R5"/>
    <mergeCell ref="G6:G7"/>
    <mergeCell ref="A4:C4"/>
    <mergeCell ref="D4:E4"/>
    <mergeCell ref="N3:R3"/>
    <mergeCell ref="I3:L3"/>
    <mergeCell ref="N4:R4"/>
    <mergeCell ref="F6:F7"/>
    <mergeCell ref="C6:C7"/>
    <mergeCell ref="D6:D7"/>
    <mergeCell ref="E6:E7"/>
    <mergeCell ref="A6:A7"/>
    <mergeCell ref="B6:B7"/>
    <mergeCell ref="A1:R1"/>
    <mergeCell ref="A2:R2"/>
    <mergeCell ref="A3:C3"/>
    <mergeCell ref="D3:E3"/>
    <mergeCell ref="F3:G3"/>
  </mergeCells>
  <conditionalFormatting sqref="P17">
    <cfRule type="containsText" dxfId="74" priority="12" stopIfTrue="1" operator="containsText" text="FERDİ">
      <formula>NOT(ISERROR(SEARCH("FERDİ",P17)))</formula>
    </cfRule>
  </conditionalFormatting>
  <conditionalFormatting sqref="P7">
    <cfRule type="containsText" dxfId="73" priority="15" stopIfTrue="1" operator="containsText" text="FERDİ">
      <formula>NOT(ISERROR(SEARCH("FERDİ",P7)))</formula>
    </cfRule>
  </conditionalFormatting>
  <conditionalFormatting sqref="P7">
    <cfRule type="containsText" dxfId="72" priority="16" stopIfTrue="1" operator="containsText" text="FERDİ">
      <formula>NOT(ISERROR(SEARCH("FERDİ",P7)))</formula>
    </cfRule>
  </conditionalFormatting>
  <conditionalFormatting sqref="P17">
    <cfRule type="containsText" dxfId="71" priority="11" stopIfTrue="1" operator="containsText" text="FERDİ">
      <formula>NOT(ISERROR(SEARCH("FERDİ",P17)))</formula>
    </cfRule>
  </conditionalFormatting>
  <conditionalFormatting sqref="P17">
    <cfRule type="containsText" dxfId="70" priority="10" stopIfTrue="1" operator="containsText" text="FERDİ">
      <formula>NOT(ISERROR(SEARCH("FERDİ",P17)))</formula>
    </cfRule>
  </conditionalFormatting>
  <conditionalFormatting sqref="P27">
    <cfRule type="containsText" dxfId="69" priority="5" stopIfTrue="1" operator="containsText" text="FERDİ">
      <formula>NOT(ISERROR(SEARCH("FERDİ",P27)))</formula>
    </cfRule>
  </conditionalFormatting>
  <conditionalFormatting sqref="P37">
    <cfRule type="containsText" dxfId="68" priority="4" stopIfTrue="1" operator="containsText" text="FERDİ">
      <formula>NOT(ISERROR(SEARCH("FERDİ",P37)))</formula>
    </cfRule>
  </conditionalFormatting>
  <conditionalFormatting sqref="P37">
    <cfRule type="containsText" dxfId="67" priority="3" stopIfTrue="1" operator="containsText" text="FERDİ">
      <formula>NOT(ISERROR(SEARCH("FERDİ",P37)))</formula>
    </cfRule>
  </conditionalFormatting>
  <conditionalFormatting sqref="D1:D1048576">
    <cfRule type="duplicateValues" dxfId="66" priority="17"/>
  </conditionalFormatting>
  <conditionalFormatting sqref="P7">
    <cfRule type="containsText" dxfId="65" priority="14" stopIfTrue="1" operator="containsText" text="FERDİ">
      <formula>NOT(ISERROR(SEARCH("FERDİ",P7)))</formula>
    </cfRule>
  </conditionalFormatting>
  <conditionalFormatting sqref="P7">
    <cfRule type="containsText" dxfId="64" priority="13" stopIfTrue="1" operator="containsText" text="FERDİ">
      <formula>NOT(ISERROR(SEARCH("FERDİ",P7)))</formula>
    </cfRule>
  </conditionalFormatting>
  <conditionalFormatting sqref="P17">
    <cfRule type="containsText" dxfId="63" priority="9" stopIfTrue="1" operator="containsText" text="FERDİ">
      <formula>NOT(ISERROR(SEARCH("FERDİ",P17)))</formula>
    </cfRule>
  </conditionalFormatting>
  <conditionalFormatting sqref="P27">
    <cfRule type="containsText" dxfId="62" priority="8" stopIfTrue="1" operator="containsText" text="FERDİ">
      <formula>NOT(ISERROR(SEARCH("FERDİ",P27)))</formula>
    </cfRule>
  </conditionalFormatting>
  <conditionalFormatting sqref="P27">
    <cfRule type="containsText" dxfId="61" priority="7" stopIfTrue="1" operator="containsText" text="FERDİ">
      <formula>NOT(ISERROR(SEARCH("FERDİ",P27)))</formula>
    </cfRule>
  </conditionalFormatting>
  <conditionalFormatting sqref="P27">
    <cfRule type="containsText" dxfId="60" priority="6" stopIfTrue="1" operator="containsText" text="FERDİ">
      <formula>NOT(ISERROR(SEARCH("FERDİ",P27)))</formula>
    </cfRule>
  </conditionalFormatting>
  <conditionalFormatting sqref="P37">
    <cfRule type="containsText" dxfId="59" priority="2" stopIfTrue="1" operator="containsText" text="FERDİ">
      <formula>NOT(ISERROR(SEARCH("FERDİ",P37)))</formula>
    </cfRule>
  </conditionalFormatting>
  <conditionalFormatting sqref="P37">
    <cfRule type="containsText" dxfId="58" priority="1" stopIfTrue="1" operator="containsText" text="FERDİ">
      <formula>NOT(ISERROR(SEARCH("FERDİ",P37)))</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ignoredErrors>
    <ignoredError sqref="G8:G17 G21:G4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1"/>
    <pageSetUpPr fitToPage="1"/>
  </sheetPr>
  <dimension ref="A1:L65535"/>
  <sheetViews>
    <sheetView view="pageBreakPreview" zoomScale="70" zoomScaleNormal="100" zoomScaleSheetLayoutView="70" workbookViewId="0">
      <selection activeCell="C8" sqref="C8:J14"/>
    </sheetView>
  </sheetViews>
  <sheetFormatPr defaultColWidth="9.140625" defaultRowHeight="12.75" x14ac:dyDescent="0.2"/>
  <cols>
    <col min="1" max="1" width="6" style="90" customWidth="1"/>
    <col min="2" max="2" width="13.28515625"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96" t="str">
        <f>'YARIŞMA BİLGİLERİ'!A2:K2</f>
        <v>Türkiye Atletizm Federasyonu</v>
      </c>
      <c r="B1" s="596"/>
      <c r="C1" s="596"/>
      <c r="D1" s="596"/>
      <c r="E1" s="596"/>
      <c r="F1" s="596"/>
      <c r="G1" s="596"/>
      <c r="H1" s="596"/>
      <c r="I1" s="596"/>
      <c r="J1" s="596"/>
      <c r="K1" s="596"/>
      <c r="L1" s="596"/>
    </row>
    <row r="2" spans="1:12" ht="25.5" customHeight="1" x14ac:dyDescent="0.2">
      <c r="A2" s="597" t="str">
        <f>'YARIŞMA BİLGİLERİ'!A14:K14</f>
        <v>Naili Moran Türkiye Atletizm Şampiyonası</v>
      </c>
      <c r="B2" s="597"/>
      <c r="C2" s="597"/>
      <c r="D2" s="597"/>
      <c r="E2" s="597"/>
      <c r="F2" s="597"/>
      <c r="G2" s="597"/>
      <c r="H2" s="597"/>
      <c r="I2" s="597"/>
      <c r="J2" s="597"/>
      <c r="K2" s="597"/>
      <c r="L2" s="597"/>
    </row>
    <row r="3" spans="1:12" s="4" customFormat="1" ht="27" customHeight="1" x14ac:dyDescent="0.2">
      <c r="A3" s="601" t="s">
        <v>112</v>
      </c>
      <c r="B3" s="601"/>
      <c r="C3" s="601"/>
      <c r="D3" s="600" t="str">
        <f>'YARIŞMA PROGRAMI'!C21</f>
        <v>Uzun Atlama A Grubu</v>
      </c>
      <c r="E3" s="600"/>
      <c r="F3" s="93"/>
      <c r="G3" s="218"/>
      <c r="H3" s="212"/>
      <c r="I3" s="189"/>
      <c r="J3" s="262"/>
      <c r="K3" s="262"/>
      <c r="L3" s="262"/>
    </row>
    <row r="4" spans="1:12" s="4" customFormat="1" ht="17.25" customHeight="1" x14ac:dyDescent="0.2">
      <c r="A4" s="606" t="s">
        <v>113</v>
      </c>
      <c r="B4" s="606"/>
      <c r="C4" s="606"/>
      <c r="D4" s="607" t="str">
        <f>'YARIŞMA BİLGİLERİ'!F21</f>
        <v>15 Yaş Kızlar</v>
      </c>
      <c r="E4" s="607"/>
      <c r="F4" s="94"/>
      <c r="G4" s="213"/>
      <c r="H4" s="213"/>
      <c r="I4" s="611" t="s">
        <v>111</v>
      </c>
      <c r="J4" s="611"/>
      <c r="K4" s="605">
        <f>'YARIŞMA PROGRAMI'!B21</f>
        <v>0</v>
      </c>
      <c r="L4" s="605"/>
    </row>
    <row r="5" spans="1:12" ht="21" customHeight="1" x14ac:dyDescent="0.2">
      <c r="A5" s="5"/>
      <c r="B5" s="5"/>
      <c r="C5" s="5"/>
      <c r="D5" s="9"/>
      <c r="E5" s="6"/>
      <c r="F5" s="7"/>
      <c r="G5" s="8"/>
      <c r="H5" s="8"/>
      <c r="I5" s="8"/>
      <c r="J5" s="594">
        <f ca="1">NOW()</f>
        <v>43602.347718055556</v>
      </c>
      <c r="K5" s="594"/>
      <c r="L5" s="259"/>
    </row>
    <row r="6" spans="1:12" ht="15.75" customHeight="1" x14ac:dyDescent="0.2">
      <c r="A6" s="602" t="s">
        <v>6</v>
      </c>
      <c r="B6" s="602"/>
      <c r="C6" s="608" t="s">
        <v>96</v>
      </c>
      <c r="D6" s="608" t="s">
        <v>115</v>
      </c>
      <c r="E6" s="602" t="s">
        <v>7</v>
      </c>
      <c r="F6" s="602" t="s">
        <v>793</v>
      </c>
      <c r="G6" s="598" t="s">
        <v>36</v>
      </c>
      <c r="H6" s="598"/>
      <c r="I6" s="598"/>
      <c r="J6" s="599" t="s">
        <v>8</v>
      </c>
      <c r="K6" s="599" t="s">
        <v>158</v>
      </c>
      <c r="L6" s="599" t="s">
        <v>735</v>
      </c>
    </row>
    <row r="7" spans="1:12" ht="24.75" customHeight="1" x14ac:dyDescent="0.2">
      <c r="A7" s="603"/>
      <c r="B7" s="603"/>
      <c r="C7" s="609"/>
      <c r="D7" s="609"/>
      <c r="E7" s="603"/>
      <c r="F7" s="603"/>
      <c r="G7" s="95">
        <v>1</v>
      </c>
      <c r="H7" s="95">
        <v>2</v>
      </c>
      <c r="I7" s="95">
        <v>3</v>
      </c>
      <c r="J7" s="599"/>
      <c r="K7" s="599"/>
      <c r="L7" s="599"/>
    </row>
    <row r="8" spans="1:12" s="84" customFormat="1" ht="35.450000000000003" customHeight="1" x14ac:dyDescent="0.2">
      <c r="A8" s="392">
        <v>1</v>
      </c>
      <c r="B8" s="393" t="s">
        <v>878</v>
      </c>
      <c r="C8" s="394" t="s">
        <v>781</v>
      </c>
      <c r="D8" s="395">
        <v>37987</v>
      </c>
      <c r="E8" s="396" t="s">
        <v>1047</v>
      </c>
      <c r="F8" s="392" t="s">
        <v>1050</v>
      </c>
      <c r="G8" s="348">
        <v>415</v>
      </c>
      <c r="H8" s="348">
        <v>421</v>
      </c>
      <c r="I8" s="348">
        <v>419</v>
      </c>
      <c r="J8" s="283">
        <f t="shared" ref="J8:J14" si="0">MAX(G8:I8)</f>
        <v>421</v>
      </c>
      <c r="K8" s="353">
        <f>IF(LEN(J8)&gt;0,VLOOKUP(J8,puan!$AA$4:$AH$111,8)-IF(COUNTIF(puan!$AA$4:$AH$111,J8)=0,0,0),"   ")</f>
        <v>73</v>
      </c>
      <c r="L8" s="397"/>
    </row>
    <row r="9" spans="1:12" s="84" customFormat="1" ht="35.450000000000003" customHeight="1" x14ac:dyDescent="0.2">
      <c r="A9" s="392">
        <v>2</v>
      </c>
      <c r="B9" s="393" t="s">
        <v>879</v>
      </c>
      <c r="C9" s="394" t="s">
        <v>781</v>
      </c>
      <c r="D9" s="395">
        <v>37987</v>
      </c>
      <c r="E9" s="396" t="s">
        <v>1043</v>
      </c>
      <c r="F9" s="392" t="s">
        <v>1050</v>
      </c>
      <c r="G9" s="348">
        <v>412</v>
      </c>
      <c r="H9" s="348">
        <v>392</v>
      </c>
      <c r="I9" s="348">
        <v>365</v>
      </c>
      <c r="J9" s="283">
        <f t="shared" si="0"/>
        <v>412</v>
      </c>
      <c r="K9" s="353">
        <f>IF(LEN(J9)&gt;0,VLOOKUP(J9,puan!$AA$4:$AH$111,8)-IF(COUNTIF(puan!$AA$4:$AH$111,J9)=0,0,0),"   ")</f>
        <v>72</v>
      </c>
      <c r="L9" s="397"/>
    </row>
    <row r="10" spans="1:12" s="84" customFormat="1" ht="35.450000000000003" customHeight="1" x14ac:dyDescent="0.2">
      <c r="A10" s="392">
        <v>3</v>
      </c>
      <c r="B10" s="393" t="s">
        <v>880</v>
      </c>
      <c r="C10" s="394" t="s">
        <v>781</v>
      </c>
      <c r="D10" s="395">
        <v>37987</v>
      </c>
      <c r="E10" s="396" t="s">
        <v>1044</v>
      </c>
      <c r="F10" s="392" t="s">
        <v>1050</v>
      </c>
      <c r="G10" s="348">
        <v>395</v>
      </c>
      <c r="H10" s="348">
        <v>390</v>
      </c>
      <c r="I10" s="348">
        <v>386</v>
      </c>
      <c r="J10" s="283">
        <f t="shared" si="0"/>
        <v>395</v>
      </c>
      <c r="K10" s="353">
        <f>IF(LEN(J10)&gt;0,VLOOKUP(J10,puan!$AA$4:$AH$111,8)-IF(COUNTIF(puan!$AA$4:$AH$111,J10)=0,0,0),"   ")</f>
        <v>69</v>
      </c>
      <c r="L10" s="397"/>
    </row>
    <row r="11" spans="1:12" s="84" customFormat="1" ht="35.450000000000003" customHeight="1" x14ac:dyDescent="0.2">
      <c r="A11" s="392">
        <v>4</v>
      </c>
      <c r="B11" s="393" t="s">
        <v>881</v>
      </c>
      <c r="C11" s="394" t="s">
        <v>781</v>
      </c>
      <c r="D11" s="395">
        <v>37987</v>
      </c>
      <c r="E11" s="396" t="s">
        <v>1046</v>
      </c>
      <c r="F11" s="392" t="s">
        <v>1050</v>
      </c>
      <c r="G11" s="348">
        <v>394</v>
      </c>
      <c r="H11" s="348">
        <v>364</v>
      </c>
      <c r="I11" s="348">
        <v>389</v>
      </c>
      <c r="J11" s="283">
        <f t="shared" si="0"/>
        <v>394</v>
      </c>
      <c r="K11" s="353">
        <f>IF(LEN(J11)&gt;0,VLOOKUP(J11,puan!$AA$4:$AH$111,8)-IF(COUNTIF(puan!$AA$4:$AH$111,J11)=0,0,0),"   ")</f>
        <v>69</v>
      </c>
      <c r="L11" s="397"/>
    </row>
    <row r="12" spans="1:12" s="84" customFormat="1" ht="35.450000000000003" customHeight="1" x14ac:dyDescent="0.2">
      <c r="A12" s="392">
        <v>5</v>
      </c>
      <c r="B12" s="393" t="s">
        <v>882</v>
      </c>
      <c r="C12" s="394" t="s">
        <v>781</v>
      </c>
      <c r="D12" s="395">
        <v>37987</v>
      </c>
      <c r="E12" s="396" t="s">
        <v>1045</v>
      </c>
      <c r="F12" s="392" t="s">
        <v>1050</v>
      </c>
      <c r="G12" s="348">
        <v>338</v>
      </c>
      <c r="H12" s="348">
        <v>349</v>
      </c>
      <c r="I12" s="348">
        <v>365</v>
      </c>
      <c r="J12" s="283">
        <f t="shared" si="0"/>
        <v>365</v>
      </c>
      <c r="K12" s="353">
        <f>IF(LEN(J12)&gt;0,VLOOKUP(J12,puan!$AA$4:$AH$111,8)-IF(COUNTIF(puan!$AA$4:$AH$111,J12)=0,0,0),"   ")</f>
        <v>59</v>
      </c>
      <c r="L12" s="397"/>
    </row>
    <row r="13" spans="1:12" s="84" customFormat="1" ht="35.450000000000003" customHeight="1" x14ac:dyDescent="0.2">
      <c r="A13" s="392">
        <v>6</v>
      </c>
      <c r="B13" s="393" t="s">
        <v>883</v>
      </c>
      <c r="C13" s="394" t="s">
        <v>781</v>
      </c>
      <c r="D13" s="395">
        <v>37987</v>
      </c>
      <c r="E13" s="396" t="s">
        <v>1042</v>
      </c>
      <c r="F13" s="392" t="s">
        <v>1050</v>
      </c>
      <c r="G13" s="348">
        <v>351</v>
      </c>
      <c r="H13" s="348">
        <v>338</v>
      </c>
      <c r="I13" s="348">
        <v>359</v>
      </c>
      <c r="J13" s="283">
        <f t="shared" si="0"/>
        <v>359</v>
      </c>
      <c r="K13" s="353">
        <f>IF(LEN(J13)&gt;0,VLOOKUP(J13,puan!$AA$4:$AH$111,8)-IF(COUNTIF(puan!$AA$4:$AH$111,J13)=0,0,0),"   ")</f>
        <v>57</v>
      </c>
      <c r="L13" s="397"/>
    </row>
    <row r="14" spans="1:12" s="84" customFormat="1" ht="35.450000000000003" customHeight="1" x14ac:dyDescent="0.2">
      <c r="A14" s="392">
        <v>7</v>
      </c>
      <c r="B14" s="393" t="s">
        <v>884</v>
      </c>
      <c r="C14" s="394" t="s">
        <v>781</v>
      </c>
      <c r="D14" s="395">
        <v>37987</v>
      </c>
      <c r="E14" s="396" t="s">
        <v>1048</v>
      </c>
      <c r="F14" s="392" t="s">
        <v>1050</v>
      </c>
      <c r="G14" s="348">
        <v>319</v>
      </c>
      <c r="H14" s="348">
        <v>321</v>
      </c>
      <c r="I14" s="348" t="s">
        <v>1049</v>
      </c>
      <c r="J14" s="283">
        <f t="shared" si="0"/>
        <v>321</v>
      </c>
      <c r="K14" s="353">
        <f>IF(LEN(J14)&gt;0,VLOOKUP(J14,puan!$AA$4:$AH$111,8)-IF(COUNTIF(puan!$AA$4:$AH$111,J14)=0,0,0),"   ")</f>
        <v>45</v>
      </c>
      <c r="L14" s="397"/>
    </row>
    <row r="15" spans="1:12" s="84" customFormat="1" ht="35.450000000000003" hidden="1" customHeight="1" x14ac:dyDescent="0.2">
      <c r="A15" s="392">
        <v>8</v>
      </c>
      <c r="B15" s="393" t="s">
        <v>885</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ref="J15:J34" si="1">MAX(G15:I15)</f>
        <v>0</v>
      </c>
      <c r="K15" s="353" t="e">
        <f>IF(LEN(J15)&gt;0,VLOOKUP(J15,puan!$AA$4:$AH$111,8)-IF(COUNTIF(puan!$AA$4:$AH$111,J15)=0,0,0),"   ")</f>
        <v>#N/A</v>
      </c>
      <c r="L15" s="397"/>
    </row>
    <row r="16" spans="1:12" s="84" customFormat="1" ht="35.450000000000003" hidden="1" customHeight="1" x14ac:dyDescent="0.2">
      <c r="A16" s="392">
        <v>9</v>
      </c>
      <c r="B16" s="393" t="s">
        <v>886</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1"/>
        <v>0</v>
      </c>
      <c r="K16" s="353" t="e">
        <f>IF(LEN(J16)&gt;0,VLOOKUP(J16,puan!$AA$4:$AH$111,8)-IF(COUNTIF(puan!$AA$4:$AH$111,J16)=0,0,0),"   ")</f>
        <v>#N/A</v>
      </c>
      <c r="L16" s="397"/>
    </row>
    <row r="17" spans="1:12" s="84" customFormat="1" ht="35.450000000000003" hidden="1" customHeight="1" x14ac:dyDescent="0.2">
      <c r="A17" s="392">
        <v>10</v>
      </c>
      <c r="B17" s="393" t="s">
        <v>887</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1"/>
        <v>0</v>
      </c>
      <c r="K17" s="353" t="e">
        <f>IF(LEN(J17)&gt;0,VLOOKUP(J17,puan!$AA$4:$AH$111,8)-IF(COUNTIF(puan!$AA$4:$AH$111,J17)=0,0,0),"   ")</f>
        <v>#N/A</v>
      </c>
      <c r="L17" s="397"/>
    </row>
    <row r="18" spans="1:12" s="84" customFormat="1" ht="35.450000000000003" hidden="1" customHeight="1" x14ac:dyDescent="0.2">
      <c r="A18" s="392">
        <v>11</v>
      </c>
      <c r="B18" s="393" t="s">
        <v>888</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1"/>
        <v>0</v>
      </c>
      <c r="K18" s="353" t="e">
        <f>IF(LEN(J18)&gt;0,VLOOKUP(J18,puan!$AA$4:$AH$111,8)-IF(COUNTIF(puan!$AA$4:$AH$111,J18)=0,0,0),"   ")</f>
        <v>#N/A</v>
      </c>
      <c r="L18" s="397"/>
    </row>
    <row r="19" spans="1:12" s="84" customFormat="1" ht="35.450000000000003" hidden="1" customHeight="1" x14ac:dyDescent="0.2">
      <c r="A19" s="392">
        <v>12</v>
      </c>
      <c r="B19" s="393" t="s">
        <v>889</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1"/>
        <v>0</v>
      </c>
      <c r="K19" s="353" t="e">
        <f>IF(LEN(J19)&gt;0,VLOOKUP(J19,puan!$AA$4:$AH$111,8)-IF(COUNTIF(puan!$AA$4:$AH$111,J19)=0,0,0),"   ")</f>
        <v>#N/A</v>
      </c>
      <c r="L19" s="397"/>
    </row>
    <row r="20" spans="1:12" s="84" customFormat="1" ht="35.450000000000003" hidden="1" customHeight="1" thickBot="1" x14ac:dyDescent="0.25">
      <c r="A20" s="392">
        <v>13</v>
      </c>
      <c r="B20" s="393" t="s">
        <v>890</v>
      </c>
      <c r="C20" s="437" t="str">
        <f>IF(ISERROR(VLOOKUP(B20,'KAYIT LİSTESİ'!$B$4:$H$1046,2,0)),"",(VLOOKUP(B20,'KAYIT LİSTESİ'!$B$4:$H$1046,2,0)))</f>
        <v/>
      </c>
      <c r="D20" s="438" t="str">
        <f>IF(ISERROR(VLOOKUP(B20,'KAYIT LİSTESİ'!$B$4:$H$1046,4,0)),"",(VLOOKUP(B20,'KAYIT LİSTESİ'!$B$4:$H$1046,4,0)))</f>
        <v/>
      </c>
      <c r="E20" s="439" t="str">
        <f>IF(ISERROR(VLOOKUP(B20,'KAYIT LİSTESİ'!$B$4:$H$1046,5,0)),"",(VLOOKUP(B20,'KAYIT LİSTESİ'!$B$4:$H$1046,5,0)))</f>
        <v/>
      </c>
      <c r="F20" s="439" t="str">
        <f>IF(ISERROR(VLOOKUP(B20,'KAYIT LİSTESİ'!$B$4:$H$1046,6,0)),"",(VLOOKUP(B20,'KAYIT LİSTESİ'!$B$4:$H$1046,6,0)))</f>
        <v/>
      </c>
      <c r="G20" s="440"/>
      <c r="H20" s="440"/>
      <c r="I20" s="440"/>
      <c r="J20" s="441">
        <f t="shared" si="1"/>
        <v>0</v>
      </c>
      <c r="K20" s="442" t="e">
        <f>IF(LEN(J20)&gt;0,VLOOKUP(J20,puan!$AA$4:$AH$111,8)-IF(COUNTIF(puan!$AA$4:$AH$111,J20)=0,0,0),"   ")</f>
        <v>#N/A</v>
      </c>
      <c r="L20" s="443"/>
    </row>
    <row r="21" spans="1:12" s="84" customFormat="1" ht="35.450000000000003" hidden="1" customHeight="1" x14ac:dyDescent="0.2">
      <c r="A21" s="392">
        <v>14</v>
      </c>
      <c r="B21" s="393" t="s">
        <v>891</v>
      </c>
      <c r="C21" s="430" t="str">
        <f>IF(ISERROR(VLOOKUP(B21,'KAYIT LİSTESİ'!$B$4:$H$1046,2,0)),"",(VLOOKUP(B21,'KAYIT LİSTESİ'!$B$4:$H$1046,2,0)))</f>
        <v/>
      </c>
      <c r="D21" s="431" t="str">
        <f>IF(ISERROR(VLOOKUP(B21,'KAYIT LİSTESİ'!$B$4:$H$1046,4,0)),"",(VLOOKUP(B21,'KAYIT LİSTESİ'!$B$4:$H$1046,4,0)))</f>
        <v/>
      </c>
      <c r="E21" s="432" t="str">
        <f>IF(ISERROR(VLOOKUP(B21,'KAYIT LİSTESİ'!$B$4:$H$1046,5,0)),"",(VLOOKUP(B21,'KAYIT LİSTESİ'!$B$4:$H$1046,5,0)))</f>
        <v/>
      </c>
      <c r="F21" s="432" t="str">
        <f>IF(ISERROR(VLOOKUP(B21,'KAYIT LİSTESİ'!$B$4:$H$1046,6,0)),"",(VLOOKUP(B21,'KAYIT LİSTESİ'!$B$4:$H$1046,6,0)))</f>
        <v/>
      </c>
      <c r="G21" s="433"/>
      <c r="H21" s="433"/>
      <c r="I21" s="433"/>
      <c r="J21" s="434">
        <f t="shared" si="1"/>
        <v>0</v>
      </c>
      <c r="K21" s="435" t="e">
        <f>IF(LEN(J21)&gt;0,VLOOKUP(J21,puan!$AA$4:$AH$111,8)-IF(COUNTIF(puan!$AA$4:$AH$111,J21)=0,0,0),"   ")</f>
        <v>#N/A</v>
      </c>
      <c r="L21" s="436"/>
    </row>
    <row r="22" spans="1:12" s="84" customFormat="1" ht="35.450000000000003" hidden="1" customHeight="1" x14ac:dyDescent="0.2">
      <c r="A22" s="392">
        <v>15</v>
      </c>
      <c r="B22" s="393" t="s">
        <v>892</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1"/>
        <v>0</v>
      </c>
      <c r="K22" s="353" t="e">
        <f>IF(LEN(J22)&gt;0,VLOOKUP(J22,puan!$AA$4:$AH$111,8)-IF(COUNTIF(puan!$AA$4:$AH$111,J22)=0,0,0),"   ")</f>
        <v>#N/A</v>
      </c>
      <c r="L22" s="397"/>
    </row>
    <row r="23" spans="1:12" s="84" customFormat="1" ht="35.450000000000003" hidden="1" customHeight="1" x14ac:dyDescent="0.2">
      <c r="A23" s="392">
        <v>16</v>
      </c>
      <c r="B23" s="393" t="s">
        <v>893</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1"/>
        <v>0</v>
      </c>
      <c r="K23" s="353" t="e">
        <f>IF(LEN(J23)&gt;0,VLOOKUP(J23,puan!$AA$4:$AH$111,8)-IF(COUNTIF(puan!$AA$4:$AH$111,J23)=0,0,0),"   ")</f>
        <v>#N/A</v>
      </c>
      <c r="L23" s="397"/>
    </row>
    <row r="24" spans="1:12" s="84" customFormat="1" ht="35.450000000000003" hidden="1" customHeight="1" x14ac:dyDescent="0.2">
      <c r="A24" s="392">
        <v>17</v>
      </c>
      <c r="B24" s="393" t="s">
        <v>894</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1"/>
        <v>0</v>
      </c>
      <c r="K24" s="353" t="e">
        <f>IF(LEN(J24)&gt;0,VLOOKUP(J24,puan!$AA$4:$AH$111,8)-IF(COUNTIF(puan!$AA$4:$AH$111,J24)=0,0,0),"   ")</f>
        <v>#N/A</v>
      </c>
      <c r="L24" s="397"/>
    </row>
    <row r="25" spans="1:12" s="84" customFormat="1" ht="35.450000000000003" hidden="1" customHeight="1" x14ac:dyDescent="0.2">
      <c r="A25" s="392">
        <v>18</v>
      </c>
      <c r="B25" s="393" t="s">
        <v>895</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1"/>
        <v>0</v>
      </c>
      <c r="K25" s="353" t="e">
        <f>IF(LEN(J25)&gt;0,VLOOKUP(J25,puan!$AA$4:$AH$111,8)-IF(COUNTIF(puan!$AA$4:$AH$111,J25)=0,0,0),"   ")</f>
        <v>#N/A</v>
      </c>
      <c r="L25" s="397"/>
    </row>
    <row r="26" spans="1:12" s="84" customFormat="1" ht="35.450000000000003" hidden="1" customHeight="1" x14ac:dyDescent="0.2">
      <c r="A26" s="392">
        <v>19</v>
      </c>
      <c r="B26" s="393" t="s">
        <v>896</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1"/>
        <v>0</v>
      </c>
      <c r="K26" s="353" t="e">
        <f>IF(LEN(J26)&gt;0,VLOOKUP(J26,puan!$AA$4:$AH$111,8)-IF(COUNTIF(puan!$AA$4:$AH$111,J26)=0,0,0),"   ")</f>
        <v>#N/A</v>
      </c>
      <c r="L26" s="397"/>
    </row>
    <row r="27" spans="1:12" s="84" customFormat="1" ht="35.450000000000003" hidden="1" customHeight="1" x14ac:dyDescent="0.2">
      <c r="A27" s="392">
        <v>20</v>
      </c>
      <c r="B27" s="393" t="s">
        <v>897</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1"/>
        <v>0</v>
      </c>
      <c r="K27" s="353" t="e">
        <f>IF(LEN(J27)&gt;0,VLOOKUP(J27,puan!$AA$4:$AH$111,8)-IF(COUNTIF(puan!$AA$4:$AH$111,J27)=0,0,0),"   ")</f>
        <v>#N/A</v>
      </c>
      <c r="L27" s="397"/>
    </row>
    <row r="28" spans="1:12" s="84" customFormat="1" ht="35.450000000000003" hidden="1" customHeight="1" x14ac:dyDescent="0.2">
      <c r="A28" s="392">
        <v>21</v>
      </c>
      <c r="B28" s="393" t="s">
        <v>898</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1"/>
        <v>0</v>
      </c>
      <c r="K28" s="353" t="e">
        <f>IF(LEN(J28)&gt;0,VLOOKUP(J28,puan!$AA$4:$AH$111,8)-IF(COUNTIF(puan!$AA$4:$AH$111,J28)=0,0,0),"   ")</f>
        <v>#N/A</v>
      </c>
      <c r="L28" s="397"/>
    </row>
    <row r="29" spans="1:12" s="84" customFormat="1" ht="35.450000000000003" hidden="1" customHeight="1" x14ac:dyDescent="0.2">
      <c r="A29" s="392">
        <v>22</v>
      </c>
      <c r="B29" s="393" t="s">
        <v>899</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1"/>
        <v>0</v>
      </c>
      <c r="K29" s="353" t="e">
        <f>IF(LEN(J29)&gt;0,VLOOKUP(J29,puan!$AA$4:$AH$111,8)-IF(COUNTIF(puan!$AA$4:$AH$111,J29)=0,0,0),"   ")</f>
        <v>#N/A</v>
      </c>
      <c r="L29" s="397"/>
    </row>
    <row r="30" spans="1:12" s="84" customFormat="1" ht="35.450000000000003" hidden="1" customHeight="1" x14ac:dyDescent="0.2">
      <c r="A30" s="392">
        <v>23</v>
      </c>
      <c r="B30" s="393" t="s">
        <v>900</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1"/>
        <v>0</v>
      </c>
      <c r="K30" s="353" t="e">
        <f>IF(LEN(J30)&gt;0,VLOOKUP(J30,puan!$AA$4:$AH$111,8)-IF(COUNTIF(puan!$AA$4:$AH$111,J30)=0,0,0),"   ")</f>
        <v>#N/A</v>
      </c>
      <c r="L30" s="397"/>
    </row>
    <row r="31" spans="1:12" s="84" customFormat="1" ht="35.450000000000003" hidden="1" customHeight="1" x14ac:dyDescent="0.2">
      <c r="A31" s="392">
        <v>24</v>
      </c>
      <c r="B31" s="393" t="s">
        <v>901</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1"/>
        <v>0</v>
      </c>
      <c r="K31" s="353" t="e">
        <f>IF(LEN(J31)&gt;0,VLOOKUP(J31,puan!$AA$4:$AH$111,8)-IF(COUNTIF(puan!$AA$4:$AH$111,J31)=0,0,0),"   ")</f>
        <v>#N/A</v>
      </c>
      <c r="L31" s="397"/>
    </row>
    <row r="32" spans="1:12" s="84" customFormat="1" ht="35.450000000000003" hidden="1" customHeight="1" x14ac:dyDescent="0.2">
      <c r="A32" s="392">
        <v>25</v>
      </c>
      <c r="B32" s="393" t="s">
        <v>902</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1"/>
        <v>0</v>
      </c>
      <c r="K32" s="353" t="e">
        <f>IF(LEN(J32)&gt;0,VLOOKUP(J32,puan!$AA$4:$AH$111,8)-IF(COUNTIF(puan!$AA$4:$AH$111,J32)=0,0,0),"   ")</f>
        <v>#N/A</v>
      </c>
      <c r="L32" s="397"/>
    </row>
    <row r="33" spans="1:12" s="84" customFormat="1" ht="35.450000000000003" hidden="1" customHeight="1" x14ac:dyDescent="0.2">
      <c r="A33" s="392" t="s">
        <v>781</v>
      </c>
      <c r="B33" s="393" t="s">
        <v>903</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1"/>
        <v>0</v>
      </c>
      <c r="K33" s="353" t="e">
        <f>IF(LEN(J33)&gt;0,VLOOKUP(J33,puan!$AA$4:$AH$111,8)-IF(COUNTIF(puan!$AA$4:$AH$111,J33)=0,0,0),"   ")</f>
        <v>#N/A</v>
      </c>
      <c r="L33" s="397"/>
    </row>
    <row r="34" spans="1:12" s="84" customFormat="1" ht="35.450000000000003" hidden="1" customHeight="1" x14ac:dyDescent="0.2">
      <c r="A34" s="392" t="s">
        <v>781</v>
      </c>
      <c r="B34" s="393" t="s">
        <v>904</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1"/>
        <v>0</v>
      </c>
      <c r="K34" s="353" t="e">
        <f>IF(LEN(J34)&gt;0,VLOOKUP(J34,puan!$AA$4:$AH$111,8)-IF(COUNTIF(puan!$AA$4:$AH$111,J34)=0,0,0),"   ")</f>
        <v>#N/A</v>
      </c>
      <c r="L34" s="397"/>
    </row>
    <row r="35" spans="1:12" s="84" customFormat="1" ht="35.450000000000003" hidden="1" customHeight="1" x14ac:dyDescent="0.2">
      <c r="A35" s="392" t="s">
        <v>781</v>
      </c>
      <c r="B35" s="393" t="s">
        <v>905</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ref="J35:J47" si="2">MAX(G35:I35)</f>
        <v>0</v>
      </c>
      <c r="K35" s="353" t="e">
        <f>IF(LEN(J35)&gt;0,VLOOKUP(J35,puan!$AA$4:$AH$111,8)-IF(COUNTIF(puan!$AA$4:$AH$111,J35)=0,0,0),"   ")</f>
        <v>#N/A</v>
      </c>
      <c r="L35" s="397"/>
    </row>
    <row r="36" spans="1:12" s="84" customFormat="1" ht="35.450000000000003" hidden="1" customHeight="1" x14ac:dyDescent="0.2">
      <c r="A36" s="392" t="s">
        <v>781</v>
      </c>
      <c r="B36" s="393" t="s">
        <v>906</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2"/>
        <v>0</v>
      </c>
      <c r="K36" s="353" t="e">
        <f>IF(LEN(J36)&gt;0,VLOOKUP(J36,puan!$AA$4:$AH$111,8)-IF(COUNTIF(puan!$AA$4:$AH$111,J36)=0,0,0),"   ")</f>
        <v>#N/A</v>
      </c>
      <c r="L36" s="397"/>
    </row>
    <row r="37" spans="1:12" s="84" customFormat="1" ht="35.450000000000003" hidden="1" customHeight="1" x14ac:dyDescent="0.2">
      <c r="A37" s="392" t="s">
        <v>781</v>
      </c>
      <c r="B37" s="393" t="s">
        <v>907</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2"/>
        <v>0</v>
      </c>
      <c r="K37" s="353" t="e">
        <f>IF(LEN(J37)&gt;0,VLOOKUP(J37,puan!$AA$4:$AH$111,8)-IF(COUNTIF(puan!$AA$4:$AH$111,J37)=0,0,0),"   ")</f>
        <v>#N/A</v>
      </c>
      <c r="L37" s="397"/>
    </row>
    <row r="38" spans="1:12" s="84" customFormat="1" ht="35.450000000000003" hidden="1" customHeight="1" x14ac:dyDescent="0.2">
      <c r="A38" s="392" t="s">
        <v>781</v>
      </c>
      <c r="B38" s="393" t="s">
        <v>908</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2"/>
        <v>0</v>
      </c>
      <c r="K38" s="353" t="e">
        <f>IF(LEN(J38)&gt;0,VLOOKUP(J38,puan!$AA$4:$AH$111,8)-IF(COUNTIF(puan!$AA$4:$AH$111,J38)=0,0,0),"   ")</f>
        <v>#N/A</v>
      </c>
      <c r="L38" s="397"/>
    </row>
    <row r="39" spans="1:12" s="84" customFormat="1" ht="35.450000000000003" hidden="1" customHeight="1" x14ac:dyDescent="0.2">
      <c r="A39" s="392" t="s">
        <v>781</v>
      </c>
      <c r="B39" s="393" t="s">
        <v>909</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2"/>
        <v>0</v>
      </c>
      <c r="K39" s="353" t="e">
        <f>IF(LEN(J39)&gt;0,VLOOKUP(J39,puan!$AA$4:$AH$111,8)-IF(COUNTIF(puan!$AA$4:$AH$111,J39)=0,0,0),"   ")</f>
        <v>#N/A</v>
      </c>
      <c r="L39" s="397"/>
    </row>
    <row r="40" spans="1:12" s="84" customFormat="1" ht="35.450000000000003" hidden="1" customHeight="1" x14ac:dyDescent="0.2">
      <c r="A40" s="392" t="s">
        <v>781</v>
      </c>
      <c r="B40" s="393" t="s">
        <v>910</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2"/>
        <v>0</v>
      </c>
      <c r="K40" s="353" t="e">
        <f>IF(LEN(J40)&gt;0,VLOOKUP(J40,puan!$AA$4:$AH$111,8)-IF(COUNTIF(puan!$AA$4:$AH$111,J40)=0,0,0),"   ")</f>
        <v>#N/A</v>
      </c>
      <c r="L40" s="397"/>
    </row>
    <row r="41" spans="1:12" s="84" customFormat="1" ht="35.450000000000003" hidden="1" customHeight="1" x14ac:dyDescent="0.2">
      <c r="A41" s="392" t="s">
        <v>781</v>
      </c>
      <c r="B41" s="393" t="s">
        <v>911</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2"/>
        <v>0</v>
      </c>
      <c r="K41" s="353" t="e">
        <f>IF(LEN(J41)&gt;0,VLOOKUP(J41,puan!$AA$4:$AH$111,8)-IF(COUNTIF(puan!$AA$4:$AH$111,J41)=0,0,0),"   ")</f>
        <v>#N/A</v>
      </c>
      <c r="L41" s="397"/>
    </row>
    <row r="42" spans="1:12" s="84" customFormat="1" ht="29.25" hidden="1" customHeight="1" x14ac:dyDescent="0.2">
      <c r="A42" s="392" t="s">
        <v>781</v>
      </c>
      <c r="B42" s="393" t="s">
        <v>912</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2"/>
        <v>0</v>
      </c>
      <c r="K42" s="353" t="e">
        <f>IF(LEN(J42)&gt;0,VLOOKUP(J42,puan!$AA$4:$AH$111,8)-IF(COUNTIF(puan!$AA$4:$AH$111,J42)=0,0,0),"   ")</f>
        <v>#N/A</v>
      </c>
      <c r="L42" s="397"/>
    </row>
    <row r="43" spans="1:12" s="84" customFormat="1" ht="29.25" hidden="1" customHeight="1" x14ac:dyDescent="0.2">
      <c r="A43" s="392" t="s">
        <v>781</v>
      </c>
      <c r="B43" s="393" t="s">
        <v>913</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2"/>
        <v>0</v>
      </c>
      <c r="K43" s="353" t="e">
        <f>IF(LEN(J43)&gt;0,VLOOKUP(J43,puan!$AA$4:$AH$111,8)-IF(COUNTIF(puan!$AA$4:$AH$111,J43)=0,0,0),"   ")</f>
        <v>#N/A</v>
      </c>
      <c r="L43" s="397"/>
    </row>
    <row r="44" spans="1:12" s="84" customFormat="1" ht="29.25" hidden="1" customHeight="1" x14ac:dyDescent="0.2">
      <c r="A44" s="392" t="s">
        <v>781</v>
      </c>
      <c r="B44" s="393" t="s">
        <v>914</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2"/>
        <v>0</v>
      </c>
      <c r="K44" s="353" t="e">
        <f>IF(LEN(J44)&gt;0,VLOOKUP(J44,puan!$AA$4:$AH$111,8)-IF(COUNTIF(puan!$AA$4:$AH$111,J44)=0,0,0),"   ")</f>
        <v>#N/A</v>
      </c>
      <c r="L44" s="397"/>
    </row>
    <row r="45" spans="1:12" s="84" customFormat="1" ht="29.25" hidden="1" customHeight="1" x14ac:dyDescent="0.2">
      <c r="A45" s="392" t="s">
        <v>781</v>
      </c>
      <c r="B45" s="393" t="s">
        <v>915</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2"/>
        <v>0</v>
      </c>
      <c r="K45" s="353" t="e">
        <f>IF(LEN(J45)&gt;0,VLOOKUP(J45,puan!$AA$4:$AH$111,8)-IF(COUNTIF(puan!$AA$4:$AH$111,J45)=0,0,0),"   ")</f>
        <v>#N/A</v>
      </c>
      <c r="L45" s="397"/>
    </row>
    <row r="46" spans="1:12" s="84" customFormat="1" ht="29.25" hidden="1" customHeight="1" x14ac:dyDescent="0.2">
      <c r="A46" s="392" t="s">
        <v>781</v>
      </c>
      <c r="B46" s="393" t="s">
        <v>916</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2"/>
        <v>0</v>
      </c>
      <c r="K46" s="353" t="e">
        <f>IF(LEN(J46)&gt;0,VLOOKUP(J46,puan!$AA$4:$AH$111,8)-IF(COUNTIF(puan!$AA$4:$AH$111,J46)=0,0,0),"   ")</f>
        <v>#N/A</v>
      </c>
      <c r="L46" s="397"/>
    </row>
    <row r="47" spans="1:12" s="84" customFormat="1" ht="29.25" hidden="1" customHeight="1" x14ac:dyDescent="0.2">
      <c r="A47" s="392" t="s">
        <v>781</v>
      </c>
      <c r="B47" s="393" t="s">
        <v>917</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2"/>
        <v>0</v>
      </c>
      <c r="K47" s="353" t="e">
        <f>IF(LEN(J47)&gt;0,VLOOKUP(J47,puan!$AA$4:$AH$111,8)-IF(COUNTIF(puan!$AA$4:$AH$111,J47)=0,0,0),"   ")</f>
        <v>#N/A</v>
      </c>
      <c r="L47" s="397"/>
    </row>
    <row r="48" spans="1:12" s="87" customFormat="1" ht="29.25" customHeight="1" x14ac:dyDescent="0.2">
      <c r="A48" s="610" t="s">
        <v>4</v>
      </c>
      <c r="B48" s="610"/>
      <c r="C48" s="610"/>
      <c r="D48" s="610"/>
      <c r="E48" s="89" t="s">
        <v>0</v>
      </c>
      <c r="F48" s="89" t="s">
        <v>1</v>
      </c>
      <c r="G48" s="604" t="s">
        <v>2</v>
      </c>
      <c r="H48" s="604"/>
      <c r="I48" s="604"/>
      <c r="J48" s="604" t="s">
        <v>3</v>
      </c>
      <c r="K48" s="604"/>
      <c r="L48" s="89"/>
    </row>
    <row r="65535" spans="1:1" ht="51" x14ac:dyDescent="0.2">
      <c r="A65535" s="90" t="s">
        <v>778</v>
      </c>
    </row>
  </sheetData>
  <sortState ref="C8:K14">
    <sortCondition descending="1" ref="K8:K14"/>
  </sortState>
  <mergeCells count="22">
    <mergeCell ref="J48:K48"/>
    <mergeCell ref="K4:L4"/>
    <mergeCell ref="A4:C4"/>
    <mergeCell ref="K6:K7"/>
    <mergeCell ref="D4:E4"/>
    <mergeCell ref="C6:C7"/>
    <mergeCell ref="A6:A7"/>
    <mergeCell ref="E6:E7"/>
    <mergeCell ref="D6:D7"/>
    <mergeCell ref="A48:D48"/>
    <mergeCell ref="G48:I48"/>
    <mergeCell ref="I4:J4"/>
    <mergeCell ref="L6:L7"/>
    <mergeCell ref="F6:F7"/>
    <mergeCell ref="A1:L1"/>
    <mergeCell ref="A2:L2"/>
    <mergeCell ref="J5:K5"/>
    <mergeCell ref="G6:I6"/>
    <mergeCell ref="J6:J7"/>
    <mergeCell ref="D3:E3"/>
    <mergeCell ref="A3:C3"/>
    <mergeCell ref="B6:B7"/>
  </mergeCells>
  <conditionalFormatting sqref="J1:J3 J5:J1048576">
    <cfRule type="cellIs" dxfId="57" priority="4" operator="equal">
      <formula>0</formula>
    </cfRule>
  </conditionalFormatting>
  <conditionalFormatting sqref="K1:K3 K5:K1048576">
    <cfRule type="containsErrors" dxfId="56" priority="3">
      <formula>ISERROR(K1)</formula>
    </cfRule>
  </conditionalFormatting>
  <conditionalFormatting sqref="K4">
    <cfRule type="containsErrors" dxfId="55" priority="1">
      <formula>ISERROR(K4)</formula>
    </cfRule>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54" orientation="portrait" horizontalDpi="300" verticalDpi="300" r:id="rId1"/>
  <headerFooter alignWithMargins="0"/>
  <ignoredErrors>
    <ignoredError sqref="C34:F47 D4 K15:K47"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theme="9" tint="-0.249977111117893"/>
    <pageSetUpPr fitToPage="1"/>
  </sheetPr>
  <dimension ref="A1:L65533"/>
  <sheetViews>
    <sheetView view="pageBreakPreview" topLeftCell="A4" zoomScale="70" zoomScaleNormal="100" zoomScaleSheetLayoutView="70" workbookViewId="0">
      <selection activeCell="J36" sqref="J36"/>
    </sheetView>
  </sheetViews>
  <sheetFormatPr defaultColWidth="9.140625" defaultRowHeight="12.75" x14ac:dyDescent="0.2"/>
  <cols>
    <col min="1" max="1" width="6" style="90" customWidth="1"/>
    <col min="2" max="2" width="14"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96" t="str">
        <f>'YARIŞMA BİLGİLERİ'!A2:K2</f>
        <v>Türkiye Atletizm Federasyonu</v>
      </c>
      <c r="B1" s="596"/>
      <c r="C1" s="596"/>
      <c r="D1" s="596"/>
      <c r="E1" s="596"/>
      <c r="F1" s="596"/>
      <c r="G1" s="596"/>
      <c r="H1" s="596"/>
      <c r="I1" s="596"/>
      <c r="J1" s="596"/>
      <c r="K1" s="596"/>
      <c r="L1" s="596"/>
    </row>
    <row r="2" spans="1:12" ht="25.5" customHeight="1" x14ac:dyDescent="0.2">
      <c r="A2" s="597" t="str">
        <f>'YARIŞMA BİLGİLERİ'!A14:K14</f>
        <v>Naili Moran Türkiye Atletizm Şampiyonası</v>
      </c>
      <c r="B2" s="597"/>
      <c r="C2" s="597"/>
      <c r="D2" s="597"/>
      <c r="E2" s="597"/>
      <c r="F2" s="597"/>
      <c r="G2" s="597"/>
      <c r="H2" s="597"/>
      <c r="I2" s="597"/>
      <c r="J2" s="597"/>
      <c r="K2" s="597"/>
      <c r="L2" s="597"/>
    </row>
    <row r="3" spans="1:12" s="4" customFormat="1" ht="27" customHeight="1" x14ac:dyDescent="0.2">
      <c r="A3" s="601" t="s">
        <v>112</v>
      </c>
      <c r="B3" s="601"/>
      <c r="C3" s="601"/>
      <c r="D3" s="600" t="str">
        <f>'YARIŞMA PROGRAMI'!C22</f>
        <v>Uzun Atlama B Grubu</v>
      </c>
      <c r="E3" s="600"/>
      <c r="F3" s="189"/>
      <c r="G3" s="218"/>
      <c r="H3" s="212"/>
      <c r="I3" s="189"/>
      <c r="J3" s="262"/>
      <c r="K3" s="262"/>
      <c r="L3" s="262"/>
    </row>
    <row r="4" spans="1:12" s="4" customFormat="1" ht="17.25" customHeight="1" x14ac:dyDescent="0.2">
      <c r="A4" s="606" t="s">
        <v>113</v>
      </c>
      <c r="B4" s="606"/>
      <c r="C4" s="606"/>
      <c r="D4" s="607" t="str">
        <f>'YARIŞMA BİLGİLERİ'!F21</f>
        <v>15 Yaş Kızlar</v>
      </c>
      <c r="E4" s="607"/>
      <c r="F4" s="94"/>
      <c r="G4" s="213"/>
      <c r="H4" s="213"/>
      <c r="I4" s="611" t="s">
        <v>111</v>
      </c>
      <c r="J4" s="611"/>
      <c r="K4" s="605">
        <f>'YARIŞMA PROGRAMI'!B22</f>
        <v>0</v>
      </c>
      <c r="L4" s="605"/>
    </row>
    <row r="5" spans="1:12" ht="21" customHeight="1" x14ac:dyDescent="0.2">
      <c r="A5" s="5"/>
      <c r="B5" s="5"/>
      <c r="C5" s="5"/>
      <c r="D5" s="9"/>
      <c r="E5" s="6"/>
      <c r="F5" s="7"/>
      <c r="G5" s="8"/>
      <c r="H5" s="8"/>
      <c r="I5" s="8"/>
      <c r="J5" s="594">
        <f ca="1">NOW()</f>
        <v>43602.347718055556</v>
      </c>
      <c r="K5" s="594"/>
      <c r="L5" s="259"/>
    </row>
    <row r="6" spans="1:12" ht="15.75" customHeight="1" x14ac:dyDescent="0.2">
      <c r="A6" s="602" t="s">
        <v>6</v>
      </c>
      <c r="B6" s="602"/>
      <c r="C6" s="608" t="s">
        <v>96</v>
      </c>
      <c r="D6" s="608" t="s">
        <v>115</v>
      </c>
      <c r="E6" s="602" t="s">
        <v>7</v>
      </c>
      <c r="F6" s="602" t="s">
        <v>793</v>
      </c>
      <c r="G6" s="598" t="s">
        <v>36</v>
      </c>
      <c r="H6" s="598"/>
      <c r="I6" s="598"/>
      <c r="J6" s="599" t="s">
        <v>8</v>
      </c>
      <c r="K6" s="599" t="s">
        <v>158</v>
      </c>
      <c r="L6" s="599" t="s">
        <v>735</v>
      </c>
    </row>
    <row r="7" spans="1:12" ht="24.75" customHeight="1" x14ac:dyDescent="0.2">
      <c r="A7" s="603"/>
      <c r="B7" s="603"/>
      <c r="C7" s="609"/>
      <c r="D7" s="609"/>
      <c r="E7" s="603"/>
      <c r="F7" s="603"/>
      <c r="G7" s="425">
        <v>1</v>
      </c>
      <c r="H7" s="425">
        <v>2</v>
      </c>
      <c r="I7" s="425">
        <v>3</v>
      </c>
      <c r="J7" s="599"/>
      <c r="K7" s="599"/>
      <c r="L7" s="599"/>
    </row>
    <row r="8" spans="1:12" s="84" customFormat="1" ht="38.450000000000003" customHeight="1" x14ac:dyDescent="0.2">
      <c r="A8" s="392">
        <v>1</v>
      </c>
      <c r="B8" s="393" t="s">
        <v>918</v>
      </c>
      <c r="C8" s="394" t="str">
        <f>IF(ISERROR(VLOOKUP(B8,'KAYIT LİSTESİ'!$B$4:$H$1046,2,0)),"",(VLOOKUP(B8,'KAYIT LİSTESİ'!$B$4:$H$1046,2,0)))</f>
        <v/>
      </c>
      <c r="D8" s="395" t="str">
        <f>IF(ISERROR(VLOOKUP(B8,'KAYIT LİSTESİ'!$B$4:$H$1046,4,0)),"",(VLOOKUP(B8,'KAYIT LİSTESİ'!$B$4:$H$1046,4,0)))</f>
        <v/>
      </c>
      <c r="E8" s="396" t="str">
        <f>IF(ISERROR(VLOOKUP(B8,'KAYIT LİSTESİ'!$B$4:$H$1046,5,0)),"",(VLOOKUP(B8,'KAYIT LİSTESİ'!$B$4:$H$1046,5,0)))</f>
        <v/>
      </c>
      <c r="F8" s="396" t="str">
        <f>IF(ISERROR(VLOOKUP(B8,'KAYIT LİSTESİ'!$B$4:$H$1046,6,0)),"",(VLOOKUP(B8,'KAYIT LİSTESİ'!$B$4:$H$1046,6,0)))</f>
        <v/>
      </c>
      <c r="G8" s="348"/>
      <c r="H8" s="348"/>
      <c r="I8" s="348"/>
      <c r="J8" s="283">
        <f t="shared" ref="J8:J34" si="0">MAX(G8:I8)</f>
        <v>0</v>
      </c>
      <c r="K8" s="353" t="e">
        <f>IF(LEN(J8)&gt;0,VLOOKUP(J8,puan!$AA$4:$AH$111,8)-IF(COUNTIF(puan!$AA$4:$AH$111,J8)=0,0,0),"   ")</f>
        <v>#N/A</v>
      </c>
      <c r="L8" s="397"/>
    </row>
    <row r="9" spans="1:12" s="84" customFormat="1" ht="38.450000000000003" customHeight="1" x14ac:dyDescent="0.2">
      <c r="A9" s="392">
        <v>2</v>
      </c>
      <c r="B9" s="393" t="s">
        <v>919</v>
      </c>
      <c r="C9" s="394" t="str">
        <f>IF(ISERROR(VLOOKUP(B9,'KAYIT LİSTESİ'!$B$4:$H$1046,2,0)),"",(VLOOKUP(B9,'KAYIT LİSTESİ'!$B$4:$H$1046,2,0)))</f>
        <v/>
      </c>
      <c r="D9" s="395" t="str">
        <f>IF(ISERROR(VLOOKUP(B9,'KAYIT LİSTESİ'!$B$4:$H$1046,4,0)),"",(VLOOKUP(B9,'KAYIT LİSTESİ'!$B$4:$H$1046,4,0)))</f>
        <v/>
      </c>
      <c r="E9" s="396" t="str">
        <f>IF(ISERROR(VLOOKUP(B9,'KAYIT LİSTESİ'!$B$4:$H$1046,5,0)),"",(VLOOKUP(B9,'KAYIT LİSTESİ'!$B$4:$H$1046,5,0)))</f>
        <v/>
      </c>
      <c r="F9" s="396" t="str">
        <f>IF(ISERROR(VLOOKUP(B9,'KAYIT LİSTESİ'!$B$4:$H$1046,6,0)),"",(VLOOKUP(B9,'KAYIT LİSTESİ'!$B$4:$H$1046,6,0)))</f>
        <v/>
      </c>
      <c r="G9" s="348"/>
      <c r="H9" s="348"/>
      <c r="I9" s="348"/>
      <c r="J9" s="283">
        <f t="shared" si="0"/>
        <v>0</v>
      </c>
      <c r="K9" s="353" t="e">
        <f>IF(LEN(J9)&gt;0,VLOOKUP(J9,puan!$AA$4:$AH$111,8)-IF(COUNTIF(puan!$AA$4:$AH$111,J9)=0,0,0),"   ")</f>
        <v>#N/A</v>
      </c>
      <c r="L9" s="397"/>
    </row>
    <row r="10" spans="1:12" s="84" customFormat="1" ht="38.450000000000003" customHeight="1" x14ac:dyDescent="0.2">
      <c r="A10" s="392">
        <v>3</v>
      </c>
      <c r="B10" s="393" t="s">
        <v>920</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 t="shared" si="0"/>
        <v>0</v>
      </c>
      <c r="K10" s="353" t="e">
        <f>IF(LEN(J10)&gt;0,VLOOKUP(J10,puan!$AA$4:$AH$111,8)-IF(COUNTIF(puan!$AA$4:$AH$111,J10)=0,0,0),"   ")</f>
        <v>#N/A</v>
      </c>
      <c r="L10" s="397"/>
    </row>
    <row r="11" spans="1:12" s="84" customFormat="1" ht="38.450000000000003" customHeight="1" x14ac:dyDescent="0.2">
      <c r="A11" s="392">
        <v>4</v>
      </c>
      <c r="B11" s="393" t="s">
        <v>921</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 t="shared" si="0"/>
        <v>0</v>
      </c>
      <c r="K11" s="353" t="e">
        <f>IF(LEN(J11)&gt;0,VLOOKUP(J11,puan!$AA$4:$AH$111,8)-IF(COUNTIF(puan!$AA$4:$AH$111,J11)=0,0,0),"   ")</f>
        <v>#N/A</v>
      </c>
      <c r="L11" s="397"/>
    </row>
    <row r="12" spans="1:12" s="84" customFormat="1" ht="38.450000000000003" customHeight="1" x14ac:dyDescent="0.2">
      <c r="A12" s="392">
        <v>5</v>
      </c>
      <c r="B12" s="393" t="s">
        <v>922</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 t="shared" si="0"/>
        <v>0</v>
      </c>
      <c r="K12" s="353" t="e">
        <f>IF(LEN(J12)&gt;0,VLOOKUP(J12,puan!$AA$4:$AH$111,8)-IF(COUNTIF(puan!$AA$4:$AH$111,J12)=0,0,0),"   ")</f>
        <v>#N/A</v>
      </c>
      <c r="L12" s="397"/>
    </row>
    <row r="13" spans="1:12" s="84" customFormat="1" ht="38.450000000000003" customHeight="1" x14ac:dyDescent="0.2">
      <c r="A13" s="392">
        <v>6</v>
      </c>
      <c r="B13" s="393" t="s">
        <v>923</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si="0"/>
        <v>0</v>
      </c>
      <c r="K13" s="353" t="e">
        <f>IF(LEN(J13)&gt;0,VLOOKUP(J13,puan!$AA$4:$AH$111,8)-IF(COUNTIF(puan!$AA$4:$AH$111,J13)=0,0,0),"   ")</f>
        <v>#N/A</v>
      </c>
      <c r="L13" s="397"/>
    </row>
    <row r="14" spans="1:12" s="84" customFormat="1" ht="38.450000000000003" customHeight="1" x14ac:dyDescent="0.2">
      <c r="A14" s="392">
        <v>7</v>
      </c>
      <c r="B14" s="393" t="s">
        <v>924</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IF(LEN(J14)&gt;0,VLOOKUP(J14,puan!$AA$4:$AH$111,8)-IF(COUNTIF(puan!$AA$4:$AH$111,J14)=0,0,0),"   ")</f>
        <v>#N/A</v>
      </c>
      <c r="L14" s="397"/>
    </row>
    <row r="15" spans="1:12" s="84" customFormat="1" ht="38.450000000000003" customHeight="1" x14ac:dyDescent="0.2">
      <c r="A15" s="392">
        <v>8</v>
      </c>
      <c r="B15" s="393" t="s">
        <v>925</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IF(LEN(J15)&gt;0,VLOOKUP(J15,puan!$AA$4:$AH$111,8)-IF(COUNTIF(puan!$AA$4:$AH$111,J15)=0,0,0),"   ")</f>
        <v>#N/A</v>
      </c>
      <c r="L15" s="397"/>
    </row>
    <row r="16" spans="1:12" s="84" customFormat="1" ht="38.450000000000003" customHeight="1" x14ac:dyDescent="0.2">
      <c r="A16" s="392">
        <v>9</v>
      </c>
      <c r="B16" s="393" t="s">
        <v>926</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IF(LEN(J16)&gt;0,VLOOKUP(J16,puan!$AA$4:$AH$111,8)-IF(COUNTIF(puan!$AA$4:$AH$111,J16)=0,0,0),"   ")</f>
        <v>#N/A</v>
      </c>
      <c r="L16" s="397"/>
    </row>
    <row r="17" spans="1:12" s="84" customFormat="1" ht="38.450000000000003" customHeight="1" x14ac:dyDescent="0.2">
      <c r="A17" s="392">
        <v>10</v>
      </c>
      <c r="B17" s="393" t="s">
        <v>927</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0"/>
        <v>0</v>
      </c>
      <c r="K17" s="353" t="e">
        <f>IF(LEN(J17)&gt;0,VLOOKUP(J17,puan!$AA$4:$AH$111,8)-IF(COUNTIF(puan!$AA$4:$AH$111,J17)=0,0,0),"   ")</f>
        <v>#N/A</v>
      </c>
      <c r="L17" s="397"/>
    </row>
    <row r="18" spans="1:12" s="84" customFormat="1" ht="38.450000000000003" customHeight="1" x14ac:dyDescent="0.2">
      <c r="A18" s="392">
        <v>11</v>
      </c>
      <c r="B18" s="393" t="s">
        <v>928</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0"/>
        <v>0</v>
      </c>
      <c r="K18" s="353" t="e">
        <f>IF(LEN(J18)&gt;0,VLOOKUP(J18,puan!$AA$4:$AH$111,8)-IF(COUNTIF(puan!$AA$4:$AH$111,J18)=0,0,0),"   ")</f>
        <v>#N/A</v>
      </c>
      <c r="L18" s="397"/>
    </row>
    <row r="19" spans="1:12" s="84" customFormat="1" ht="38.450000000000003" customHeight="1" x14ac:dyDescent="0.2">
      <c r="A19" s="392">
        <v>12</v>
      </c>
      <c r="B19" s="393" t="s">
        <v>929</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0"/>
        <v>0</v>
      </c>
      <c r="K19" s="353" t="e">
        <f>IF(LEN(J19)&gt;0,VLOOKUP(J19,puan!$AA$4:$AH$111,8)-IF(COUNTIF(puan!$AA$4:$AH$111,J19)=0,0,0),"   ")</f>
        <v>#N/A</v>
      </c>
      <c r="L19" s="397"/>
    </row>
    <row r="20" spans="1:12" s="84" customFormat="1" ht="38.450000000000003" customHeight="1" thickBot="1" x14ac:dyDescent="0.25">
      <c r="A20" s="392">
        <v>13</v>
      </c>
      <c r="B20" s="393" t="s">
        <v>930</v>
      </c>
      <c r="C20" s="437" t="str">
        <f>IF(ISERROR(VLOOKUP(B20,'KAYIT LİSTESİ'!$B$4:$H$1046,2,0)),"",(VLOOKUP(B20,'KAYIT LİSTESİ'!$B$4:$H$1046,2,0)))</f>
        <v/>
      </c>
      <c r="D20" s="438" t="str">
        <f>IF(ISERROR(VLOOKUP(B20,'KAYIT LİSTESİ'!$B$4:$H$1046,4,0)),"",(VLOOKUP(B20,'KAYIT LİSTESİ'!$B$4:$H$1046,4,0)))</f>
        <v/>
      </c>
      <c r="E20" s="439" t="str">
        <f>IF(ISERROR(VLOOKUP(B20,'KAYIT LİSTESİ'!$B$4:$H$1046,5,0)),"",(VLOOKUP(B20,'KAYIT LİSTESİ'!$B$4:$H$1046,5,0)))</f>
        <v/>
      </c>
      <c r="F20" s="439" t="str">
        <f>IF(ISERROR(VLOOKUP(B20,'KAYIT LİSTESİ'!$B$4:$H$1046,6,0)),"",(VLOOKUP(B20,'KAYIT LİSTESİ'!$B$4:$H$1046,6,0)))</f>
        <v/>
      </c>
      <c r="G20" s="440"/>
      <c r="H20" s="440"/>
      <c r="I20" s="440"/>
      <c r="J20" s="441">
        <f t="shared" si="0"/>
        <v>0</v>
      </c>
      <c r="K20" s="442" t="e">
        <f>IF(LEN(J20)&gt;0,VLOOKUP(J20,puan!$AA$4:$AH$111,8)-IF(COUNTIF(puan!$AA$4:$AH$111,J20)=0,0,0),"   ")</f>
        <v>#N/A</v>
      </c>
      <c r="L20" s="443"/>
    </row>
    <row r="21" spans="1:12" s="84" customFormat="1" ht="38.450000000000003" customHeight="1" x14ac:dyDescent="0.2">
      <c r="A21" s="392">
        <v>14</v>
      </c>
      <c r="B21" s="393" t="s">
        <v>931</v>
      </c>
      <c r="C21" s="430" t="str">
        <f>IF(ISERROR(VLOOKUP(B21,'KAYIT LİSTESİ'!$B$4:$H$1046,2,0)),"",(VLOOKUP(B21,'KAYIT LİSTESİ'!$B$4:$H$1046,2,0)))</f>
        <v/>
      </c>
      <c r="D21" s="431" t="str">
        <f>IF(ISERROR(VLOOKUP(B21,'KAYIT LİSTESİ'!$B$4:$H$1046,4,0)),"",(VLOOKUP(B21,'KAYIT LİSTESİ'!$B$4:$H$1046,4,0)))</f>
        <v/>
      </c>
      <c r="E21" s="432" t="str">
        <f>IF(ISERROR(VLOOKUP(B21,'KAYIT LİSTESİ'!$B$4:$H$1046,5,0)),"",(VLOOKUP(B21,'KAYIT LİSTESİ'!$B$4:$H$1046,5,0)))</f>
        <v/>
      </c>
      <c r="F21" s="432" t="str">
        <f>IF(ISERROR(VLOOKUP(B21,'KAYIT LİSTESİ'!$B$4:$H$1046,6,0)),"",(VLOOKUP(B21,'KAYIT LİSTESİ'!$B$4:$H$1046,6,0)))</f>
        <v/>
      </c>
      <c r="G21" s="433"/>
      <c r="H21" s="433"/>
      <c r="I21" s="433"/>
      <c r="J21" s="434">
        <f t="shared" si="0"/>
        <v>0</v>
      </c>
      <c r="K21" s="435" t="e">
        <f>IF(LEN(J21)&gt;0,VLOOKUP(J21,puan!$AA$4:$AH$111,8)-IF(COUNTIF(puan!$AA$4:$AH$111,J21)=0,0,0),"   ")</f>
        <v>#N/A</v>
      </c>
      <c r="L21" s="436"/>
    </row>
    <row r="22" spans="1:12" s="84" customFormat="1" ht="38.450000000000003" customHeight="1" x14ac:dyDescent="0.2">
      <c r="A22" s="392">
        <v>15</v>
      </c>
      <c r="B22" s="393" t="s">
        <v>932</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0"/>
        <v>0</v>
      </c>
      <c r="K22" s="353" t="e">
        <f>IF(LEN(J22)&gt;0,VLOOKUP(J22,puan!$AA$4:$AH$111,8)-IF(COUNTIF(puan!$AA$4:$AH$111,J22)=0,0,0),"   ")</f>
        <v>#N/A</v>
      </c>
      <c r="L22" s="397"/>
    </row>
    <row r="23" spans="1:12" s="84" customFormat="1" ht="38.450000000000003" customHeight="1" x14ac:dyDescent="0.2">
      <c r="A23" s="392">
        <v>16</v>
      </c>
      <c r="B23" s="393" t="s">
        <v>933</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0"/>
        <v>0</v>
      </c>
      <c r="K23" s="353" t="e">
        <f>IF(LEN(J23)&gt;0,VLOOKUP(J23,puan!$AA$4:$AH$111,8)-IF(COUNTIF(puan!$AA$4:$AH$111,J23)=0,0,0),"   ")</f>
        <v>#N/A</v>
      </c>
      <c r="L23" s="397"/>
    </row>
    <row r="24" spans="1:12" s="84" customFormat="1" ht="38.450000000000003" customHeight="1" x14ac:dyDescent="0.2">
      <c r="A24" s="392">
        <v>17</v>
      </c>
      <c r="B24" s="393" t="s">
        <v>934</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0"/>
        <v>0</v>
      </c>
      <c r="K24" s="353" t="e">
        <f>IF(LEN(J24)&gt;0,VLOOKUP(J24,puan!$AA$4:$AH$111,8)-IF(COUNTIF(puan!$AA$4:$AH$111,J24)=0,0,0),"   ")</f>
        <v>#N/A</v>
      </c>
      <c r="L24" s="397"/>
    </row>
    <row r="25" spans="1:12" s="84" customFormat="1" ht="38.450000000000003" customHeight="1" x14ac:dyDescent="0.2">
      <c r="A25" s="392">
        <v>18</v>
      </c>
      <c r="B25" s="393" t="s">
        <v>935</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0"/>
        <v>0</v>
      </c>
      <c r="K25" s="353" t="e">
        <f>IF(LEN(J25)&gt;0,VLOOKUP(J25,puan!$AA$4:$AH$111,8)-IF(COUNTIF(puan!$AA$4:$AH$111,J25)=0,0,0),"   ")</f>
        <v>#N/A</v>
      </c>
      <c r="L25" s="397"/>
    </row>
    <row r="26" spans="1:12" s="84" customFormat="1" ht="38.450000000000003" customHeight="1" x14ac:dyDescent="0.2">
      <c r="A26" s="392">
        <v>19</v>
      </c>
      <c r="B26" s="393" t="s">
        <v>936</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0"/>
        <v>0</v>
      </c>
      <c r="K26" s="353" t="e">
        <f>IF(LEN(J26)&gt;0,VLOOKUP(J26,puan!$AA$4:$AH$111,8)-IF(COUNTIF(puan!$AA$4:$AH$111,J26)=0,0,0),"   ")</f>
        <v>#N/A</v>
      </c>
      <c r="L26" s="397"/>
    </row>
    <row r="27" spans="1:12" s="84" customFormat="1" ht="38.450000000000003" customHeight="1" x14ac:dyDescent="0.2">
      <c r="A27" s="392">
        <v>20</v>
      </c>
      <c r="B27" s="393" t="s">
        <v>937</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0"/>
        <v>0</v>
      </c>
      <c r="K27" s="353" t="e">
        <f>IF(LEN(J27)&gt;0,VLOOKUP(J27,puan!$AA$4:$AH$111,8)-IF(COUNTIF(puan!$AA$4:$AH$111,J27)=0,0,0),"   ")</f>
        <v>#N/A</v>
      </c>
      <c r="L27" s="397"/>
    </row>
    <row r="28" spans="1:12" s="84" customFormat="1" ht="38.450000000000003" customHeight="1" x14ac:dyDescent="0.2">
      <c r="A28" s="392">
        <v>21</v>
      </c>
      <c r="B28" s="393" t="s">
        <v>938</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0"/>
        <v>0</v>
      </c>
      <c r="K28" s="353" t="e">
        <f>IF(LEN(J28)&gt;0,VLOOKUP(J28,puan!$AA$4:$AH$111,8)-IF(COUNTIF(puan!$AA$4:$AH$111,J28)=0,0,0),"   ")</f>
        <v>#N/A</v>
      </c>
      <c r="L28" s="397"/>
    </row>
    <row r="29" spans="1:12" s="84" customFormat="1" ht="38.450000000000003" customHeight="1" x14ac:dyDescent="0.2">
      <c r="A29" s="392">
        <v>22</v>
      </c>
      <c r="B29" s="393" t="s">
        <v>939</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0"/>
        <v>0</v>
      </c>
      <c r="K29" s="353" t="e">
        <f>IF(LEN(J29)&gt;0,VLOOKUP(J29,puan!$AA$4:$AH$111,8)-IF(COUNTIF(puan!$AA$4:$AH$111,J29)=0,0,0),"   ")</f>
        <v>#N/A</v>
      </c>
      <c r="L29" s="397"/>
    </row>
    <row r="30" spans="1:12" s="84" customFormat="1" ht="38.450000000000003" customHeight="1" x14ac:dyDescent="0.2">
      <c r="A30" s="392">
        <v>23</v>
      </c>
      <c r="B30" s="393" t="s">
        <v>940</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0"/>
        <v>0</v>
      </c>
      <c r="K30" s="353" t="e">
        <f>IF(LEN(J30)&gt;0,VLOOKUP(J30,puan!$AA$4:$AH$111,8)-IF(COUNTIF(puan!$AA$4:$AH$111,J30)=0,0,0),"   ")</f>
        <v>#N/A</v>
      </c>
      <c r="L30" s="397"/>
    </row>
    <row r="31" spans="1:12" s="84" customFormat="1" ht="38.450000000000003" customHeight="1" x14ac:dyDescent="0.2">
      <c r="A31" s="392">
        <v>24</v>
      </c>
      <c r="B31" s="393" t="s">
        <v>941</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0"/>
        <v>0</v>
      </c>
      <c r="K31" s="353" t="e">
        <f>IF(LEN(J31)&gt;0,VLOOKUP(J31,puan!$AA$4:$AH$111,8)-IF(COUNTIF(puan!$AA$4:$AH$111,J31)=0,0,0),"   ")</f>
        <v>#N/A</v>
      </c>
      <c r="L31" s="397"/>
    </row>
    <row r="32" spans="1:12" s="84" customFormat="1" ht="38.450000000000003" customHeight="1" x14ac:dyDescent="0.2">
      <c r="A32" s="392" t="s">
        <v>781</v>
      </c>
      <c r="B32" s="393" t="s">
        <v>942</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0"/>
        <v>0</v>
      </c>
      <c r="K32" s="353" t="e">
        <f>IF(LEN(J32)&gt;0,VLOOKUP(J32,puan!$AA$4:$AH$111,8)-IF(COUNTIF(puan!$AA$4:$AH$111,J32)=0,0,0),"   ")</f>
        <v>#N/A</v>
      </c>
      <c r="L32" s="397"/>
    </row>
    <row r="33" spans="1:12" s="84" customFormat="1" ht="38.450000000000003" customHeight="1" x14ac:dyDescent="0.2">
      <c r="A33" s="392" t="s">
        <v>781</v>
      </c>
      <c r="B33" s="393" t="s">
        <v>943</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0"/>
        <v>0</v>
      </c>
      <c r="K33" s="353" t="e">
        <f>IF(LEN(J33)&gt;0,VLOOKUP(J33,puan!$AA$4:$AH$111,8)-IF(COUNTIF(puan!$AA$4:$AH$111,J33)=0,0,0),"   ")</f>
        <v>#N/A</v>
      </c>
      <c r="L33" s="397"/>
    </row>
    <row r="34" spans="1:12" s="84" customFormat="1" ht="38.450000000000003" customHeight="1" x14ac:dyDescent="0.2">
      <c r="A34" s="392" t="s">
        <v>781</v>
      </c>
      <c r="B34" s="393" t="s">
        <v>944</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0"/>
        <v>0</v>
      </c>
      <c r="K34" s="353" t="e">
        <f>IF(LEN(J34)&gt;0,VLOOKUP(J34,puan!$AA$4:$AH$111,8)-IF(COUNTIF(puan!$AA$4:$AH$111,J34)=0,0,0),"   ")</f>
        <v>#N/A</v>
      </c>
      <c r="L34" s="397"/>
    </row>
    <row r="35" spans="1:12" s="84" customFormat="1" ht="38.450000000000003" customHeight="1" x14ac:dyDescent="0.2">
      <c r="A35" s="392" t="s">
        <v>781</v>
      </c>
      <c r="B35" s="393" t="s">
        <v>945</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ref="J35:J45" si="1">MAX(G35:I35)</f>
        <v>0</v>
      </c>
      <c r="K35" s="353" t="e">
        <f>IF(LEN(J35)&gt;0,VLOOKUP(J35,puan!$AA$4:$AH$111,8)-IF(COUNTIF(puan!$AA$4:$AH$111,J35)=0,0,0),"   ")</f>
        <v>#N/A</v>
      </c>
      <c r="L35" s="397"/>
    </row>
    <row r="36" spans="1:12" s="84" customFormat="1" ht="38.450000000000003" customHeight="1" x14ac:dyDescent="0.2">
      <c r="A36" s="392" t="s">
        <v>781</v>
      </c>
      <c r="B36" s="393" t="s">
        <v>946</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1"/>
        <v>0</v>
      </c>
      <c r="K36" s="353" t="e">
        <f>IF(LEN(J36)&gt;0,VLOOKUP(J36,puan!$AA$4:$AH$111,8)-IF(COUNTIF(puan!$AA$4:$AH$111,J36)=0,0,0),"   ")</f>
        <v>#N/A</v>
      </c>
      <c r="L36" s="397"/>
    </row>
    <row r="37" spans="1:12" s="84" customFormat="1" ht="38.450000000000003" customHeight="1" x14ac:dyDescent="0.2">
      <c r="A37" s="392" t="s">
        <v>781</v>
      </c>
      <c r="B37" s="393" t="s">
        <v>947</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1"/>
        <v>0</v>
      </c>
      <c r="K37" s="353" t="e">
        <f>IF(LEN(J37)&gt;0,VLOOKUP(J37,puan!$AA$4:$AH$111,8)-IF(COUNTIF(puan!$AA$4:$AH$111,J37)=0,0,0),"   ")</f>
        <v>#N/A</v>
      </c>
      <c r="L37" s="397"/>
    </row>
    <row r="38" spans="1:12" s="84" customFormat="1" ht="29.25" customHeight="1" x14ac:dyDescent="0.2">
      <c r="A38" s="392" t="s">
        <v>781</v>
      </c>
      <c r="B38" s="393" t="s">
        <v>948</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1"/>
        <v>0</v>
      </c>
      <c r="K38" s="353" t="e">
        <f>IF(LEN(J38)&gt;0,VLOOKUP(J38,puan!$AA$4:$AH$111,8)-IF(COUNTIF(puan!$AA$4:$AH$111,J38)=0,0,0),"   ")</f>
        <v>#N/A</v>
      </c>
      <c r="L38" s="397"/>
    </row>
    <row r="39" spans="1:12" s="84" customFormat="1" ht="29.25" customHeight="1" x14ac:dyDescent="0.2">
      <c r="A39" s="392" t="s">
        <v>781</v>
      </c>
      <c r="B39" s="393" t="s">
        <v>949</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1"/>
        <v>0</v>
      </c>
      <c r="K39" s="353" t="e">
        <f>IF(LEN(J39)&gt;0,VLOOKUP(J39,puan!$AA$4:$AH$111,8)-IF(COUNTIF(puan!$AA$4:$AH$111,J39)=0,0,0),"   ")</f>
        <v>#N/A</v>
      </c>
      <c r="L39" s="397"/>
    </row>
    <row r="40" spans="1:12" s="84" customFormat="1" ht="29.25" customHeight="1" x14ac:dyDescent="0.2">
      <c r="A40" s="392" t="s">
        <v>781</v>
      </c>
      <c r="B40" s="393" t="s">
        <v>950</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1"/>
        <v>0</v>
      </c>
      <c r="K40" s="353" t="e">
        <f>IF(LEN(J40)&gt;0,VLOOKUP(J40,puan!$AA$4:$AH$111,8)-IF(COUNTIF(puan!$AA$4:$AH$111,J40)=0,0,0),"   ")</f>
        <v>#N/A</v>
      </c>
      <c r="L40" s="397"/>
    </row>
    <row r="41" spans="1:12" s="84" customFormat="1" ht="29.25" customHeight="1" x14ac:dyDescent="0.2">
      <c r="A41" s="392" t="s">
        <v>781</v>
      </c>
      <c r="B41" s="393" t="s">
        <v>951</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1"/>
        <v>0</v>
      </c>
      <c r="K41" s="353" t="e">
        <f>IF(LEN(J41)&gt;0,VLOOKUP(J41,puan!$AA$4:$AH$111,8)-IF(COUNTIF(puan!$AA$4:$AH$111,J41)=0,0,0),"   ")</f>
        <v>#N/A</v>
      </c>
      <c r="L41" s="397"/>
    </row>
    <row r="42" spans="1:12" s="84" customFormat="1" ht="29.25" customHeight="1" x14ac:dyDescent="0.2">
      <c r="A42" s="392" t="s">
        <v>781</v>
      </c>
      <c r="B42" s="393" t="s">
        <v>952</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1"/>
        <v>0</v>
      </c>
      <c r="K42" s="353" t="e">
        <f>IF(LEN(J42)&gt;0,VLOOKUP(J42,puan!$AA$4:$AH$111,8)-IF(COUNTIF(puan!$AA$4:$AH$111,J42)=0,0,0),"   ")</f>
        <v>#N/A</v>
      </c>
      <c r="L42" s="397"/>
    </row>
    <row r="43" spans="1:12" s="84" customFormat="1" ht="29.25" customHeight="1" x14ac:dyDescent="0.2">
      <c r="A43" s="392" t="s">
        <v>781</v>
      </c>
      <c r="B43" s="393" t="s">
        <v>953</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1"/>
        <v>0</v>
      </c>
      <c r="K43" s="353" t="e">
        <f>IF(LEN(J43)&gt;0,VLOOKUP(J43,puan!$AA$4:$AH$111,8)-IF(COUNTIF(puan!$AA$4:$AH$111,J43)=0,0,0),"   ")</f>
        <v>#N/A</v>
      </c>
      <c r="L43" s="397"/>
    </row>
    <row r="44" spans="1:12" s="84" customFormat="1" ht="29.25" customHeight="1" x14ac:dyDescent="0.2">
      <c r="A44" s="392" t="s">
        <v>781</v>
      </c>
      <c r="B44" s="393" t="s">
        <v>954</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1"/>
        <v>0</v>
      </c>
      <c r="K44" s="353" t="e">
        <f>IF(LEN(J44)&gt;0,VLOOKUP(J44,puan!$AA$4:$AH$111,8)-IF(COUNTIF(puan!$AA$4:$AH$111,J44)=0,0,0),"   ")</f>
        <v>#N/A</v>
      </c>
      <c r="L44" s="397"/>
    </row>
    <row r="45" spans="1:12" s="84" customFormat="1" ht="29.25" customHeight="1" x14ac:dyDescent="0.2">
      <c r="A45" s="392" t="s">
        <v>781</v>
      </c>
      <c r="B45" s="393" t="s">
        <v>955</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1"/>
        <v>0</v>
      </c>
      <c r="K45" s="353" t="e">
        <f>IF(LEN(J45)&gt;0,VLOOKUP(J45,puan!$AA$4:$AH$111,8)-IF(COUNTIF(puan!$AA$4:$AH$111,J45)=0,0,0),"   ")</f>
        <v>#N/A</v>
      </c>
      <c r="L45" s="397"/>
    </row>
    <row r="46" spans="1:12" s="87" customFormat="1" ht="29.25" customHeight="1" x14ac:dyDescent="0.2">
      <c r="A46" s="610" t="s">
        <v>4</v>
      </c>
      <c r="B46" s="610"/>
      <c r="C46" s="610"/>
      <c r="D46" s="610"/>
      <c r="E46" s="424" t="s">
        <v>0</v>
      </c>
      <c r="F46" s="424" t="s">
        <v>1</v>
      </c>
      <c r="G46" s="604" t="s">
        <v>2</v>
      </c>
      <c r="H46" s="604"/>
      <c r="I46" s="604"/>
      <c r="J46" s="604" t="s">
        <v>3</v>
      </c>
      <c r="K46" s="604"/>
      <c r="L46" s="424"/>
    </row>
    <row r="65533" spans="1:1" ht="51" x14ac:dyDescent="0.2">
      <c r="A65533" s="90" t="s">
        <v>778</v>
      </c>
    </row>
  </sheetData>
  <sortState ref="A8:J31">
    <sortCondition descending="1" ref="J8:J31"/>
  </sortState>
  <mergeCells count="22">
    <mergeCell ref="L6:L7"/>
    <mergeCell ref="A46:D46"/>
    <mergeCell ref="G46:I46"/>
    <mergeCell ref="J46:K46"/>
    <mergeCell ref="J5:K5"/>
    <mergeCell ref="A6:A7"/>
    <mergeCell ref="B6:B7"/>
    <mergeCell ref="C6:C7"/>
    <mergeCell ref="D6:D7"/>
    <mergeCell ref="E6:E7"/>
    <mergeCell ref="F6:F7"/>
    <mergeCell ref="G6:I6"/>
    <mergeCell ref="J6:J7"/>
    <mergeCell ref="K6:K7"/>
    <mergeCell ref="A1:L1"/>
    <mergeCell ref="A2:L2"/>
    <mergeCell ref="A3:C3"/>
    <mergeCell ref="D3:E3"/>
    <mergeCell ref="A4:C4"/>
    <mergeCell ref="D4:E4"/>
    <mergeCell ref="I4:J4"/>
    <mergeCell ref="K4:L4"/>
  </mergeCells>
  <conditionalFormatting sqref="J1:J3 J5:J1048576">
    <cfRule type="cellIs" dxfId="54" priority="3" operator="equal">
      <formula>0</formula>
    </cfRule>
  </conditionalFormatting>
  <conditionalFormatting sqref="K1:K3 K5:K1048576">
    <cfRule type="containsErrors" dxfId="53" priority="2">
      <formula>ISERROR(K1)</formula>
    </cfRule>
  </conditionalFormatting>
  <conditionalFormatting sqref="K4">
    <cfRule type="containsErrors" dxfId="52" priority="1">
      <formula>ISERROR(K4)</formula>
    </cfRule>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52" orientation="portrait" horizontalDpi="300" verticalDpi="300" r:id="rId1"/>
  <headerFooter alignWithMargins="0"/>
  <ignoredErrors>
    <ignoredError sqref="C34:F4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6">
    <tabColor theme="1"/>
  </sheetPr>
  <dimension ref="A1:L65547"/>
  <sheetViews>
    <sheetView view="pageBreakPreview" topLeftCell="A3" zoomScale="70" zoomScaleNormal="100" zoomScaleSheetLayoutView="70" workbookViewId="0">
      <selection activeCell="J14" sqref="J14:K14"/>
    </sheetView>
  </sheetViews>
  <sheetFormatPr defaultColWidth="9.140625" defaultRowHeight="12.75" x14ac:dyDescent="0.2"/>
  <cols>
    <col min="1" max="1" width="6" style="90" customWidth="1"/>
    <col min="2" max="2" width="10.140625" style="90" hidden="1" customWidth="1"/>
    <col min="3" max="3" width="10.42578125" style="90" customWidth="1"/>
    <col min="4" max="4" width="17.7109375" style="91" customWidth="1"/>
    <col min="5" max="5" width="34.5703125" style="90" customWidth="1"/>
    <col min="6" max="6" width="34.5703125" style="3" customWidth="1"/>
    <col min="7" max="9" width="14.42578125" style="3" customWidth="1"/>
    <col min="10" max="10" width="14.42578125" style="92" customWidth="1"/>
    <col min="11" max="12" width="14.42578125" style="90" customWidth="1"/>
    <col min="13" max="16384" width="9.140625" style="3"/>
  </cols>
  <sheetData>
    <row r="1" spans="1:12" ht="48.75" customHeight="1" x14ac:dyDescent="0.2">
      <c r="A1" s="596" t="str">
        <f>'YARIŞMA BİLGİLERİ'!A2:K2</f>
        <v>Türkiye Atletizm Federasyonu</v>
      </c>
      <c r="B1" s="596"/>
      <c r="C1" s="596"/>
      <c r="D1" s="596"/>
      <c r="E1" s="596"/>
      <c r="F1" s="596"/>
      <c r="G1" s="596"/>
      <c r="H1" s="596"/>
      <c r="I1" s="596"/>
      <c r="J1" s="596"/>
      <c r="K1" s="596"/>
      <c r="L1" s="596"/>
    </row>
    <row r="2" spans="1:12" ht="25.5" customHeight="1" x14ac:dyDescent="0.2">
      <c r="A2" s="597" t="str">
        <f>'YARIŞMA BİLGİLERİ'!A14:K14</f>
        <v>Naili Moran Türkiye Atletizm Şampiyonası</v>
      </c>
      <c r="B2" s="597"/>
      <c r="C2" s="597"/>
      <c r="D2" s="597"/>
      <c r="E2" s="597"/>
      <c r="F2" s="597"/>
      <c r="G2" s="597"/>
      <c r="H2" s="597"/>
      <c r="I2" s="597"/>
      <c r="J2" s="597"/>
      <c r="K2" s="597"/>
      <c r="L2" s="597"/>
    </row>
    <row r="3" spans="1:12" s="4" customFormat="1" ht="27" customHeight="1" x14ac:dyDescent="0.2">
      <c r="A3" s="601" t="s">
        <v>112</v>
      </c>
      <c r="B3" s="601"/>
      <c r="C3" s="601"/>
      <c r="D3" s="600" t="s">
        <v>956</v>
      </c>
      <c r="E3" s="600"/>
      <c r="F3" s="189"/>
      <c r="G3" s="218"/>
      <c r="H3" s="212"/>
      <c r="I3" s="189"/>
      <c r="J3" s="262"/>
      <c r="K3" s="262"/>
      <c r="L3" s="262"/>
    </row>
    <row r="4" spans="1:12" s="4" customFormat="1" ht="17.25" customHeight="1" x14ac:dyDescent="0.2">
      <c r="A4" s="606" t="s">
        <v>113</v>
      </c>
      <c r="B4" s="606"/>
      <c r="C4" s="606"/>
      <c r="D4" s="607" t="str">
        <f>'YARIŞMA BİLGİLERİ'!F21</f>
        <v>15 Yaş Kızlar</v>
      </c>
      <c r="E4" s="607"/>
      <c r="F4" s="94"/>
      <c r="G4" s="213"/>
      <c r="H4" s="213"/>
      <c r="I4" s="611" t="s">
        <v>111</v>
      </c>
      <c r="J4" s="611"/>
      <c r="K4" s="605">
        <f>'YARIŞMA PROGRAMI'!B21</f>
        <v>0</v>
      </c>
      <c r="L4" s="605"/>
    </row>
    <row r="5" spans="1:12" ht="21" customHeight="1" x14ac:dyDescent="0.2">
      <c r="A5" s="5"/>
      <c r="B5" s="5"/>
      <c r="C5" s="5"/>
      <c r="D5" s="9"/>
      <c r="E5" s="6"/>
      <c r="F5" s="7"/>
      <c r="G5" s="8"/>
      <c r="H5" s="8"/>
      <c r="I5" s="8"/>
      <c r="J5" s="594">
        <f ca="1">NOW()</f>
        <v>43602.347717939818</v>
      </c>
      <c r="K5" s="594"/>
      <c r="L5" s="259"/>
    </row>
    <row r="6" spans="1:12" ht="15.75" customHeight="1" x14ac:dyDescent="0.2">
      <c r="A6" s="602" t="s">
        <v>6</v>
      </c>
      <c r="B6" s="602"/>
      <c r="C6" s="608" t="s">
        <v>96</v>
      </c>
      <c r="D6" s="608" t="s">
        <v>115</v>
      </c>
      <c r="E6" s="602" t="s">
        <v>7</v>
      </c>
      <c r="F6" s="602" t="s">
        <v>793</v>
      </c>
      <c r="G6" s="598" t="s">
        <v>36</v>
      </c>
      <c r="H6" s="598"/>
      <c r="I6" s="598"/>
      <c r="J6" s="599" t="s">
        <v>8</v>
      </c>
      <c r="K6" s="599" t="s">
        <v>158</v>
      </c>
      <c r="L6" s="599" t="s">
        <v>735</v>
      </c>
    </row>
    <row r="7" spans="1:12" ht="24.75" customHeight="1" x14ac:dyDescent="0.2">
      <c r="A7" s="603"/>
      <c r="B7" s="603"/>
      <c r="C7" s="609"/>
      <c r="D7" s="609"/>
      <c r="E7" s="603"/>
      <c r="F7" s="603"/>
      <c r="G7" s="425">
        <v>1</v>
      </c>
      <c r="H7" s="425">
        <v>2</v>
      </c>
      <c r="I7" s="425">
        <v>3</v>
      </c>
      <c r="J7" s="599"/>
      <c r="K7" s="599"/>
      <c r="L7" s="599"/>
    </row>
    <row r="8" spans="1:12" s="84" customFormat="1" ht="38.450000000000003" customHeight="1" x14ac:dyDescent="0.2">
      <c r="A8" s="392">
        <v>1</v>
      </c>
      <c r="B8" s="393"/>
      <c r="C8" s="394" t="s">
        <v>781</v>
      </c>
      <c r="D8" s="395">
        <v>37987</v>
      </c>
      <c r="E8" s="396" t="s">
        <v>1047</v>
      </c>
      <c r="F8" s="396" t="s">
        <v>1050</v>
      </c>
      <c r="G8" s="348">
        <v>415</v>
      </c>
      <c r="H8" s="348">
        <v>421</v>
      </c>
      <c r="I8" s="348">
        <v>419</v>
      </c>
      <c r="J8" s="283">
        <v>421</v>
      </c>
      <c r="K8" s="353">
        <f>IF(LEN(J8)&gt;0,VLOOKUP(J8,puan!$AA$4:$AH$111,8)-IF(COUNTIF(puan!$AA$4:$AH$111,J8)=0,0,0),"   ")</f>
        <v>73</v>
      </c>
      <c r="L8" s="397"/>
    </row>
    <row r="9" spans="1:12" s="84" customFormat="1" ht="38.450000000000003" customHeight="1" x14ac:dyDescent="0.2">
      <c r="A9" s="392">
        <v>2</v>
      </c>
      <c r="B9" s="393"/>
      <c r="C9" s="394" t="s">
        <v>781</v>
      </c>
      <c r="D9" s="395">
        <v>37987</v>
      </c>
      <c r="E9" s="396" t="s">
        <v>1057</v>
      </c>
      <c r="F9" s="396" t="s">
        <v>1050</v>
      </c>
      <c r="G9" s="348">
        <v>412</v>
      </c>
      <c r="H9" s="348">
        <v>392</v>
      </c>
      <c r="I9" s="348">
        <v>365</v>
      </c>
      <c r="J9" s="283">
        <v>412</v>
      </c>
      <c r="K9" s="353">
        <f>IF(LEN(J9)&gt;0,VLOOKUP(J9,puan!$AA$4:$AH$111,8)-IF(COUNTIF(puan!$AA$4:$AH$111,J9)=0,0,0),"   ")</f>
        <v>72</v>
      </c>
      <c r="L9" s="397"/>
    </row>
    <row r="10" spans="1:12" s="84" customFormat="1" ht="38.450000000000003" customHeight="1" x14ac:dyDescent="0.2">
      <c r="A10" s="392">
        <v>3</v>
      </c>
      <c r="B10" s="393"/>
      <c r="C10" s="394" t="s">
        <v>781</v>
      </c>
      <c r="D10" s="395">
        <v>37987</v>
      </c>
      <c r="E10" s="396" t="s">
        <v>1044</v>
      </c>
      <c r="F10" s="396" t="s">
        <v>1050</v>
      </c>
      <c r="G10" s="348">
        <v>395</v>
      </c>
      <c r="H10" s="348">
        <v>390</v>
      </c>
      <c r="I10" s="348">
        <v>386</v>
      </c>
      <c r="J10" s="283">
        <v>395</v>
      </c>
      <c r="K10" s="353">
        <f>IF(LEN(J10)&gt;0,VLOOKUP(J10,puan!$AA$4:$AH$111,8)-IF(COUNTIF(puan!$AA$4:$AH$111,J10)=0,0,0),"   ")</f>
        <v>69</v>
      </c>
      <c r="L10" s="397"/>
    </row>
    <row r="11" spans="1:12" s="84" customFormat="1" ht="38.450000000000003" customHeight="1" x14ac:dyDescent="0.2">
      <c r="A11" s="392">
        <v>4</v>
      </c>
      <c r="B11" s="393"/>
      <c r="C11" s="394" t="s">
        <v>781</v>
      </c>
      <c r="D11" s="395">
        <v>37987</v>
      </c>
      <c r="E11" s="396" t="s">
        <v>1046</v>
      </c>
      <c r="F11" s="396" t="s">
        <v>1050</v>
      </c>
      <c r="G11" s="348">
        <v>394</v>
      </c>
      <c r="H11" s="348">
        <v>364</v>
      </c>
      <c r="I11" s="348">
        <v>389</v>
      </c>
      <c r="J11" s="283">
        <v>394</v>
      </c>
      <c r="K11" s="353">
        <f>IF(LEN(J11)&gt;0,VLOOKUP(J11,puan!$AA$4:$AH$111,8)-IF(COUNTIF(puan!$AA$4:$AH$111,J11)=0,0,0),"   ")</f>
        <v>69</v>
      </c>
      <c r="L11" s="397"/>
    </row>
    <row r="12" spans="1:12" s="84" customFormat="1" ht="38.450000000000003" customHeight="1" x14ac:dyDescent="0.2">
      <c r="A12" s="392">
        <v>5</v>
      </c>
      <c r="B12" s="393"/>
      <c r="C12" s="394" t="s">
        <v>781</v>
      </c>
      <c r="D12" s="395">
        <v>37987</v>
      </c>
      <c r="E12" s="396" t="s">
        <v>1045</v>
      </c>
      <c r="F12" s="396" t="s">
        <v>1050</v>
      </c>
      <c r="G12" s="348">
        <v>338</v>
      </c>
      <c r="H12" s="348">
        <v>349</v>
      </c>
      <c r="I12" s="348">
        <v>365</v>
      </c>
      <c r="J12" s="283">
        <v>365</v>
      </c>
      <c r="K12" s="353">
        <f>IF(LEN(J12)&gt;0,VLOOKUP(J12,puan!$AA$4:$AH$111,8)-IF(COUNTIF(puan!$AA$4:$AH$111,J12)=0,0,0),"   ")</f>
        <v>59</v>
      </c>
      <c r="L12" s="397"/>
    </row>
    <row r="13" spans="1:12" s="84" customFormat="1" ht="38.450000000000003" customHeight="1" x14ac:dyDescent="0.2">
      <c r="A13" s="392">
        <v>6</v>
      </c>
      <c r="B13" s="393"/>
      <c r="C13" s="394" t="s">
        <v>781</v>
      </c>
      <c r="D13" s="395">
        <v>37987</v>
      </c>
      <c r="E13" s="396" t="s">
        <v>1063</v>
      </c>
      <c r="F13" s="396" t="s">
        <v>1050</v>
      </c>
      <c r="G13" s="348">
        <v>351</v>
      </c>
      <c r="H13" s="348">
        <v>338</v>
      </c>
      <c r="I13" s="348">
        <v>359</v>
      </c>
      <c r="J13" s="283">
        <v>359</v>
      </c>
      <c r="K13" s="353">
        <f>IF(LEN(J13)&gt;0,VLOOKUP(J13,puan!$AA$4:$AH$111,8)-IF(COUNTIF(puan!$AA$4:$AH$111,J13)=0,0,0),"   ")</f>
        <v>57</v>
      </c>
      <c r="L13" s="397"/>
    </row>
    <row r="14" spans="1:12" s="84" customFormat="1" ht="38.450000000000003" customHeight="1" x14ac:dyDescent="0.2">
      <c r="A14" s="392">
        <v>7</v>
      </c>
      <c r="B14" s="393"/>
      <c r="C14" s="394" t="s">
        <v>781</v>
      </c>
      <c r="D14" s="395">
        <v>37987</v>
      </c>
      <c r="E14" s="396" t="s">
        <v>1058</v>
      </c>
      <c r="F14" s="396" t="s">
        <v>1050</v>
      </c>
      <c r="G14" s="348">
        <v>319</v>
      </c>
      <c r="H14" s="348">
        <v>321</v>
      </c>
      <c r="I14" s="348" t="s">
        <v>1049</v>
      </c>
      <c r="J14" s="283">
        <v>321</v>
      </c>
      <c r="K14" s="353">
        <f>IF(LEN(J14)&gt;0,VLOOKUP(J14,puan!$AA$4:$AH$111,8)-IF(COUNTIF(puan!$AA$4:$AH$111,J14)=0,0,0),"   ")</f>
        <v>45</v>
      </c>
      <c r="L14" s="397"/>
    </row>
    <row r="15" spans="1:12" s="84" customFormat="1" ht="38.450000000000003" hidden="1" customHeight="1" x14ac:dyDescent="0.2">
      <c r="A15" s="392"/>
      <c r="B15" s="393"/>
      <c r="C15" s="394"/>
      <c r="D15" s="395"/>
      <c r="E15" s="396"/>
      <c r="F15" s="396"/>
      <c r="G15" s="348"/>
      <c r="H15" s="348"/>
      <c r="I15" s="348"/>
      <c r="J15" s="283"/>
      <c r="K15" s="353" t="str">
        <f>IF(LEN(J15)&gt;0,VLOOKUP(J15,puan!$AA$4:$AH$111,8)-IF(COUNTIF(puan!$AA$4:$AH$111,J15)=0,0,0),"   ")</f>
        <v xml:space="preserve">   </v>
      </c>
      <c r="L15" s="397"/>
    </row>
    <row r="16" spans="1:12" s="84" customFormat="1" ht="38.450000000000003" hidden="1" customHeight="1" x14ac:dyDescent="0.2">
      <c r="A16" s="392"/>
      <c r="B16" s="393"/>
      <c r="C16" s="394"/>
      <c r="D16" s="395"/>
      <c r="E16" s="396"/>
      <c r="F16" s="396"/>
      <c r="G16" s="348"/>
      <c r="H16" s="348"/>
      <c r="I16" s="348"/>
      <c r="J16" s="283"/>
      <c r="K16" s="353" t="str">
        <f>IF(LEN(J16)&gt;0,VLOOKUP(J16,puan!$AA$4:$AH$111,8)-IF(COUNTIF(puan!$AA$4:$AH$111,J16)=0,0,0),"   ")</f>
        <v xml:space="preserve">   </v>
      </c>
      <c r="L16" s="397"/>
    </row>
    <row r="17" spans="1:12" s="84" customFormat="1" ht="38.450000000000003" hidden="1" customHeight="1" x14ac:dyDescent="0.2">
      <c r="A17" s="392"/>
      <c r="B17" s="393"/>
      <c r="C17" s="394"/>
      <c r="D17" s="395"/>
      <c r="E17" s="396"/>
      <c r="F17" s="396"/>
      <c r="G17" s="348"/>
      <c r="H17" s="348"/>
      <c r="I17" s="348"/>
      <c r="J17" s="283"/>
      <c r="K17" s="353" t="str">
        <f>IF(LEN(J17)&gt;0,VLOOKUP(J17,puan!$AA$4:$AH$111,8)-IF(COUNTIF(puan!$AA$4:$AH$111,J17)=0,0,0),"   ")</f>
        <v xml:space="preserve">   </v>
      </c>
      <c r="L17" s="397"/>
    </row>
    <row r="18" spans="1:12" s="84" customFormat="1" ht="38.450000000000003" hidden="1" customHeight="1" x14ac:dyDescent="0.2">
      <c r="A18" s="392"/>
      <c r="B18" s="393"/>
      <c r="C18" s="394"/>
      <c r="D18" s="395"/>
      <c r="E18" s="396"/>
      <c r="F18" s="396"/>
      <c r="G18" s="348"/>
      <c r="H18" s="348"/>
      <c r="I18" s="348"/>
      <c r="J18" s="283"/>
      <c r="K18" s="353" t="str">
        <f>IF(LEN(J18)&gt;0,VLOOKUP(J18,puan!$AA$4:$AH$111,8)-IF(COUNTIF(puan!$AA$4:$AH$111,J18)=0,0,0),"   ")</f>
        <v xml:space="preserve">   </v>
      </c>
      <c r="L18" s="397"/>
    </row>
    <row r="19" spans="1:12" s="84" customFormat="1" ht="38.450000000000003" hidden="1" customHeight="1" x14ac:dyDescent="0.2">
      <c r="A19" s="392"/>
      <c r="B19" s="393"/>
      <c r="C19" s="394"/>
      <c r="D19" s="395"/>
      <c r="E19" s="396"/>
      <c r="F19" s="396"/>
      <c r="G19" s="348"/>
      <c r="H19" s="348"/>
      <c r="I19" s="348"/>
      <c r="J19" s="283"/>
      <c r="K19" s="353" t="str">
        <f>IF(LEN(J19)&gt;0,VLOOKUP(J19,puan!$AA$4:$AH$111,8)-IF(COUNTIF(puan!$AA$4:$AH$111,J19)=0,0,0),"   ")</f>
        <v xml:space="preserve">   </v>
      </c>
      <c r="L19" s="397"/>
    </row>
    <row r="20" spans="1:12" s="84" customFormat="1" ht="38.450000000000003" hidden="1" customHeight="1" x14ac:dyDescent="0.2">
      <c r="A20" s="392"/>
      <c r="B20" s="393"/>
      <c r="C20" s="394"/>
      <c r="D20" s="395"/>
      <c r="E20" s="396"/>
      <c r="F20" s="396"/>
      <c r="G20" s="348"/>
      <c r="H20" s="348"/>
      <c r="I20" s="348"/>
      <c r="J20" s="283"/>
      <c r="K20" s="353" t="str">
        <f>IF(LEN(J20)&gt;0,VLOOKUP(J20,puan!$AA$4:$AH$111,8)-IF(COUNTIF(puan!$AA$4:$AH$111,J20)=0,0,0),"   ")</f>
        <v xml:space="preserve">   </v>
      </c>
      <c r="L20" s="397"/>
    </row>
    <row r="21" spans="1:12" s="84" customFormat="1" ht="38.450000000000003" hidden="1" customHeight="1" x14ac:dyDescent="0.2">
      <c r="A21" s="392"/>
      <c r="B21" s="393"/>
      <c r="C21" s="394"/>
      <c r="D21" s="395"/>
      <c r="E21" s="396"/>
      <c r="F21" s="396"/>
      <c r="G21" s="348"/>
      <c r="H21" s="348"/>
      <c r="I21" s="348"/>
      <c r="J21" s="283"/>
      <c r="K21" s="353" t="str">
        <f>IF(LEN(J21)&gt;0,VLOOKUP(J21,puan!$AA$4:$AH$111,8)-IF(COUNTIF(puan!$AA$4:$AH$111,J21)=0,0,0),"   ")</f>
        <v xml:space="preserve">   </v>
      </c>
      <c r="L21" s="397"/>
    </row>
    <row r="22" spans="1:12" s="84" customFormat="1" ht="38.450000000000003" hidden="1" customHeight="1" x14ac:dyDescent="0.2">
      <c r="A22" s="392"/>
      <c r="B22" s="393"/>
      <c r="C22" s="394"/>
      <c r="D22" s="395"/>
      <c r="E22" s="396"/>
      <c r="F22" s="396"/>
      <c r="G22" s="348"/>
      <c r="H22" s="348"/>
      <c r="I22" s="348"/>
      <c r="J22" s="283"/>
      <c r="K22" s="353" t="str">
        <f>IF(LEN(J22)&gt;0,VLOOKUP(J22,puan!$AA$4:$AH$111,8)-IF(COUNTIF(puan!$AA$4:$AH$111,J22)=0,0,0),"   ")</f>
        <v xml:space="preserve">   </v>
      </c>
      <c r="L22" s="397"/>
    </row>
    <row r="23" spans="1:12" s="84" customFormat="1" ht="38.450000000000003" hidden="1" customHeight="1" x14ac:dyDescent="0.2">
      <c r="A23" s="392"/>
      <c r="B23" s="393"/>
      <c r="C23" s="394"/>
      <c r="D23" s="395"/>
      <c r="E23" s="396"/>
      <c r="F23" s="396"/>
      <c r="G23" s="348"/>
      <c r="H23" s="348"/>
      <c r="I23" s="348"/>
      <c r="J23" s="283"/>
      <c r="K23" s="353" t="str">
        <f>IF(LEN(J23)&gt;0,VLOOKUP(J23,puan!$AA$4:$AH$111,8)-IF(COUNTIF(puan!$AA$4:$AH$111,J23)=0,0,0),"   ")</f>
        <v xml:space="preserve">   </v>
      </c>
      <c r="L23" s="397"/>
    </row>
    <row r="24" spans="1:12" s="84" customFormat="1" ht="38.450000000000003" hidden="1" customHeight="1" x14ac:dyDescent="0.2">
      <c r="A24" s="392"/>
      <c r="B24" s="393"/>
      <c r="C24" s="394"/>
      <c r="D24" s="395"/>
      <c r="E24" s="396"/>
      <c r="F24" s="396"/>
      <c r="G24" s="348"/>
      <c r="H24" s="348"/>
      <c r="I24" s="348"/>
      <c r="J24" s="283"/>
      <c r="K24" s="353" t="str">
        <f>IF(LEN(J24)&gt;0,VLOOKUP(J24,puan!$AA$4:$AH$111,8)-IF(COUNTIF(puan!$AA$4:$AH$111,J24)=0,0,0),"   ")</f>
        <v xml:space="preserve">   </v>
      </c>
      <c r="L24" s="397"/>
    </row>
    <row r="25" spans="1:12" s="84" customFormat="1" ht="38.450000000000003" hidden="1" customHeight="1" x14ac:dyDescent="0.2">
      <c r="A25" s="392"/>
      <c r="B25" s="393"/>
      <c r="C25" s="394"/>
      <c r="D25" s="395"/>
      <c r="E25" s="396"/>
      <c r="F25" s="396"/>
      <c r="G25" s="348"/>
      <c r="H25" s="348"/>
      <c r="I25" s="348"/>
      <c r="J25" s="283"/>
      <c r="K25" s="353" t="str">
        <f>IF(LEN(J25)&gt;0,VLOOKUP(J25,puan!$AA$4:$AH$111,8)-IF(COUNTIF(puan!$AA$4:$AH$111,J25)=0,0,0),"   ")</f>
        <v xml:space="preserve">   </v>
      </c>
      <c r="L25" s="397"/>
    </row>
    <row r="26" spans="1:12" s="84" customFormat="1" ht="38.450000000000003" hidden="1" customHeight="1" x14ac:dyDescent="0.2">
      <c r="A26" s="392"/>
      <c r="B26" s="393"/>
      <c r="C26" s="394"/>
      <c r="D26" s="395"/>
      <c r="E26" s="396"/>
      <c r="F26" s="396"/>
      <c r="G26" s="348"/>
      <c r="H26" s="348"/>
      <c r="I26" s="348"/>
      <c r="J26" s="283"/>
      <c r="K26" s="353" t="str">
        <f>IF(LEN(J26)&gt;0,VLOOKUP(J26,puan!$AA$4:$AH$111,8)-IF(COUNTIF(puan!$AA$4:$AH$111,J26)=0,0,0),"   ")</f>
        <v xml:space="preserve">   </v>
      </c>
      <c r="L26" s="397"/>
    </row>
    <row r="27" spans="1:12" s="84" customFormat="1" ht="38.450000000000003" hidden="1" customHeight="1" x14ac:dyDescent="0.2">
      <c r="A27" s="392"/>
      <c r="B27" s="393"/>
      <c r="C27" s="394"/>
      <c r="D27" s="395"/>
      <c r="E27" s="396"/>
      <c r="F27" s="396"/>
      <c r="G27" s="348"/>
      <c r="H27" s="348"/>
      <c r="I27" s="348"/>
      <c r="J27" s="283"/>
      <c r="K27" s="353" t="str">
        <f>IF(LEN(J27)&gt;0,VLOOKUP(J27,puan!$AA$4:$AH$111,8)-IF(COUNTIF(puan!$AA$4:$AH$111,J27)=0,0,0),"   ")</f>
        <v xml:space="preserve">   </v>
      </c>
      <c r="L27" s="397"/>
    </row>
    <row r="28" spans="1:12" s="84" customFormat="1" ht="38.450000000000003" hidden="1" customHeight="1" x14ac:dyDescent="0.2">
      <c r="A28" s="392"/>
      <c r="B28" s="393"/>
      <c r="C28" s="394"/>
      <c r="D28" s="395"/>
      <c r="E28" s="396"/>
      <c r="F28" s="396"/>
      <c r="G28" s="348"/>
      <c r="H28" s="348"/>
      <c r="I28" s="348"/>
      <c r="J28" s="283"/>
      <c r="K28" s="353" t="str">
        <f>IF(LEN(J28)&gt;0,VLOOKUP(J28,puan!$AA$4:$AH$111,8)-IF(COUNTIF(puan!$AA$4:$AH$111,J28)=0,0,0),"   ")</f>
        <v xml:space="preserve">   </v>
      </c>
      <c r="L28" s="397"/>
    </row>
    <row r="29" spans="1:12" s="84" customFormat="1" ht="38.450000000000003" hidden="1" customHeight="1" x14ac:dyDescent="0.2">
      <c r="A29" s="392"/>
      <c r="B29" s="393"/>
      <c r="C29" s="394"/>
      <c r="D29" s="395"/>
      <c r="E29" s="396"/>
      <c r="F29" s="396"/>
      <c r="G29" s="348"/>
      <c r="H29" s="348"/>
      <c r="I29" s="348"/>
      <c r="J29" s="283"/>
      <c r="K29" s="353" t="str">
        <f>IF(LEN(J29)&gt;0,VLOOKUP(J29,puan!$AA$4:$AH$111,8)-IF(COUNTIF(puan!$AA$4:$AH$111,J29)=0,0,0),"   ")</f>
        <v xml:space="preserve">   </v>
      </c>
      <c r="L29" s="397"/>
    </row>
    <row r="30" spans="1:12" s="84" customFormat="1" ht="38.450000000000003" hidden="1" customHeight="1" x14ac:dyDescent="0.2">
      <c r="A30" s="392"/>
      <c r="B30" s="393"/>
      <c r="C30" s="394"/>
      <c r="D30" s="395"/>
      <c r="E30" s="396"/>
      <c r="F30" s="396"/>
      <c r="G30" s="348"/>
      <c r="H30" s="348"/>
      <c r="I30" s="348"/>
      <c r="J30" s="283"/>
      <c r="K30" s="353" t="str">
        <f>IF(LEN(J30)&gt;0,VLOOKUP(J30,puan!$AA$4:$AH$111,8)-IF(COUNTIF(puan!$AA$4:$AH$111,J30)=0,0,0),"   ")</f>
        <v xml:space="preserve">   </v>
      </c>
      <c r="L30" s="397"/>
    </row>
    <row r="31" spans="1:12" s="84" customFormat="1" ht="38.450000000000003" hidden="1" customHeight="1" x14ac:dyDescent="0.2">
      <c r="A31" s="392"/>
      <c r="B31" s="393"/>
      <c r="C31" s="394"/>
      <c r="D31" s="395"/>
      <c r="E31" s="396"/>
      <c r="F31" s="396"/>
      <c r="G31" s="348"/>
      <c r="H31" s="348"/>
      <c r="I31" s="348"/>
      <c r="J31" s="283"/>
      <c r="K31" s="353" t="str">
        <f>IF(LEN(J31)&gt;0,VLOOKUP(J31,puan!$AA$4:$AH$111,8)-IF(COUNTIF(puan!$AA$4:$AH$111,J31)=0,0,0),"   ")</f>
        <v xml:space="preserve">   </v>
      </c>
      <c r="L31" s="397"/>
    </row>
    <row r="32" spans="1:12" s="84" customFormat="1" ht="38.450000000000003" hidden="1" customHeight="1" x14ac:dyDescent="0.2">
      <c r="A32" s="392"/>
      <c r="B32" s="393"/>
      <c r="C32" s="394"/>
      <c r="D32" s="395"/>
      <c r="E32" s="396"/>
      <c r="F32" s="396"/>
      <c r="G32" s="348"/>
      <c r="H32" s="348"/>
      <c r="I32" s="348"/>
      <c r="J32" s="283"/>
      <c r="K32" s="353" t="str">
        <f>IF(LEN(J32)&gt;0,VLOOKUP(J32,puan!$AA$4:$AH$111,8)-IF(COUNTIF(puan!$AA$4:$AH$111,J32)=0,0,0),"   ")</f>
        <v xml:space="preserve">   </v>
      </c>
      <c r="L32" s="397"/>
    </row>
    <row r="33" spans="1:12" s="84" customFormat="1" ht="38.450000000000003" hidden="1" customHeight="1" x14ac:dyDescent="0.2">
      <c r="A33" s="392"/>
      <c r="B33" s="393"/>
      <c r="C33" s="394"/>
      <c r="D33" s="395"/>
      <c r="E33" s="396"/>
      <c r="F33" s="396"/>
      <c r="G33" s="348"/>
      <c r="H33" s="348"/>
      <c r="I33" s="348"/>
      <c r="J33" s="283"/>
      <c r="K33" s="353" t="str">
        <f>IF(LEN(J33)&gt;0,VLOOKUP(J33,puan!$AA$4:$AH$111,8)-IF(COUNTIF(puan!$AA$4:$AH$111,J33)=0,0,0),"   ")</f>
        <v xml:space="preserve">   </v>
      </c>
      <c r="L33" s="397"/>
    </row>
    <row r="34" spans="1:12" s="84" customFormat="1" ht="38.450000000000003" hidden="1" customHeight="1" x14ac:dyDescent="0.2">
      <c r="A34" s="392"/>
      <c r="B34" s="393"/>
      <c r="C34" s="394"/>
      <c r="D34" s="395"/>
      <c r="E34" s="396"/>
      <c r="F34" s="396"/>
      <c r="G34" s="348"/>
      <c r="H34" s="348"/>
      <c r="I34" s="348"/>
      <c r="J34" s="283"/>
      <c r="K34" s="353" t="str">
        <f>IF(LEN(J34)&gt;0,VLOOKUP(J34,puan!$AA$4:$AH$111,8)-IF(COUNTIF(puan!$AA$4:$AH$111,J34)=0,0,0),"   ")</f>
        <v xml:space="preserve">   </v>
      </c>
      <c r="L34" s="397"/>
    </row>
    <row r="35" spans="1:12" s="84" customFormat="1" ht="38.450000000000003" hidden="1" customHeight="1" x14ac:dyDescent="0.2">
      <c r="A35" s="392"/>
      <c r="B35" s="393"/>
      <c r="C35" s="394"/>
      <c r="D35" s="395"/>
      <c r="E35" s="396"/>
      <c r="F35" s="396"/>
      <c r="G35" s="348"/>
      <c r="H35" s="348"/>
      <c r="I35" s="348"/>
      <c r="J35" s="283"/>
      <c r="K35" s="353" t="str">
        <f>IF(LEN(J35)&gt;0,VLOOKUP(J35,puan!$AA$4:$AH$111,8)-IF(COUNTIF(puan!$AA$4:$AH$111,J35)=0,0,0),"   ")</f>
        <v xml:space="preserve">   </v>
      </c>
      <c r="L35" s="397"/>
    </row>
    <row r="36" spans="1:12" s="84" customFormat="1" ht="38.450000000000003" hidden="1" customHeight="1" x14ac:dyDescent="0.2">
      <c r="A36" s="392"/>
      <c r="B36" s="393"/>
      <c r="C36" s="394"/>
      <c r="D36" s="395"/>
      <c r="E36" s="396"/>
      <c r="F36" s="396"/>
      <c r="G36" s="348"/>
      <c r="H36" s="348"/>
      <c r="I36" s="348"/>
      <c r="J36" s="283"/>
      <c r="K36" s="353" t="str">
        <f>IF(LEN(J36)&gt;0,VLOOKUP(J36,puan!$AA$4:$AH$111,8)-IF(COUNTIF(puan!$AA$4:$AH$111,J36)=0,0,0),"   ")</f>
        <v xml:space="preserve">   </v>
      </c>
      <c r="L36" s="397"/>
    </row>
    <row r="37" spans="1:12" s="84" customFormat="1" ht="38.450000000000003" hidden="1" customHeight="1" x14ac:dyDescent="0.2">
      <c r="A37" s="392"/>
      <c r="B37" s="393"/>
      <c r="C37" s="394"/>
      <c r="D37" s="395"/>
      <c r="E37" s="396"/>
      <c r="F37" s="396"/>
      <c r="G37" s="348"/>
      <c r="H37" s="348"/>
      <c r="I37" s="348"/>
      <c r="J37" s="283"/>
      <c r="K37" s="353" t="str">
        <f>IF(LEN(J37)&gt;0,VLOOKUP(J37,puan!$AA$4:$AH$111,8)-IF(COUNTIF(puan!$AA$4:$AH$111,J37)=0,0,0),"   ")</f>
        <v xml:space="preserve">   </v>
      </c>
      <c r="L37" s="397"/>
    </row>
    <row r="38" spans="1:12" s="84" customFormat="1" ht="38.450000000000003" hidden="1" customHeight="1" x14ac:dyDescent="0.2">
      <c r="A38" s="392"/>
      <c r="B38" s="393"/>
      <c r="C38" s="394"/>
      <c r="D38" s="395"/>
      <c r="E38" s="396"/>
      <c r="F38" s="396"/>
      <c r="G38" s="348"/>
      <c r="H38" s="348"/>
      <c r="I38" s="348"/>
      <c r="J38" s="283"/>
      <c r="K38" s="353" t="str">
        <f>IF(LEN(J38)&gt;0,VLOOKUP(J38,puan!$AA$4:$AH$111,8)-IF(COUNTIF(puan!$AA$4:$AH$111,J38)=0,0,0),"   ")</f>
        <v xml:space="preserve">   </v>
      </c>
      <c r="L38" s="397"/>
    </row>
    <row r="39" spans="1:12" s="84" customFormat="1" ht="38.450000000000003" hidden="1" customHeight="1" x14ac:dyDescent="0.2">
      <c r="A39" s="392"/>
      <c r="B39" s="393"/>
      <c r="C39" s="394"/>
      <c r="D39" s="395"/>
      <c r="E39" s="396"/>
      <c r="F39" s="396"/>
      <c r="G39" s="348"/>
      <c r="H39" s="348"/>
      <c r="I39" s="348"/>
      <c r="J39" s="283"/>
      <c r="K39" s="353" t="str">
        <f>IF(LEN(J39)&gt;0,VLOOKUP(J39,puan!$AA$4:$AH$111,8)-IF(COUNTIF(puan!$AA$4:$AH$111,J39)=0,0,0),"   ")</f>
        <v xml:space="preserve">   </v>
      </c>
      <c r="L39" s="397"/>
    </row>
    <row r="40" spans="1:12" s="84" customFormat="1" ht="38.450000000000003" hidden="1" customHeight="1" x14ac:dyDescent="0.2">
      <c r="A40" s="392"/>
      <c r="B40" s="393"/>
      <c r="C40" s="394"/>
      <c r="D40" s="395"/>
      <c r="E40" s="396"/>
      <c r="F40" s="396"/>
      <c r="G40" s="348"/>
      <c r="H40" s="348"/>
      <c r="I40" s="348"/>
      <c r="J40" s="283"/>
      <c r="K40" s="353" t="str">
        <f>IF(LEN(J40)&gt;0,VLOOKUP(J40,puan!$AA$4:$AH$111,8)-IF(COUNTIF(puan!$AA$4:$AH$111,J40)=0,0,0),"   ")</f>
        <v xml:space="preserve">   </v>
      </c>
      <c r="L40" s="397"/>
    </row>
    <row r="41" spans="1:12" s="84" customFormat="1" ht="38.450000000000003" hidden="1" customHeight="1" x14ac:dyDescent="0.2">
      <c r="A41" s="392"/>
      <c r="B41" s="393"/>
      <c r="C41" s="394"/>
      <c r="D41" s="395"/>
      <c r="E41" s="396"/>
      <c r="F41" s="396"/>
      <c r="G41" s="348"/>
      <c r="H41" s="348"/>
      <c r="I41" s="348"/>
      <c r="J41" s="283"/>
      <c r="K41" s="353" t="str">
        <f>IF(LEN(J41)&gt;0,VLOOKUP(J41,puan!$AA$4:$AH$111,8)-IF(COUNTIF(puan!$AA$4:$AH$111,J41)=0,0,0),"   ")</f>
        <v xml:space="preserve">   </v>
      </c>
      <c r="L41" s="397"/>
    </row>
    <row r="42" spans="1:12" s="84" customFormat="1" ht="38.450000000000003" hidden="1" customHeight="1" x14ac:dyDescent="0.2">
      <c r="A42" s="392"/>
      <c r="B42" s="393"/>
      <c r="C42" s="394"/>
      <c r="D42" s="395"/>
      <c r="E42" s="396"/>
      <c r="F42" s="396"/>
      <c r="G42" s="348"/>
      <c r="H42" s="348"/>
      <c r="I42" s="348"/>
      <c r="J42" s="283"/>
      <c r="K42" s="353" t="str">
        <f>IF(LEN(J42)&gt;0,VLOOKUP(J42,puan!$AA$4:$AH$111,8)-IF(COUNTIF(puan!$AA$4:$AH$111,J42)=0,0,0),"   ")</f>
        <v xml:space="preserve">   </v>
      </c>
      <c r="L42" s="397"/>
    </row>
    <row r="43" spans="1:12" s="84" customFormat="1" ht="38.450000000000003" hidden="1" customHeight="1" x14ac:dyDescent="0.2">
      <c r="A43" s="392"/>
      <c r="B43" s="393"/>
      <c r="C43" s="394"/>
      <c r="D43" s="395"/>
      <c r="E43" s="396"/>
      <c r="F43" s="396"/>
      <c r="G43" s="348"/>
      <c r="H43" s="348"/>
      <c r="I43" s="348"/>
      <c r="J43" s="283"/>
      <c r="K43" s="353" t="str">
        <f>IF(LEN(J43)&gt;0,VLOOKUP(J43,puan!$AA$4:$AH$111,8)-IF(COUNTIF(puan!$AA$4:$AH$111,J43)=0,0,0),"   ")</f>
        <v xml:space="preserve">   </v>
      </c>
      <c r="L43" s="397"/>
    </row>
    <row r="44" spans="1:12" s="84" customFormat="1" ht="38.450000000000003" hidden="1" customHeight="1" x14ac:dyDescent="0.2">
      <c r="A44" s="392"/>
      <c r="B44" s="393"/>
      <c r="C44" s="394"/>
      <c r="D44" s="395"/>
      <c r="E44" s="396"/>
      <c r="F44" s="396"/>
      <c r="G44" s="348"/>
      <c r="H44" s="348"/>
      <c r="I44" s="348"/>
      <c r="J44" s="283"/>
      <c r="K44" s="353" t="str">
        <f>IF(LEN(J44)&gt;0,VLOOKUP(J44,puan!$AA$4:$AH$111,8)-IF(COUNTIF(puan!$AA$4:$AH$111,J44)=0,0,0),"   ")</f>
        <v xml:space="preserve">   </v>
      </c>
      <c r="L44" s="397"/>
    </row>
    <row r="45" spans="1:12" s="84" customFormat="1" ht="38.450000000000003" hidden="1" customHeight="1" x14ac:dyDescent="0.2">
      <c r="A45" s="392"/>
      <c r="B45" s="393"/>
      <c r="C45" s="394"/>
      <c r="D45" s="395"/>
      <c r="E45" s="396"/>
      <c r="F45" s="396"/>
      <c r="G45" s="348"/>
      <c r="H45" s="348"/>
      <c r="I45" s="348"/>
      <c r="J45" s="283"/>
      <c r="K45" s="353" t="str">
        <f>IF(LEN(J45)&gt;0,VLOOKUP(J45,puan!$AA$4:$AH$111,8)-IF(COUNTIF(puan!$AA$4:$AH$111,J45)=0,0,0),"   ")</f>
        <v xml:space="preserve">   </v>
      </c>
      <c r="L45" s="397"/>
    </row>
    <row r="46" spans="1:12" s="84" customFormat="1" ht="38.450000000000003" hidden="1" customHeight="1" x14ac:dyDescent="0.2">
      <c r="A46" s="392"/>
      <c r="B46" s="393"/>
      <c r="C46" s="394"/>
      <c r="D46" s="395"/>
      <c r="E46" s="396"/>
      <c r="F46" s="396"/>
      <c r="G46" s="348"/>
      <c r="H46" s="348"/>
      <c r="I46" s="348"/>
      <c r="J46" s="283"/>
      <c r="K46" s="353" t="str">
        <f>IF(LEN(J46)&gt;0,VLOOKUP(J46,puan!$AA$4:$AH$111,8)-IF(COUNTIF(puan!$AA$4:$AH$111,J46)=0,0,0),"   ")</f>
        <v xml:space="preserve">   </v>
      </c>
      <c r="L46" s="397"/>
    </row>
    <row r="47" spans="1:12" s="84" customFormat="1" ht="38.450000000000003" hidden="1" customHeight="1" x14ac:dyDescent="0.2">
      <c r="A47" s="392"/>
      <c r="B47" s="393"/>
      <c r="C47" s="394"/>
      <c r="D47" s="395"/>
      <c r="E47" s="396"/>
      <c r="F47" s="396"/>
      <c r="G47" s="348"/>
      <c r="H47" s="348"/>
      <c r="I47" s="348"/>
      <c r="J47" s="283"/>
      <c r="K47" s="353" t="str">
        <f>IF(LEN(J47)&gt;0,VLOOKUP(J47,puan!$AA$4:$AH$111,8)-IF(COUNTIF(puan!$AA$4:$AH$111,J47)=0,0,0),"   ")</f>
        <v xml:space="preserve">   </v>
      </c>
      <c r="L47" s="397"/>
    </row>
    <row r="48" spans="1:12" s="84" customFormat="1" ht="38.450000000000003" hidden="1" customHeight="1" x14ac:dyDescent="0.2">
      <c r="A48" s="392"/>
      <c r="B48" s="393"/>
      <c r="C48" s="394"/>
      <c r="D48" s="395"/>
      <c r="E48" s="396"/>
      <c r="F48" s="396"/>
      <c r="G48" s="348"/>
      <c r="H48" s="348"/>
      <c r="I48" s="348"/>
      <c r="J48" s="283"/>
      <c r="K48" s="353" t="str">
        <f>IF(LEN(J48)&gt;0,VLOOKUP(J48,puan!$AA$4:$AH$111,8)-IF(COUNTIF(puan!$AA$4:$AH$111,J48)=0,0,0),"   ")</f>
        <v xml:space="preserve">   </v>
      </c>
      <c r="L48" s="397"/>
    </row>
    <row r="49" spans="1:12" s="84" customFormat="1" ht="38.450000000000003" hidden="1" customHeight="1" x14ac:dyDescent="0.2">
      <c r="A49" s="392"/>
      <c r="B49" s="393"/>
      <c r="C49" s="394"/>
      <c r="D49" s="395"/>
      <c r="E49" s="396"/>
      <c r="F49" s="396"/>
      <c r="G49" s="348"/>
      <c r="H49" s="348"/>
      <c r="I49" s="348"/>
      <c r="J49" s="283"/>
      <c r="K49" s="353" t="str">
        <f>IF(LEN(J49)&gt;0,VLOOKUP(J49,puan!$AA$4:$AH$111,8)-IF(COUNTIF(puan!$AA$4:$AH$111,J49)=0,0,0),"   ")</f>
        <v xml:space="preserve">   </v>
      </c>
      <c r="L49" s="397"/>
    </row>
    <row r="50" spans="1:12" s="84" customFormat="1" ht="38.450000000000003" hidden="1" customHeight="1" x14ac:dyDescent="0.2">
      <c r="A50" s="392"/>
      <c r="B50" s="393"/>
      <c r="C50" s="394"/>
      <c r="D50" s="395"/>
      <c r="E50" s="396"/>
      <c r="F50" s="396"/>
      <c r="G50" s="348"/>
      <c r="H50" s="348"/>
      <c r="I50" s="348"/>
      <c r="J50" s="283"/>
      <c r="K50" s="353" t="str">
        <f>IF(LEN(J50)&gt;0,VLOOKUP(J50,puan!$AA$4:$AH$111,8)-IF(COUNTIF(puan!$AA$4:$AH$111,J50)=0,0,0),"   ")</f>
        <v xml:space="preserve">   </v>
      </c>
      <c r="L50" s="397"/>
    </row>
    <row r="51" spans="1:12" s="84" customFormat="1" ht="38.450000000000003" hidden="1" customHeight="1" x14ac:dyDescent="0.2">
      <c r="A51" s="392"/>
      <c r="B51" s="393"/>
      <c r="C51" s="394"/>
      <c r="D51" s="395"/>
      <c r="E51" s="396"/>
      <c r="F51" s="396"/>
      <c r="G51" s="348"/>
      <c r="H51" s="348"/>
      <c r="I51" s="348"/>
      <c r="J51" s="283"/>
      <c r="K51" s="353" t="str">
        <f>IF(LEN(J51)&gt;0,VLOOKUP(J51,puan!$AA$4:$AH$111,8)-IF(COUNTIF(puan!$AA$4:$AH$111,J51)=0,0,0),"   ")</f>
        <v xml:space="preserve">   </v>
      </c>
      <c r="L51" s="397"/>
    </row>
    <row r="52" spans="1:12" s="84" customFormat="1" ht="38.450000000000003" hidden="1" customHeight="1" x14ac:dyDescent="0.2">
      <c r="A52" s="392"/>
      <c r="B52" s="393"/>
      <c r="C52" s="394"/>
      <c r="D52" s="395"/>
      <c r="E52" s="396"/>
      <c r="F52" s="396"/>
      <c r="G52" s="348"/>
      <c r="H52" s="348"/>
      <c r="I52" s="348"/>
      <c r="J52" s="283"/>
      <c r="K52" s="353" t="str">
        <f>IF(LEN(J52)&gt;0,VLOOKUP(J52,puan!$AA$4:$AH$111,8)-IF(COUNTIF(puan!$AA$4:$AH$111,J52)=0,0,0),"   ")</f>
        <v xml:space="preserve">   </v>
      </c>
      <c r="L52" s="397"/>
    </row>
    <row r="53" spans="1:12" s="84" customFormat="1" ht="38.450000000000003" hidden="1" customHeight="1" x14ac:dyDescent="0.2">
      <c r="A53" s="392"/>
      <c r="B53" s="393"/>
      <c r="C53" s="394"/>
      <c r="D53" s="395"/>
      <c r="E53" s="396"/>
      <c r="F53" s="396"/>
      <c r="G53" s="348"/>
      <c r="H53" s="348"/>
      <c r="I53" s="348"/>
      <c r="J53" s="283"/>
      <c r="K53" s="353" t="str">
        <f>IF(LEN(J53)&gt;0,VLOOKUP(J53,puan!$AA$4:$AH$111,8)-IF(COUNTIF(puan!$AA$4:$AH$111,J53)=0,0,0),"   ")</f>
        <v xml:space="preserve">   </v>
      </c>
      <c r="L53" s="397"/>
    </row>
    <row r="54" spans="1:12" s="84" customFormat="1" ht="38.450000000000003" hidden="1" customHeight="1" x14ac:dyDescent="0.2">
      <c r="A54" s="392"/>
      <c r="B54" s="393"/>
      <c r="C54" s="394"/>
      <c r="D54" s="395"/>
      <c r="E54" s="396"/>
      <c r="F54" s="396"/>
      <c r="G54" s="348"/>
      <c r="H54" s="348"/>
      <c r="I54" s="348"/>
      <c r="J54" s="283"/>
      <c r="K54" s="353" t="str">
        <f>IF(LEN(J54)&gt;0,VLOOKUP(J54,puan!$AA$4:$AH$111,8)-IF(COUNTIF(puan!$AA$4:$AH$111,J54)=0,0,0),"   ")</f>
        <v xml:space="preserve">   </v>
      </c>
      <c r="L54" s="397"/>
    </row>
    <row r="55" spans="1:12" s="84" customFormat="1" ht="38.450000000000003" hidden="1" customHeight="1" x14ac:dyDescent="0.2">
      <c r="A55" s="392"/>
      <c r="B55" s="393"/>
      <c r="C55" s="394"/>
      <c r="D55" s="395"/>
      <c r="E55" s="396"/>
      <c r="F55" s="396"/>
      <c r="G55" s="348"/>
      <c r="H55" s="348"/>
      <c r="I55" s="348"/>
      <c r="J55" s="283"/>
      <c r="K55" s="353" t="str">
        <f>IF(LEN(J55)&gt;0,VLOOKUP(J55,puan!$AA$4:$AH$111,8)-IF(COUNTIF(puan!$AA$4:$AH$111,J55)=0,0,0),"   ")</f>
        <v xml:space="preserve">   </v>
      </c>
      <c r="L55" s="397"/>
    </row>
    <row r="56" spans="1:12" s="84" customFormat="1" ht="38.450000000000003" hidden="1" customHeight="1" x14ac:dyDescent="0.2">
      <c r="A56" s="392"/>
      <c r="B56" s="393"/>
      <c r="C56" s="394"/>
      <c r="D56" s="395"/>
      <c r="E56" s="396"/>
      <c r="F56" s="396"/>
      <c r="G56" s="348"/>
      <c r="H56" s="348"/>
      <c r="I56" s="348"/>
      <c r="J56" s="283"/>
      <c r="K56" s="353" t="str">
        <f>IF(LEN(J56)&gt;0,VLOOKUP(J56,puan!$AA$4:$AH$111,8)-IF(COUNTIF(puan!$AA$4:$AH$111,J56)=0,0,0),"   ")</f>
        <v xml:space="preserve">   </v>
      </c>
      <c r="L56" s="397"/>
    </row>
    <row r="57" spans="1:12" s="84" customFormat="1" ht="38.450000000000003" hidden="1" customHeight="1" x14ac:dyDescent="0.2">
      <c r="A57" s="392"/>
      <c r="B57" s="393"/>
      <c r="C57" s="394"/>
      <c r="D57" s="395"/>
      <c r="E57" s="396"/>
      <c r="F57" s="396"/>
      <c r="G57" s="348"/>
      <c r="H57" s="348"/>
      <c r="I57" s="348"/>
      <c r="J57" s="283"/>
      <c r="K57" s="353" t="str">
        <f>IF(LEN(J57)&gt;0,VLOOKUP(J57,puan!$AA$4:$AH$111,8)-IF(COUNTIF(puan!$AA$4:$AH$111,J57)=0,0,0),"   ")</f>
        <v xml:space="preserve">   </v>
      </c>
      <c r="L57" s="397"/>
    </row>
    <row r="58" spans="1:12" s="84" customFormat="1" ht="38.450000000000003" hidden="1" customHeight="1" x14ac:dyDescent="0.2">
      <c r="A58" s="392"/>
      <c r="B58" s="393"/>
      <c r="C58" s="394"/>
      <c r="D58" s="395"/>
      <c r="E58" s="396"/>
      <c r="F58" s="396"/>
      <c r="G58" s="348"/>
      <c r="H58" s="348"/>
      <c r="I58" s="348"/>
      <c r="J58" s="283"/>
      <c r="K58" s="353" t="str">
        <f>IF(LEN(J58)&gt;0,VLOOKUP(J58,puan!$AA$4:$AH$111,8)-IF(COUNTIF(puan!$AA$4:$AH$111,J58)=0,0,0),"   ")</f>
        <v xml:space="preserve">   </v>
      </c>
      <c r="L58" s="397"/>
    </row>
    <row r="59" spans="1:12" s="84" customFormat="1" ht="38.450000000000003" hidden="1" customHeight="1" x14ac:dyDescent="0.2">
      <c r="A59" s="392"/>
      <c r="B59" s="393"/>
      <c r="C59" s="394"/>
      <c r="D59" s="395"/>
      <c r="E59" s="396"/>
      <c r="F59" s="396"/>
      <c r="G59" s="348"/>
      <c r="H59" s="348"/>
      <c r="I59" s="348"/>
      <c r="J59" s="283"/>
      <c r="K59" s="353" t="str">
        <f>IF(LEN(J59)&gt;0,VLOOKUP(J59,puan!$AA$4:$AH$111,8)-IF(COUNTIF(puan!$AA$4:$AH$111,J59)=0,0,0),"   ")</f>
        <v xml:space="preserve">   </v>
      </c>
      <c r="L59" s="397"/>
    </row>
    <row r="60" spans="1:12" s="87" customFormat="1" ht="29.25" customHeight="1" x14ac:dyDescent="0.2">
      <c r="A60" s="610" t="s">
        <v>4</v>
      </c>
      <c r="B60" s="610"/>
      <c r="C60" s="610"/>
      <c r="D60" s="610"/>
      <c r="E60" s="424" t="s">
        <v>0</v>
      </c>
      <c r="F60" s="424" t="s">
        <v>1</v>
      </c>
      <c r="G60" s="604" t="s">
        <v>2</v>
      </c>
      <c r="H60" s="604"/>
      <c r="I60" s="604"/>
      <c r="J60" s="604" t="s">
        <v>3</v>
      </c>
      <c r="K60" s="604"/>
      <c r="L60" s="424"/>
    </row>
    <row r="65" spans="5:5" hidden="1" x14ac:dyDescent="0.2"/>
    <row r="66" spans="5:5" hidden="1" x14ac:dyDescent="0.2">
      <c r="E66" s="90" t="s">
        <v>961</v>
      </c>
    </row>
    <row r="67" spans="5:5" hidden="1" x14ac:dyDescent="0.2">
      <c r="E67" s="90" t="s">
        <v>973</v>
      </c>
    </row>
    <row r="68" spans="5:5" hidden="1" x14ac:dyDescent="0.2">
      <c r="E68" s="90" t="s">
        <v>971</v>
      </c>
    </row>
    <row r="69" spans="5:5" hidden="1" x14ac:dyDescent="0.2">
      <c r="E69" s="90" t="s">
        <v>972</v>
      </c>
    </row>
    <row r="70" spans="5:5" hidden="1" x14ac:dyDescent="0.2">
      <c r="E70" s="90" t="s">
        <v>970</v>
      </c>
    </row>
    <row r="71" spans="5:5" hidden="1" x14ac:dyDescent="0.2">
      <c r="E71" s="90" t="s">
        <v>964</v>
      </c>
    </row>
    <row r="72" spans="5:5" hidden="1" x14ac:dyDescent="0.2">
      <c r="E72" s="90" t="s">
        <v>974</v>
      </c>
    </row>
    <row r="73" spans="5:5" hidden="1" x14ac:dyDescent="0.2">
      <c r="E73" s="90" t="s">
        <v>965</v>
      </c>
    </row>
    <row r="74" spans="5:5" hidden="1" x14ac:dyDescent="0.2">
      <c r="E74" s="90" t="s">
        <v>960</v>
      </c>
    </row>
    <row r="75" spans="5:5" hidden="1" x14ac:dyDescent="0.2">
      <c r="E75" s="90" t="s">
        <v>957</v>
      </c>
    </row>
    <row r="76" spans="5:5" hidden="1" x14ac:dyDescent="0.2">
      <c r="E76" s="90" t="s">
        <v>975</v>
      </c>
    </row>
    <row r="77" spans="5:5" hidden="1" x14ac:dyDescent="0.2">
      <c r="E77" s="90" t="s">
        <v>963</v>
      </c>
    </row>
    <row r="78" spans="5:5" hidden="1" x14ac:dyDescent="0.2">
      <c r="E78" s="90" t="s">
        <v>967</v>
      </c>
    </row>
    <row r="79" spans="5:5" hidden="1" x14ac:dyDescent="0.2">
      <c r="E79" s="90" t="s">
        <v>986</v>
      </c>
    </row>
    <row r="80" spans="5:5" hidden="1" x14ac:dyDescent="0.2">
      <c r="E80" s="90" t="s">
        <v>966</v>
      </c>
    </row>
    <row r="81" spans="5:5" hidden="1" x14ac:dyDescent="0.2">
      <c r="E81" s="90" t="s">
        <v>959</v>
      </c>
    </row>
    <row r="82" spans="5:5" hidden="1" x14ac:dyDescent="0.2">
      <c r="E82" s="90" t="s">
        <v>969</v>
      </c>
    </row>
    <row r="83" spans="5:5" hidden="1" x14ac:dyDescent="0.2">
      <c r="E83" s="90" t="s">
        <v>976</v>
      </c>
    </row>
    <row r="84" spans="5:5" hidden="1" x14ac:dyDescent="0.2">
      <c r="E84" s="90" t="s">
        <v>962</v>
      </c>
    </row>
    <row r="85" spans="5:5" hidden="1" x14ac:dyDescent="0.2">
      <c r="E85" s="90" t="s">
        <v>979</v>
      </c>
    </row>
    <row r="86" spans="5:5" hidden="1" x14ac:dyDescent="0.2">
      <c r="E86" s="90" t="s">
        <v>981</v>
      </c>
    </row>
    <row r="87" spans="5:5" hidden="1" x14ac:dyDescent="0.2">
      <c r="E87" s="90" t="s">
        <v>958</v>
      </c>
    </row>
    <row r="88" spans="5:5" hidden="1" x14ac:dyDescent="0.2">
      <c r="E88" s="90" t="s">
        <v>968</v>
      </c>
    </row>
    <row r="89" spans="5:5" hidden="1" x14ac:dyDescent="0.2">
      <c r="E89" s="90" t="s">
        <v>977</v>
      </c>
    </row>
    <row r="90" spans="5:5" hidden="1" x14ac:dyDescent="0.2">
      <c r="E90" s="90" t="s">
        <v>978</v>
      </c>
    </row>
    <row r="91" spans="5:5" hidden="1" x14ac:dyDescent="0.2">
      <c r="E91" s="90" t="s">
        <v>980</v>
      </c>
    </row>
    <row r="92" spans="5:5" hidden="1" x14ac:dyDescent="0.2">
      <c r="E92" s="90" t="s">
        <v>982</v>
      </c>
    </row>
    <row r="93" spans="5:5" hidden="1" x14ac:dyDescent="0.2">
      <c r="E93" s="90" t="s">
        <v>983</v>
      </c>
    </row>
    <row r="94" spans="5:5" hidden="1" x14ac:dyDescent="0.2">
      <c r="E94" s="90" t="s">
        <v>984</v>
      </c>
    </row>
    <row r="95" spans="5:5" hidden="1" x14ac:dyDescent="0.2">
      <c r="E95" s="90" t="s">
        <v>985</v>
      </c>
    </row>
    <row r="96" spans="5:5" hidden="1" x14ac:dyDescent="0.2">
      <c r="E96" s="90" t="s">
        <v>1028</v>
      </c>
    </row>
    <row r="97" spans="5:5" hidden="1" x14ac:dyDescent="0.2">
      <c r="E97" s="90" t="s">
        <v>994</v>
      </c>
    </row>
    <row r="98" spans="5:5" hidden="1" x14ac:dyDescent="0.2">
      <c r="E98" s="90" t="s">
        <v>991</v>
      </c>
    </row>
    <row r="99" spans="5:5" hidden="1" x14ac:dyDescent="0.2">
      <c r="E99" s="90" t="s">
        <v>992</v>
      </c>
    </row>
    <row r="100" spans="5:5" hidden="1" x14ac:dyDescent="0.2">
      <c r="E100" s="90" t="s">
        <v>987</v>
      </c>
    </row>
    <row r="101" spans="5:5" hidden="1" x14ac:dyDescent="0.2">
      <c r="E101" s="90" t="s">
        <v>989</v>
      </c>
    </row>
    <row r="102" spans="5:5" hidden="1" x14ac:dyDescent="0.2">
      <c r="E102" s="90" t="s">
        <v>988</v>
      </c>
    </row>
    <row r="103" spans="5:5" hidden="1" x14ac:dyDescent="0.2">
      <c r="E103" s="90" t="s">
        <v>990</v>
      </c>
    </row>
    <row r="104" spans="5:5" hidden="1" x14ac:dyDescent="0.2">
      <c r="E104" s="90" t="s">
        <v>993</v>
      </c>
    </row>
    <row r="105" spans="5:5" hidden="1" x14ac:dyDescent="0.2">
      <c r="E105" s="90" t="s">
        <v>995</v>
      </c>
    </row>
    <row r="106" spans="5:5" hidden="1" x14ac:dyDescent="0.2">
      <c r="E106" s="90" t="s">
        <v>1003</v>
      </c>
    </row>
    <row r="107" spans="5:5" hidden="1" x14ac:dyDescent="0.2">
      <c r="E107" s="90" t="s">
        <v>1005</v>
      </c>
    </row>
    <row r="108" spans="5:5" hidden="1" x14ac:dyDescent="0.2">
      <c r="E108" s="90" t="s">
        <v>998</v>
      </c>
    </row>
    <row r="109" spans="5:5" hidden="1" x14ac:dyDescent="0.2">
      <c r="E109" s="90" t="s">
        <v>999</v>
      </c>
    </row>
    <row r="110" spans="5:5" hidden="1" x14ac:dyDescent="0.2">
      <c r="E110" s="90" t="s">
        <v>1002</v>
      </c>
    </row>
    <row r="111" spans="5:5" hidden="1" x14ac:dyDescent="0.2">
      <c r="E111" s="90" t="s">
        <v>997</v>
      </c>
    </row>
    <row r="112" spans="5:5" hidden="1" x14ac:dyDescent="0.2">
      <c r="E112" s="90" t="s">
        <v>1001</v>
      </c>
    </row>
    <row r="113" spans="5:5" hidden="1" x14ac:dyDescent="0.2">
      <c r="E113" s="90" t="s">
        <v>1010</v>
      </c>
    </row>
    <row r="114" spans="5:5" hidden="1" x14ac:dyDescent="0.2">
      <c r="E114" s="90" t="s">
        <v>1011</v>
      </c>
    </row>
    <row r="115" spans="5:5" hidden="1" x14ac:dyDescent="0.2">
      <c r="E115" s="90" t="s">
        <v>1009</v>
      </c>
    </row>
    <row r="116" spans="5:5" hidden="1" x14ac:dyDescent="0.2">
      <c r="E116" s="90" t="s">
        <v>1006</v>
      </c>
    </row>
    <row r="117" spans="5:5" hidden="1" x14ac:dyDescent="0.2">
      <c r="E117" s="90" t="s">
        <v>1000</v>
      </c>
    </row>
    <row r="118" spans="5:5" hidden="1" x14ac:dyDescent="0.2">
      <c r="E118" s="90" t="s">
        <v>996</v>
      </c>
    </row>
    <row r="119" spans="5:5" hidden="1" x14ac:dyDescent="0.2">
      <c r="E119" s="90" t="s">
        <v>1004</v>
      </c>
    </row>
    <row r="120" spans="5:5" hidden="1" x14ac:dyDescent="0.2">
      <c r="E120" s="90" t="s">
        <v>1007</v>
      </c>
    </row>
    <row r="121" spans="5:5" hidden="1" x14ac:dyDescent="0.2">
      <c r="E121" s="90" t="s">
        <v>1008</v>
      </c>
    </row>
    <row r="122" spans="5:5" hidden="1" x14ac:dyDescent="0.2">
      <c r="E122" s="90" t="s">
        <v>1029</v>
      </c>
    </row>
    <row r="123" spans="5:5" hidden="1" x14ac:dyDescent="0.2">
      <c r="E123" s="90" t="s">
        <v>1015</v>
      </c>
    </row>
    <row r="124" spans="5:5" hidden="1" x14ac:dyDescent="0.2">
      <c r="E124" s="90" t="s">
        <v>1014</v>
      </c>
    </row>
    <row r="125" spans="5:5" hidden="1" x14ac:dyDescent="0.2">
      <c r="E125" s="90" t="s">
        <v>1012</v>
      </c>
    </row>
    <row r="126" spans="5:5" hidden="1" x14ac:dyDescent="0.2">
      <c r="E126" s="90" t="s">
        <v>1013</v>
      </c>
    </row>
    <row r="127" spans="5:5" hidden="1" x14ac:dyDescent="0.2">
      <c r="E127" s="90" t="s">
        <v>1020</v>
      </c>
    </row>
    <row r="128" spans="5:5" hidden="1" x14ac:dyDescent="0.2">
      <c r="E128" s="90" t="s">
        <v>1019</v>
      </c>
    </row>
    <row r="129" spans="5:5" hidden="1" x14ac:dyDescent="0.2">
      <c r="E129" s="90" t="s">
        <v>1016</v>
      </c>
    </row>
    <row r="130" spans="5:5" hidden="1" x14ac:dyDescent="0.2">
      <c r="E130" s="90" t="s">
        <v>1017</v>
      </c>
    </row>
    <row r="131" spans="5:5" hidden="1" x14ac:dyDescent="0.2">
      <c r="E131" s="90" t="s">
        <v>1018</v>
      </c>
    </row>
    <row r="132" spans="5:5" hidden="1" x14ac:dyDescent="0.2">
      <c r="E132" s="90" t="s">
        <v>1023</v>
      </c>
    </row>
    <row r="133" spans="5:5" hidden="1" x14ac:dyDescent="0.2">
      <c r="E133" s="90" t="s">
        <v>1022</v>
      </c>
    </row>
    <row r="134" spans="5:5" hidden="1" x14ac:dyDescent="0.2">
      <c r="E134" s="90" t="s">
        <v>1021</v>
      </c>
    </row>
    <row r="135" spans="5:5" hidden="1" x14ac:dyDescent="0.2">
      <c r="E135" s="90" t="s">
        <v>1025</v>
      </c>
    </row>
    <row r="136" spans="5:5" hidden="1" x14ac:dyDescent="0.2">
      <c r="E136" s="90" t="s">
        <v>1024</v>
      </c>
    </row>
    <row r="137" spans="5:5" hidden="1" x14ac:dyDescent="0.2">
      <c r="E137" s="90" t="s">
        <v>1026</v>
      </c>
    </row>
    <row r="138" spans="5:5" hidden="1" x14ac:dyDescent="0.2">
      <c r="E138" s="90" t="s">
        <v>1027</v>
      </c>
    </row>
    <row r="139" spans="5:5" hidden="1" x14ac:dyDescent="0.2"/>
    <row r="140" spans="5:5" hidden="1" x14ac:dyDescent="0.2"/>
    <row r="141" spans="5:5" hidden="1" x14ac:dyDescent="0.2"/>
    <row r="142" spans="5:5" hidden="1" x14ac:dyDescent="0.2"/>
    <row r="143" spans="5:5" hidden="1" x14ac:dyDescent="0.2"/>
    <row r="144" spans="5: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65547" spans="1:1" ht="51" x14ac:dyDescent="0.2">
      <c r="A65547" s="90" t="s">
        <v>778</v>
      </c>
    </row>
  </sheetData>
  <sortState ref="A23:J24">
    <sortCondition ref="A23:A24"/>
  </sortState>
  <mergeCells count="22">
    <mergeCell ref="L6:L7"/>
    <mergeCell ref="A60:D60"/>
    <mergeCell ref="G60:I60"/>
    <mergeCell ref="J60:K60"/>
    <mergeCell ref="J5:K5"/>
    <mergeCell ref="A6:A7"/>
    <mergeCell ref="B6:B7"/>
    <mergeCell ref="C6:C7"/>
    <mergeCell ref="D6:D7"/>
    <mergeCell ref="E6:E7"/>
    <mergeCell ref="F6:F7"/>
    <mergeCell ref="G6:I6"/>
    <mergeCell ref="J6:J7"/>
    <mergeCell ref="K6:K7"/>
    <mergeCell ref="A1:L1"/>
    <mergeCell ref="A2:L2"/>
    <mergeCell ref="A3:C3"/>
    <mergeCell ref="D3:E3"/>
    <mergeCell ref="A4:C4"/>
    <mergeCell ref="D4:E4"/>
    <mergeCell ref="I4:J4"/>
    <mergeCell ref="K4:L4"/>
  </mergeCells>
  <conditionalFormatting sqref="J1:J3 J5:J47 J60:J1048576">
    <cfRule type="cellIs" dxfId="51" priority="6" operator="equal">
      <formula>0</formula>
    </cfRule>
  </conditionalFormatting>
  <conditionalFormatting sqref="K1:K3 K5:K47 K60:K1048576">
    <cfRule type="containsErrors" dxfId="50" priority="5">
      <formula>ISERROR(K1)</formula>
    </cfRule>
  </conditionalFormatting>
  <conditionalFormatting sqref="K4">
    <cfRule type="containsErrors" dxfId="49" priority="4">
      <formula>ISERROR(K4)</formula>
    </cfRule>
  </conditionalFormatting>
  <conditionalFormatting sqref="J48:J59">
    <cfRule type="cellIs" dxfId="48" priority="3" operator="equal">
      <formula>0</formula>
    </cfRule>
  </conditionalFormatting>
  <conditionalFormatting sqref="K48:K59">
    <cfRule type="containsErrors" dxfId="47" priority="2">
      <formula>ISERROR(K48)</formula>
    </cfRule>
  </conditionalFormatting>
  <conditionalFormatting sqref="J8:J56">
    <cfRule type="duplicateValues" dxfId="46" priority="1"/>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51"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1"/>
  </sheetPr>
  <dimension ref="A1:BY65536"/>
  <sheetViews>
    <sheetView view="pageBreakPreview" zoomScale="36" zoomScaleNormal="50" zoomScaleSheetLayoutView="36" workbookViewId="0">
      <selection activeCell="E10" sqref="E10"/>
    </sheetView>
  </sheetViews>
  <sheetFormatPr defaultColWidth="9.140625" defaultRowHeight="22.5" x14ac:dyDescent="0.2"/>
  <cols>
    <col min="1" max="1" width="8.42578125" style="28" customWidth="1"/>
    <col min="2" max="2" width="17.28515625" style="28" hidden="1" customWidth="1"/>
    <col min="3" max="3" width="13.85546875" style="28" customWidth="1"/>
    <col min="4" max="4" width="24.140625" style="60" customWidth="1"/>
    <col min="5" max="5" width="36" style="28" customWidth="1"/>
    <col min="6" max="6" width="42.28515625" style="28" customWidth="1"/>
    <col min="7" max="69" width="5" style="59" customWidth="1"/>
    <col min="70" max="70" width="15.140625" style="61" customWidth="1"/>
    <col min="71" max="71" width="15.5703125" style="62" customWidth="1"/>
    <col min="72" max="72" width="17.28515625" style="28" customWidth="1"/>
    <col min="73" max="75" width="9.140625" style="59"/>
    <col min="76" max="76" width="16.28515625" style="254" hidden="1" customWidth="1"/>
    <col min="77" max="77" width="8.7109375" style="252" hidden="1" customWidth="1"/>
    <col min="78" max="78" width="9.140625" style="59"/>
    <col min="79" max="79" width="9.140625" style="59" customWidth="1"/>
    <col min="80" max="16384" width="9.140625" style="59"/>
  </cols>
  <sheetData>
    <row r="1" spans="1:77" s="10" customFormat="1" ht="69.75" customHeight="1" x14ac:dyDescent="0.2">
      <c r="A1" s="629" t="str">
        <f>('YARIŞMA BİLGİLERİ'!A2)</f>
        <v>Türkiye Atletizm Federasyonu</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X1" s="268" t="s">
        <v>27</v>
      </c>
      <c r="BY1" s="252"/>
    </row>
    <row r="2" spans="1:77" s="10" customFormat="1" ht="36.75" customHeight="1" x14ac:dyDescent="0.2">
      <c r="A2" s="630" t="str">
        <f>'YARIŞMA BİLGİLERİ'!F19</f>
        <v>Naili Moran Türkiye Atletizm Şampiyonası</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T2" s="630"/>
      <c r="BX2" s="274">
        <v>1</v>
      </c>
      <c r="BY2" s="275">
        <v>0</v>
      </c>
    </row>
    <row r="3" spans="1:77" s="71" customFormat="1" ht="23.25" customHeight="1" x14ac:dyDescent="0.2">
      <c r="A3" s="631" t="s">
        <v>112</v>
      </c>
      <c r="B3" s="631"/>
      <c r="C3" s="631"/>
      <c r="D3" s="631"/>
      <c r="E3" s="632" t="str">
        <f>'YARIŞMA PROGRAMI'!C14</f>
        <v>Yüksek  Atlama</v>
      </c>
      <c r="F3" s="632"/>
      <c r="G3" s="69"/>
      <c r="H3" s="69"/>
      <c r="I3" s="69"/>
      <c r="J3" s="69"/>
      <c r="K3" s="69"/>
      <c r="L3" s="69"/>
      <c r="M3" s="69"/>
      <c r="N3" s="69"/>
      <c r="O3" s="69"/>
      <c r="P3" s="69"/>
      <c r="Q3" s="69"/>
      <c r="R3" s="69"/>
      <c r="S3" s="634"/>
      <c r="T3" s="634"/>
      <c r="U3" s="634"/>
      <c r="V3" s="634"/>
      <c r="W3" s="634"/>
      <c r="X3" s="634"/>
      <c r="Y3" s="634"/>
      <c r="Z3" s="419"/>
      <c r="AA3" s="419"/>
      <c r="AB3" s="635"/>
      <c r="AC3" s="635"/>
      <c r="AD3" s="635"/>
      <c r="AE3" s="635"/>
      <c r="AF3" s="420"/>
      <c r="AG3" s="420"/>
      <c r="AH3" s="636"/>
      <c r="AI3" s="421"/>
      <c r="AJ3" s="421"/>
      <c r="AK3" s="69"/>
      <c r="AL3" s="69"/>
      <c r="AM3" s="69"/>
      <c r="AN3" s="69"/>
      <c r="AO3" s="69"/>
      <c r="AP3" s="69"/>
      <c r="AQ3" s="69"/>
      <c r="AR3" s="69"/>
      <c r="AS3" s="69"/>
      <c r="AT3" s="70"/>
      <c r="AU3" s="70"/>
      <c r="AV3" s="70"/>
      <c r="AW3" s="631"/>
      <c r="AX3" s="631"/>
      <c r="AY3" s="631"/>
      <c r="AZ3" s="631"/>
      <c r="BA3" s="418"/>
      <c r="BB3" s="418"/>
      <c r="BC3" s="633"/>
      <c r="BD3" s="633"/>
      <c r="BE3" s="633"/>
      <c r="BF3" s="633"/>
      <c r="BG3" s="633"/>
      <c r="BH3" s="633"/>
      <c r="BI3" s="633"/>
      <c r="BJ3" s="633"/>
      <c r="BK3" s="633"/>
      <c r="BL3" s="633"/>
      <c r="BM3" s="633"/>
      <c r="BN3" s="633"/>
      <c r="BO3" s="633"/>
      <c r="BP3" s="633"/>
      <c r="BQ3" s="633"/>
      <c r="BR3" s="633"/>
      <c r="BS3" s="633"/>
      <c r="BT3" s="633"/>
      <c r="BX3" s="254">
        <v>98</v>
      </c>
      <c r="BY3" s="252">
        <v>1</v>
      </c>
    </row>
    <row r="4" spans="1:77" s="71" customFormat="1" ht="23.25" customHeight="1" x14ac:dyDescent="0.2">
      <c r="A4" s="615" t="s">
        <v>114</v>
      </c>
      <c r="B4" s="615"/>
      <c r="C4" s="615"/>
      <c r="D4" s="615"/>
      <c r="E4" s="618" t="str">
        <f>'YARIŞMA BİLGİLERİ'!F21</f>
        <v>15 Yaş Kızlar</v>
      </c>
      <c r="F4" s="618"/>
      <c r="G4" s="72"/>
      <c r="H4" s="72"/>
      <c r="I4" s="72"/>
      <c r="J4" s="72"/>
      <c r="K4" s="72"/>
      <c r="L4" s="72"/>
      <c r="M4" s="72"/>
      <c r="N4" s="72"/>
      <c r="O4" s="72"/>
      <c r="P4" s="72"/>
      <c r="Q4" s="422"/>
      <c r="R4" s="422"/>
      <c r="S4" s="619"/>
      <c r="T4" s="619"/>
      <c r="U4" s="619"/>
      <c r="V4" s="619"/>
      <c r="W4" s="619"/>
      <c r="X4" s="619"/>
      <c r="Y4" s="619"/>
      <c r="Z4" s="417"/>
      <c r="AA4" s="417"/>
      <c r="AB4" s="626"/>
      <c r="AC4" s="626"/>
      <c r="AD4" s="626"/>
      <c r="AE4" s="626"/>
      <c r="AF4" s="423"/>
      <c r="AG4" s="423"/>
      <c r="AH4" s="72"/>
      <c r="AI4" s="72"/>
      <c r="AJ4" s="72"/>
      <c r="AK4" s="72"/>
      <c r="AL4" s="72"/>
      <c r="AM4" s="72"/>
      <c r="AN4" s="72"/>
      <c r="AO4" s="72"/>
      <c r="AP4" s="72"/>
      <c r="AQ4" s="72"/>
      <c r="AR4" s="72"/>
      <c r="AS4" s="72"/>
      <c r="AT4" s="72"/>
      <c r="AU4" s="72"/>
      <c r="AV4" s="72"/>
      <c r="AW4" s="615" t="s">
        <v>110</v>
      </c>
      <c r="AX4" s="615"/>
      <c r="AY4" s="615"/>
      <c r="AZ4" s="615"/>
      <c r="BA4" s="416"/>
      <c r="BB4" s="416"/>
      <c r="BC4" s="623">
        <f>'YARIŞMA PROGRAMI'!B14</f>
        <v>0</v>
      </c>
      <c r="BD4" s="623"/>
      <c r="BE4" s="623"/>
      <c r="BF4" s="623"/>
      <c r="BG4" s="623"/>
      <c r="BH4" s="623"/>
      <c r="BI4" s="623"/>
      <c r="BJ4" s="623"/>
      <c r="BK4" s="623"/>
      <c r="BL4" s="623"/>
      <c r="BM4" s="623"/>
      <c r="BN4" s="623"/>
      <c r="BO4" s="623"/>
      <c r="BP4" s="623"/>
      <c r="BQ4" s="623"/>
      <c r="BR4" s="623"/>
      <c r="BS4" s="623"/>
      <c r="BT4" s="623"/>
      <c r="BX4" s="254">
        <v>100</v>
      </c>
      <c r="BY4" s="252">
        <v>2</v>
      </c>
    </row>
    <row r="5" spans="1:77" s="10" customFormat="1" ht="30" customHeight="1" x14ac:dyDescent="0.2">
      <c r="A5" s="63"/>
      <c r="B5" s="63"/>
      <c r="C5" s="63"/>
      <c r="D5" s="64"/>
      <c r="E5" s="65"/>
      <c r="F5" s="66"/>
      <c r="G5" s="67"/>
      <c r="H5" s="67"/>
      <c r="I5" s="67"/>
      <c r="J5" s="67"/>
      <c r="K5" s="67"/>
      <c r="L5" s="67"/>
      <c r="M5" s="63"/>
      <c r="N5" s="63"/>
      <c r="O5" s="63"/>
      <c r="P5" s="63"/>
      <c r="Q5" s="63"/>
      <c r="R5" s="63"/>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27">
        <f ca="1">NOW()</f>
        <v>43602.347718055556</v>
      </c>
      <c r="BS5" s="627"/>
      <c r="BT5" s="627"/>
      <c r="BX5" s="254">
        <v>102</v>
      </c>
      <c r="BY5" s="252">
        <v>3</v>
      </c>
    </row>
    <row r="6" spans="1:77" ht="22.5" customHeight="1" x14ac:dyDescent="0.2">
      <c r="A6" s="616" t="s">
        <v>6</v>
      </c>
      <c r="B6" s="620"/>
      <c r="C6" s="616" t="s">
        <v>96</v>
      </c>
      <c r="D6" s="616" t="s">
        <v>21</v>
      </c>
      <c r="E6" s="616" t="s">
        <v>7</v>
      </c>
      <c r="F6" s="616" t="s">
        <v>793</v>
      </c>
      <c r="G6" s="621" t="s">
        <v>776</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622"/>
      <c r="BK6" s="622"/>
      <c r="BL6" s="622"/>
      <c r="BM6" s="622"/>
      <c r="BN6" s="622"/>
      <c r="BO6" s="622"/>
      <c r="BP6" s="622"/>
      <c r="BQ6" s="622"/>
      <c r="BR6" s="628" t="s">
        <v>8</v>
      </c>
      <c r="BS6" s="624" t="s">
        <v>158</v>
      </c>
      <c r="BT6" s="625" t="s">
        <v>9</v>
      </c>
      <c r="BX6" s="254">
        <v>104</v>
      </c>
      <c r="BY6" s="252">
        <v>4</v>
      </c>
    </row>
    <row r="7" spans="1:77" ht="54.75" customHeight="1" x14ac:dyDescent="0.2">
      <c r="A7" s="617"/>
      <c r="B7" s="620"/>
      <c r="C7" s="617"/>
      <c r="D7" s="617"/>
      <c r="E7" s="617"/>
      <c r="F7" s="617"/>
      <c r="G7" s="612">
        <v>110</v>
      </c>
      <c r="H7" s="613"/>
      <c r="I7" s="614"/>
      <c r="J7" s="612">
        <v>115</v>
      </c>
      <c r="K7" s="613"/>
      <c r="L7" s="614"/>
      <c r="M7" s="612">
        <v>120</v>
      </c>
      <c r="N7" s="613"/>
      <c r="O7" s="614"/>
      <c r="P7" s="612">
        <v>125</v>
      </c>
      <c r="Q7" s="613"/>
      <c r="R7" s="614"/>
      <c r="S7" s="612">
        <v>130</v>
      </c>
      <c r="T7" s="613"/>
      <c r="U7" s="614"/>
      <c r="V7" s="612">
        <v>135</v>
      </c>
      <c r="W7" s="613"/>
      <c r="X7" s="614"/>
      <c r="Y7" s="612"/>
      <c r="Z7" s="613"/>
      <c r="AA7" s="614"/>
      <c r="AB7" s="612"/>
      <c r="AC7" s="613"/>
      <c r="AD7" s="614"/>
      <c r="AE7" s="612"/>
      <c r="AF7" s="613"/>
      <c r="AG7" s="614"/>
      <c r="AH7" s="612"/>
      <c r="AI7" s="613"/>
      <c r="AJ7" s="614"/>
      <c r="AK7" s="612"/>
      <c r="AL7" s="613"/>
      <c r="AM7" s="614"/>
      <c r="AN7" s="612"/>
      <c r="AO7" s="613"/>
      <c r="AP7" s="614"/>
      <c r="AQ7" s="612"/>
      <c r="AR7" s="613"/>
      <c r="AS7" s="614"/>
      <c r="AT7" s="612"/>
      <c r="AU7" s="613"/>
      <c r="AV7" s="614"/>
      <c r="AW7" s="612"/>
      <c r="AX7" s="613"/>
      <c r="AY7" s="614"/>
      <c r="AZ7" s="612"/>
      <c r="BA7" s="613"/>
      <c r="BB7" s="614"/>
      <c r="BC7" s="612"/>
      <c r="BD7" s="613"/>
      <c r="BE7" s="614"/>
      <c r="BF7" s="612"/>
      <c r="BG7" s="613"/>
      <c r="BH7" s="614"/>
      <c r="BI7" s="612"/>
      <c r="BJ7" s="613"/>
      <c r="BK7" s="614"/>
      <c r="BL7" s="612"/>
      <c r="BM7" s="613"/>
      <c r="BN7" s="614"/>
      <c r="BO7" s="612"/>
      <c r="BP7" s="613"/>
      <c r="BQ7" s="614"/>
      <c r="BR7" s="628"/>
      <c r="BS7" s="624"/>
      <c r="BT7" s="625"/>
      <c r="BX7" s="254">
        <v>106</v>
      </c>
      <c r="BY7" s="252">
        <v>5</v>
      </c>
    </row>
    <row r="8" spans="1:77" s="19" customFormat="1" ht="47.25" customHeight="1" x14ac:dyDescent="0.2">
      <c r="A8" s="483">
        <v>1</v>
      </c>
      <c r="B8" s="484" t="s">
        <v>127</v>
      </c>
      <c r="C8" s="485" t="s">
        <v>781</v>
      </c>
      <c r="D8" s="486">
        <v>37987</v>
      </c>
      <c r="E8" s="487" t="s">
        <v>1046</v>
      </c>
      <c r="F8" s="489" t="s">
        <v>1050</v>
      </c>
      <c r="G8" s="207" t="s">
        <v>1049</v>
      </c>
      <c r="H8" s="207" t="s">
        <v>1052</v>
      </c>
      <c r="I8" s="207"/>
      <c r="J8" s="208" t="s">
        <v>1049</v>
      </c>
      <c r="K8" s="208" t="s">
        <v>1049</v>
      </c>
      <c r="L8" s="208" t="s">
        <v>1049</v>
      </c>
      <c r="M8" s="207"/>
      <c r="N8" s="207"/>
      <c r="O8" s="207"/>
      <c r="P8" s="209"/>
      <c r="Q8" s="209"/>
      <c r="R8" s="209"/>
      <c r="S8" s="207"/>
      <c r="T8" s="207"/>
      <c r="U8" s="207"/>
      <c r="V8" s="209"/>
      <c r="W8" s="209"/>
      <c r="X8" s="209"/>
      <c r="Y8" s="207"/>
      <c r="Z8" s="207"/>
      <c r="AA8" s="207"/>
      <c r="AB8" s="209"/>
      <c r="AC8" s="209"/>
      <c r="AD8" s="209"/>
      <c r="AE8" s="207"/>
      <c r="AF8" s="207"/>
      <c r="AG8" s="207"/>
      <c r="AH8" s="209"/>
      <c r="AI8" s="209"/>
      <c r="AJ8" s="209"/>
      <c r="AK8" s="207"/>
      <c r="AL8" s="207"/>
      <c r="AM8" s="207"/>
      <c r="AN8" s="209"/>
      <c r="AO8" s="209"/>
      <c r="AP8" s="209"/>
      <c r="AQ8" s="207"/>
      <c r="AR8" s="207"/>
      <c r="AS8" s="207"/>
      <c r="AT8" s="209"/>
      <c r="AU8" s="209"/>
      <c r="AV8" s="209"/>
      <c r="AW8" s="211"/>
      <c r="AX8" s="211"/>
      <c r="AY8" s="211"/>
      <c r="AZ8" s="210"/>
      <c r="BA8" s="210"/>
      <c r="BB8" s="210"/>
      <c r="BC8" s="211"/>
      <c r="BD8" s="211"/>
      <c r="BE8" s="211"/>
      <c r="BF8" s="210"/>
      <c r="BG8" s="210"/>
      <c r="BH8" s="210"/>
      <c r="BI8" s="211"/>
      <c r="BJ8" s="211"/>
      <c r="BK8" s="211"/>
      <c r="BL8" s="210"/>
      <c r="BM8" s="210"/>
      <c r="BN8" s="210"/>
      <c r="BO8" s="211"/>
      <c r="BP8" s="211"/>
      <c r="BQ8" s="211"/>
      <c r="BR8" s="390">
        <v>110</v>
      </c>
      <c r="BS8" s="391">
        <f>IF(LEN(BR8)&gt;0,VLOOKUP(BR8,puan!$Z$4:$AH$111,9)-IF(COUNTIF(puan!$Z$4:$AH$111,BR8)=0,0,0)," ")</f>
        <v>46</v>
      </c>
      <c r="BT8" s="390"/>
      <c r="BX8" s="254">
        <v>108</v>
      </c>
      <c r="BY8" s="252">
        <v>6</v>
      </c>
    </row>
    <row r="9" spans="1:77" s="19" customFormat="1" ht="47.25" customHeight="1" x14ac:dyDescent="0.2">
      <c r="A9" s="483" t="s">
        <v>781</v>
      </c>
      <c r="B9" s="484" t="s">
        <v>128</v>
      </c>
      <c r="C9" s="485" t="s">
        <v>781</v>
      </c>
      <c r="D9" s="486">
        <v>37987</v>
      </c>
      <c r="E9" s="487" t="s">
        <v>1045</v>
      </c>
      <c r="F9" s="489" t="s">
        <v>1050</v>
      </c>
      <c r="G9" s="207" t="s">
        <v>1049</v>
      </c>
      <c r="H9" s="207" t="s">
        <v>1049</v>
      </c>
      <c r="I9" s="207" t="s">
        <v>1049</v>
      </c>
      <c r="J9" s="208"/>
      <c r="K9" s="208"/>
      <c r="L9" s="208"/>
      <c r="M9" s="207"/>
      <c r="N9" s="207"/>
      <c r="O9" s="207"/>
      <c r="P9" s="209"/>
      <c r="Q9" s="209"/>
      <c r="R9" s="209"/>
      <c r="S9" s="207"/>
      <c r="T9" s="207"/>
      <c r="U9" s="207"/>
      <c r="V9" s="209"/>
      <c r="W9" s="209"/>
      <c r="X9" s="209"/>
      <c r="Y9" s="207"/>
      <c r="Z9" s="207"/>
      <c r="AA9" s="207"/>
      <c r="AB9" s="209"/>
      <c r="AC9" s="209"/>
      <c r="AD9" s="209"/>
      <c r="AE9" s="207"/>
      <c r="AF9" s="207"/>
      <c r="AG9" s="207"/>
      <c r="AH9" s="209"/>
      <c r="AI9" s="209"/>
      <c r="AJ9" s="209"/>
      <c r="AK9" s="207"/>
      <c r="AL9" s="207"/>
      <c r="AM9" s="207"/>
      <c r="AN9" s="209"/>
      <c r="AO9" s="209"/>
      <c r="AP9" s="209"/>
      <c r="AQ9" s="207"/>
      <c r="AR9" s="207"/>
      <c r="AS9" s="207"/>
      <c r="AT9" s="209"/>
      <c r="AU9" s="209"/>
      <c r="AV9" s="209"/>
      <c r="AW9" s="211"/>
      <c r="AX9" s="211"/>
      <c r="AY9" s="211"/>
      <c r="AZ9" s="210"/>
      <c r="BA9" s="210"/>
      <c r="BB9" s="210"/>
      <c r="BC9" s="211"/>
      <c r="BD9" s="211"/>
      <c r="BE9" s="211"/>
      <c r="BF9" s="210"/>
      <c r="BG9" s="210"/>
      <c r="BH9" s="210"/>
      <c r="BI9" s="211"/>
      <c r="BJ9" s="211"/>
      <c r="BK9" s="211"/>
      <c r="BL9" s="210"/>
      <c r="BM9" s="210"/>
      <c r="BN9" s="210"/>
      <c r="BO9" s="211"/>
      <c r="BP9" s="211"/>
      <c r="BQ9" s="211"/>
      <c r="BR9" s="390" t="s">
        <v>755</v>
      </c>
      <c r="BS9" s="391">
        <f>IF(LEN(BR9)&gt;0,VLOOKUP(BR9,puan!$Z$4:$AH$111,9)-IF(COUNTIF(puan!$Z$4:$AH$111,BR9)=0,0,0)," ")</f>
        <v>0</v>
      </c>
      <c r="BT9" s="390"/>
      <c r="BX9" s="254">
        <v>110</v>
      </c>
      <c r="BY9" s="252">
        <v>7</v>
      </c>
    </row>
    <row r="10" spans="1:77" s="19" customFormat="1" ht="47.25" customHeight="1" x14ac:dyDescent="0.2">
      <c r="A10" s="483" t="s">
        <v>781</v>
      </c>
      <c r="B10" s="484" t="s">
        <v>129</v>
      </c>
      <c r="C10" s="485" t="str">
        <f>IF(ISERROR(VLOOKUP(B10,'KAYIT LİSTESİ'!$B$4:$H$1046,2,0)),"",(VLOOKUP(B10,'KAYIT LİSTESİ'!$B$4:$H$1046,2,0)))</f>
        <v/>
      </c>
      <c r="D10" s="486" t="str">
        <f>IF(ISERROR(VLOOKUP(B10,'KAYIT LİSTESİ'!$B$4:$H$1046,4,0)),"",(VLOOKUP(B10,'KAYIT LİSTESİ'!$B$4:$H$1046,4,0)))</f>
        <v/>
      </c>
      <c r="E10" s="487" t="str">
        <f>IF(ISERROR(VLOOKUP(B10,'KAYIT LİSTESİ'!$B$4:$H$1046,5,0)),"",(VLOOKUP(B10,'KAYIT LİSTESİ'!$B$4:$H$1046,5,0)))</f>
        <v/>
      </c>
      <c r="F10" s="487" t="str">
        <f>IF(ISERROR(VLOOKUP(B10,'KAYIT LİSTESİ'!$B$4:$H$1046,6,0)),"",(VLOOKUP(B10,'KAYIT LİSTESİ'!$B$4:$H$1046,6,0)))</f>
        <v/>
      </c>
      <c r="G10" s="207"/>
      <c r="H10" s="207"/>
      <c r="I10" s="207"/>
      <c r="J10" s="208"/>
      <c r="K10" s="208"/>
      <c r="L10" s="208"/>
      <c r="M10" s="207"/>
      <c r="N10" s="207"/>
      <c r="O10" s="207"/>
      <c r="P10" s="209"/>
      <c r="Q10" s="209"/>
      <c r="R10" s="209"/>
      <c r="S10" s="207"/>
      <c r="T10" s="207"/>
      <c r="U10" s="207"/>
      <c r="V10" s="209"/>
      <c r="W10" s="209"/>
      <c r="X10" s="209"/>
      <c r="Y10" s="207"/>
      <c r="Z10" s="207"/>
      <c r="AA10" s="207"/>
      <c r="AB10" s="209"/>
      <c r="AC10" s="209"/>
      <c r="AD10" s="209"/>
      <c r="AE10" s="207"/>
      <c r="AF10" s="207"/>
      <c r="AG10" s="207"/>
      <c r="AH10" s="209"/>
      <c r="AI10" s="209"/>
      <c r="AJ10" s="209"/>
      <c r="AK10" s="207"/>
      <c r="AL10" s="207"/>
      <c r="AM10" s="207"/>
      <c r="AN10" s="209"/>
      <c r="AO10" s="209"/>
      <c r="AP10" s="209"/>
      <c r="AQ10" s="207"/>
      <c r="AR10" s="207"/>
      <c r="AS10" s="207"/>
      <c r="AT10" s="209"/>
      <c r="AU10" s="209"/>
      <c r="AV10" s="209"/>
      <c r="AW10" s="211"/>
      <c r="AX10" s="211"/>
      <c r="AY10" s="211"/>
      <c r="AZ10" s="210"/>
      <c r="BA10" s="210"/>
      <c r="BB10" s="210"/>
      <c r="BC10" s="211"/>
      <c r="BD10" s="211"/>
      <c r="BE10" s="211"/>
      <c r="BF10" s="210"/>
      <c r="BG10" s="210"/>
      <c r="BH10" s="210"/>
      <c r="BI10" s="211"/>
      <c r="BJ10" s="211"/>
      <c r="BK10" s="211"/>
      <c r="BL10" s="210"/>
      <c r="BM10" s="210"/>
      <c r="BN10" s="210"/>
      <c r="BO10" s="211"/>
      <c r="BP10" s="211"/>
      <c r="BQ10" s="211"/>
      <c r="BR10" s="390"/>
      <c r="BS10" s="391" t="str">
        <f>IF(LEN(BR10)&gt;0,VLOOKUP(BR10,puan!$Z$4:$AH$111,9)-IF(COUNTIF(puan!$Z$4:$AH$111,BR10)=0,0,0)," ")</f>
        <v xml:space="preserve"> </v>
      </c>
      <c r="BT10" s="390"/>
      <c r="BX10" s="254">
        <v>112</v>
      </c>
      <c r="BY10" s="252">
        <v>8</v>
      </c>
    </row>
    <row r="11" spans="1:77" s="19" customFormat="1" ht="47.25" hidden="1" customHeight="1" x14ac:dyDescent="0.2">
      <c r="A11" s="483">
        <v>4</v>
      </c>
      <c r="B11" s="484" t="s">
        <v>130</v>
      </c>
      <c r="C11" s="485" t="str">
        <f>IF(ISERROR(VLOOKUP(B11,'KAYIT LİSTESİ'!$B$4:$H$1046,2,0)),"",(VLOOKUP(B11,'KAYIT LİSTESİ'!$B$4:$H$1046,2,0)))</f>
        <v/>
      </c>
      <c r="D11" s="486" t="str">
        <f>IF(ISERROR(VLOOKUP(B11,'KAYIT LİSTESİ'!$B$4:$H$1046,4,0)),"",(VLOOKUP(B11,'KAYIT LİSTESİ'!$B$4:$H$1046,4,0)))</f>
        <v/>
      </c>
      <c r="E11" s="487" t="str">
        <f>IF(ISERROR(VLOOKUP(B11,'KAYIT LİSTESİ'!$B$4:$H$1046,5,0)),"",(VLOOKUP(B11,'KAYIT LİSTESİ'!$B$4:$H$1046,5,0)))</f>
        <v/>
      </c>
      <c r="F11" s="487" t="str">
        <f>IF(ISERROR(VLOOKUP(B11,'KAYIT LİSTESİ'!$B$4:$H$1046,6,0)),"",(VLOOKUP(B11,'KAYIT LİSTESİ'!$B$4:$H$1046,6,0)))</f>
        <v/>
      </c>
      <c r="G11" s="207"/>
      <c r="H11" s="207"/>
      <c r="I11" s="207"/>
      <c r="J11" s="208"/>
      <c r="K11" s="208"/>
      <c r="L11" s="208"/>
      <c r="M11" s="207"/>
      <c r="N11" s="207"/>
      <c r="O11" s="207"/>
      <c r="P11" s="209"/>
      <c r="Q11" s="209"/>
      <c r="R11" s="209"/>
      <c r="S11" s="207"/>
      <c r="T11" s="207"/>
      <c r="U11" s="207"/>
      <c r="V11" s="209"/>
      <c r="W11" s="209"/>
      <c r="X11" s="209"/>
      <c r="Y11" s="207"/>
      <c r="Z11" s="207"/>
      <c r="AA11" s="207"/>
      <c r="AB11" s="209"/>
      <c r="AC11" s="209"/>
      <c r="AD11" s="209"/>
      <c r="AE11" s="207"/>
      <c r="AF11" s="207"/>
      <c r="AG11" s="207"/>
      <c r="AH11" s="209"/>
      <c r="AI11" s="209"/>
      <c r="AJ11" s="209"/>
      <c r="AK11" s="207"/>
      <c r="AL11" s="207"/>
      <c r="AM11" s="207"/>
      <c r="AN11" s="209"/>
      <c r="AO11" s="209"/>
      <c r="AP11" s="209"/>
      <c r="AQ11" s="207"/>
      <c r="AR11" s="207"/>
      <c r="AS11" s="207"/>
      <c r="AT11" s="209"/>
      <c r="AU11" s="209"/>
      <c r="AV11" s="209"/>
      <c r="AW11" s="211"/>
      <c r="AX11" s="211"/>
      <c r="AY11" s="211"/>
      <c r="AZ11" s="210"/>
      <c r="BA11" s="210"/>
      <c r="BB11" s="210"/>
      <c r="BC11" s="211"/>
      <c r="BD11" s="211"/>
      <c r="BE11" s="211"/>
      <c r="BF11" s="210"/>
      <c r="BG11" s="210"/>
      <c r="BH11" s="210"/>
      <c r="BI11" s="211"/>
      <c r="BJ11" s="211"/>
      <c r="BK11" s="211"/>
      <c r="BL11" s="210"/>
      <c r="BM11" s="210"/>
      <c r="BN11" s="210"/>
      <c r="BO11" s="211"/>
      <c r="BP11" s="211"/>
      <c r="BQ11" s="211"/>
      <c r="BR11" s="390"/>
      <c r="BS11" s="391" t="str">
        <f>IF(LEN(BR11)&gt;0,VLOOKUP(BR11,puan!$Z$4:$AH$111,9)-IF(COUNTIF(puan!$Z$4:$AH$111,BR11)=0,0,0)," ")</f>
        <v xml:space="preserve"> </v>
      </c>
      <c r="BT11" s="390"/>
      <c r="BX11" s="254">
        <v>114</v>
      </c>
      <c r="BY11" s="252">
        <v>9</v>
      </c>
    </row>
    <row r="12" spans="1:77" s="19" customFormat="1" ht="47.25" hidden="1" customHeight="1" x14ac:dyDescent="0.2">
      <c r="A12" s="483">
        <v>5</v>
      </c>
      <c r="B12" s="484" t="s">
        <v>131</v>
      </c>
      <c r="C12" s="485" t="str">
        <f>IF(ISERROR(VLOOKUP(B12,'KAYIT LİSTESİ'!$B$4:$H$1046,2,0)),"",(VLOOKUP(B12,'KAYIT LİSTESİ'!$B$4:$H$1046,2,0)))</f>
        <v/>
      </c>
      <c r="D12" s="486" t="str">
        <f>IF(ISERROR(VLOOKUP(B12,'KAYIT LİSTESİ'!$B$4:$H$1046,4,0)),"",(VLOOKUP(B12,'KAYIT LİSTESİ'!$B$4:$H$1046,4,0)))</f>
        <v/>
      </c>
      <c r="E12" s="487" t="str">
        <f>IF(ISERROR(VLOOKUP(B12,'KAYIT LİSTESİ'!$B$4:$H$1046,5,0)),"",(VLOOKUP(B12,'KAYIT LİSTESİ'!$B$4:$H$1046,5,0)))</f>
        <v/>
      </c>
      <c r="F12" s="487" t="str">
        <f>IF(ISERROR(VLOOKUP(B12,'KAYIT LİSTESİ'!$B$4:$H$1046,6,0)),"",(VLOOKUP(B12,'KAYIT LİSTESİ'!$B$4:$H$1046,6,0)))</f>
        <v/>
      </c>
      <c r="G12" s="207"/>
      <c r="H12" s="207"/>
      <c r="I12" s="207"/>
      <c r="J12" s="208"/>
      <c r="K12" s="208"/>
      <c r="L12" s="208"/>
      <c r="M12" s="207"/>
      <c r="N12" s="207"/>
      <c r="O12" s="207"/>
      <c r="P12" s="209"/>
      <c r="Q12" s="209"/>
      <c r="R12" s="209"/>
      <c r="S12" s="207"/>
      <c r="T12" s="207"/>
      <c r="U12" s="207"/>
      <c r="V12" s="209"/>
      <c r="W12" s="209"/>
      <c r="X12" s="209"/>
      <c r="Y12" s="207"/>
      <c r="Z12" s="207"/>
      <c r="AA12" s="207"/>
      <c r="AB12" s="209"/>
      <c r="AC12" s="209"/>
      <c r="AD12" s="209"/>
      <c r="AE12" s="207"/>
      <c r="AF12" s="207"/>
      <c r="AG12" s="207"/>
      <c r="AH12" s="209"/>
      <c r="AI12" s="209"/>
      <c r="AJ12" s="209"/>
      <c r="AK12" s="207"/>
      <c r="AL12" s="207"/>
      <c r="AM12" s="207"/>
      <c r="AN12" s="209"/>
      <c r="AO12" s="209"/>
      <c r="AP12" s="209"/>
      <c r="AQ12" s="207"/>
      <c r="AR12" s="207"/>
      <c r="AS12" s="207"/>
      <c r="AT12" s="209"/>
      <c r="AU12" s="209"/>
      <c r="AV12" s="209"/>
      <c r="AW12" s="211"/>
      <c r="AX12" s="211"/>
      <c r="AY12" s="211"/>
      <c r="AZ12" s="210"/>
      <c r="BA12" s="210"/>
      <c r="BB12" s="210"/>
      <c r="BC12" s="211"/>
      <c r="BD12" s="211"/>
      <c r="BE12" s="211"/>
      <c r="BF12" s="210"/>
      <c r="BG12" s="210"/>
      <c r="BH12" s="210"/>
      <c r="BI12" s="211"/>
      <c r="BJ12" s="211"/>
      <c r="BK12" s="211"/>
      <c r="BL12" s="210"/>
      <c r="BM12" s="210"/>
      <c r="BN12" s="210"/>
      <c r="BO12" s="211"/>
      <c r="BP12" s="211"/>
      <c r="BQ12" s="211"/>
      <c r="BR12" s="390"/>
      <c r="BS12" s="391" t="str">
        <f>IF(LEN(BR12)&gt;0,VLOOKUP(BR12,puan!$Z$4:$AH$111,9)-IF(COUNTIF(puan!$Z$4:$AH$111,BR12)=0,0,0)," ")</f>
        <v xml:space="preserve"> </v>
      </c>
      <c r="BT12" s="390"/>
      <c r="BX12" s="254">
        <v>116</v>
      </c>
      <c r="BY12" s="252">
        <v>10</v>
      </c>
    </row>
    <row r="13" spans="1:77" s="19" customFormat="1" ht="47.25" hidden="1" customHeight="1" x14ac:dyDescent="0.2">
      <c r="A13" s="483">
        <v>6</v>
      </c>
      <c r="B13" s="484" t="s">
        <v>132</v>
      </c>
      <c r="C13" s="485" t="str">
        <f>IF(ISERROR(VLOOKUP(B13,'KAYIT LİSTESİ'!$B$4:$H$1046,2,0)),"",(VLOOKUP(B13,'KAYIT LİSTESİ'!$B$4:$H$1046,2,0)))</f>
        <v/>
      </c>
      <c r="D13" s="486" t="str">
        <f>IF(ISERROR(VLOOKUP(B13,'KAYIT LİSTESİ'!$B$4:$H$1046,4,0)),"",(VLOOKUP(B13,'KAYIT LİSTESİ'!$B$4:$H$1046,4,0)))</f>
        <v/>
      </c>
      <c r="E13" s="487" t="str">
        <f>IF(ISERROR(VLOOKUP(B13,'KAYIT LİSTESİ'!$B$4:$H$1046,5,0)),"",(VLOOKUP(B13,'KAYIT LİSTESİ'!$B$4:$H$1046,5,0)))</f>
        <v/>
      </c>
      <c r="F13" s="487" t="str">
        <f>IF(ISERROR(VLOOKUP(B13,'KAYIT LİSTESİ'!$B$4:$H$1046,6,0)),"",(VLOOKUP(B13,'KAYIT LİSTESİ'!$B$4:$H$1046,6,0)))</f>
        <v/>
      </c>
      <c r="G13" s="207"/>
      <c r="H13" s="207"/>
      <c r="I13" s="207"/>
      <c r="J13" s="208"/>
      <c r="K13" s="208"/>
      <c r="L13" s="208"/>
      <c r="M13" s="207"/>
      <c r="N13" s="207"/>
      <c r="O13" s="207"/>
      <c r="P13" s="209"/>
      <c r="Q13" s="209"/>
      <c r="R13" s="209"/>
      <c r="S13" s="207"/>
      <c r="T13" s="207"/>
      <c r="U13" s="207"/>
      <c r="V13" s="209"/>
      <c r="W13" s="209"/>
      <c r="X13" s="209"/>
      <c r="Y13" s="207"/>
      <c r="Z13" s="207"/>
      <c r="AA13" s="207"/>
      <c r="AB13" s="209"/>
      <c r="AC13" s="209"/>
      <c r="AD13" s="209"/>
      <c r="AE13" s="207"/>
      <c r="AF13" s="207"/>
      <c r="AG13" s="207"/>
      <c r="AH13" s="209"/>
      <c r="AI13" s="209"/>
      <c r="AJ13" s="209"/>
      <c r="AK13" s="207"/>
      <c r="AL13" s="207"/>
      <c r="AM13" s="207"/>
      <c r="AN13" s="209"/>
      <c r="AO13" s="209"/>
      <c r="AP13" s="209"/>
      <c r="AQ13" s="207"/>
      <c r="AR13" s="207"/>
      <c r="AS13" s="207"/>
      <c r="AT13" s="209"/>
      <c r="AU13" s="209"/>
      <c r="AV13" s="209"/>
      <c r="AW13" s="211"/>
      <c r="AX13" s="211"/>
      <c r="AY13" s="211"/>
      <c r="AZ13" s="210"/>
      <c r="BA13" s="210"/>
      <c r="BB13" s="210"/>
      <c r="BC13" s="211"/>
      <c r="BD13" s="211"/>
      <c r="BE13" s="211"/>
      <c r="BF13" s="210"/>
      <c r="BG13" s="210"/>
      <c r="BH13" s="210"/>
      <c r="BI13" s="211"/>
      <c r="BJ13" s="211"/>
      <c r="BK13" s="211"/>
      <c r="BL13" s="210"/>
      <c r="BM13" s="210"/>
      <c r="BN13" s="210"/>
      <c r="BO13" s="211"/>
      <c r="BP13" s="211"/>
      <c r="BQ13" s="211"/>
      <c r="BR13" s="390"/>
      <c r="BS13" s="391" t="str">
        <f>IF(LEN(BR13)&gt;0,VLOOKUP(BR13,puan!$Z$4:$AH$111,9)-IF(COUNTIF(puan!$Z$4:$AH$111,BR13)=0,0,0)," ")</f>
        <v xml:space="preserve"> </v>
      </c>
      <c r="BT13" s="390"/>
      <c r="BX13" s="254">
        <v>118</v>
      </c>
      <c r="BY13" s="252">
        <v>11</v>
      </c>
    </row>
    <row r="14" spans="1:77" s="19" customFormat="1" ht="47.25" hidden="1" customHeight="1" x14ac:dyDescent="0.2">
      <c r="A14" s="483">
        <v>7</v>
      </c>
      <c r="B14" s="484" t="s">
        <v>133</v>
      </c>
      <c r="C14" s="485" t="str">
        <f>IF(ISERROR(VLOOKUP(B14,'KAYIT LİSTESİ'!$B$4:$H$1046,2,0)),"",(VLOOKUP(B14,'KAYIT LİSTESİ'!$B$4:$H$1046,2,0)))</f>
        <v/>
      </c>
      <c r="D14" s="486" t="str">
        <f>IF(ISERROR(VLOOKUP(B14,'KAYIT LİSTESİ'!$B$4:$H$1046,4,0)),"",(VLOOKUP(B14,'KAYIT LİSTESİ'!$B$4:$H$1046,4,0)))</f>
        <v/>
      </c>
      <c r="E14" s="487" t="str">
        <f>IF(ISERROR(VLOOKUP(B14,'KAYIT LİSTESİ'!$B$4:$H$1046,5,0)),"",(VLOOKUP(B14,'KAYIT LİSTESİ'!$B$4:$H$1046,5,0)))</f>
        <v/>
      </c>
      <c r="F14" s="487" t="str">
        <f>IF(ISERROR(VLOOKUP(B14,'KAYIT LİSTESİ'!$B$4:$H$1046,6,0)),"",(VLOOKUP(B14,'KAYIT LİSTESİ'!$B$4:$H$1046,6,0)))</f>
        <v/>
      </c>
      <c r="G14" s="207"/>
      <c r="H14" s="207"/>
      <c r="I14" s="207"/>
      <c r="J14" s="208"/>
      <c r="K14" s="208"/>
      <c r="L14" s="208"/>
      <c r="M14" s="207"/>
      <c r="N14" s="207"/>
      <c r="O14" s="207"/>
      <c r="P14" s="209"/>
      <c r="Q14" s="209"/>
      <c r="R14" s="209"/>
      <c r="S14" s="207"/>
      <c r="T14" s="207"/>
      <c r="U14" s="207"/>
      <c r="V14" s="209"/>
      <c r="W14" s="209"/>
      <c r="X14" s="209"/>
      <c r="Y14" s="207"/>
      <c r="Z14" s="207"/>
      <c r="AA14" s="207"/>
      <c r="AB14" s="209"/>
      <c r="AC14" s="209"/>
      <c r="AD14" s="209"/>
      <c r="AE14" s="207"/>
      <c r="AF14" s="207"/>
      <c r="AG14" s="207"/>
      <c r="AH14" s="209"/>
      <c r="AI14" s="209"/>
      <c r="AJ14" s="209"/>
      <c r="AK14" s="207"/>
      <c r="AL14" s="207"/>
      <c r="AM14" s="207"/>
      <c r="AN14" s="209"/>
      <c r="AO14" s="209"/>
      <c r="AP14" s="209"/>
      <c r="AQ14" s="207"/>
      <c r="AR14" s="207"/>
      <c r="AS14" s="207"/>
      <c r="AT14" s="209"/>
      <c r="AU14" s="209"/>
      <c r="AV14" s="209"/>
      <c r="AW14" s="211"/>
      <c r="AX14" s="211"/>
      <c r="AY14" s="211"/>
      <c r="AZ14" s="210"/>
      <c r="BA14" s="210"/>
      <c r="BB14" s="210"/>
      <c r="BC14" s="211"/>
      <c r="BD14" s="211"/>
      <c r="BE14" s="211"/>
      <c r="BF14" s="210"/>
      <c r="BG14" s="210"/>
      <c r="BH14" s="210"/>
      <c r="BI14" s="211"/>
      <c r="BJ14" s="211"/>
      <c r="BK14" s="211"/>
      <c r="BL14" s="210"/>
      <c r="BM14" s="210"/>
      <c r="BN14" s="210"/>
      <c r="BO14" s="211"/>
      <c r="BP14" s="211"/>
      <c r="BQ14" s="211"/>
      <c r="BR14" s="390"/>
      <c r="BS14" s="391" t="str">
        <f>IF(LEN(BR14)&gt;0,VLOOKUP(BR14,puan!$Z$4:$AH$111,9)-IF(COUNTIF(puan!$Z$4:$AH$111,BR14)=0,0,0)," ")</f>
        <v xml:space="preserve"> </v>
      </c>
      <c r="BT14" s="390"/>
      <c r="BX14" s="254">
        <v>120</v>
      </c>
      <c r="BY14" s="252">
        <v>12</v>
      </c>
    </row>
    <row r="15" spans="1:77" s="19" customFormat="1" ht="47.25" hidden="1" customHeight="1" x14ac:dyDescent="0.2">
      <c r="A15" s="483">
        <v>8</v>
      </c>
      <c r="B15" s="484" t="s">
        <v>134</v>
      </c>
      <c r="C15" s="485" t="str">
        <f>IF(ISERROR(VLOOKUP(B15,'KAYIT LİSTESİ'!$B$4:$H$1046,2,0)),"",(VLOOKUP(B15,'KAYIT LİSTESİ'!$B$4:$H$1046,2,0)))</f>
        <v/>
      </c>
      <c r="D15" s="486" t="str">
        <f>IF(ISERROR(VLOOKUP(B15,'KAYIT LİSTESİ'!$B$4:$H$1046,4,0)),"",(VLOOKUP(B15,'KAYIT LİSTESİ'!$B$4:$H$1046,4,0)))</f>
        <v/>
      </c>
      <c r="E15" s="487" t="str">
        <f>IF(ISERROR(VLOOKUP(B15,'KAYIT LİSTESİ'!$B$4:$H$1046,5,0)),"",(VLOOKUP(B15,'KAYIT LİSTESİ'!$B$4:$H$1046,5,0)))</f>
        <v/>
      </c>
      <c r="F15" s="487" t="str">
        <f>IF(ISERROR(VLOOKUP(B15,'KAYIT LİSTESİ'!$B$4:$H$1046,6,0)),"",(VLOOKUP(B15,'KAYIT LİSTESİ'!$B$4:$H$1046,6,0)))</f>
        <v/>
      </c>
      <c r="G15" s="207"/>
      <c r="H15" s="207"/>
      <c r="I15" s="207"/>
      <c r="J15" s="208"/>
      <c r="K15" s="208"/>
      <c r="L15" s="208"/>
      <c r="M15" s="207"/>
      <c r="N15" s="207"/>
      <c r="O15" s="207"/>
      <c r="P15" s="209"/>
      <c r="Q15" s="209"/>
      <c r="R15" s="209"/>
      <c r="S15" s="207"/>
      <c r="T15" s="207"/>
      <c r="U15" s="207"/>
      <c r="V15" s="209"/>
      <c r="W15" s="209"/>
      <c r="X15" s="209"/>
      <c r="Y15" s="207"/>
      <c r="Z15" s="207"/>
      <c r="AA15" s="207"/>
      <c r="AB15" s="209"/>
      <c r="AC15" s="209"/>
      <c r="AD15" s="209"/>
      <c r="AE15" s="207"/>
      <c r="AF15" s="207"/>
      <c r="AG15" s="207"/>
      <c r="AH15" s="209"/>
      <c r="AI15" s="209"/>
      <c r="AJ15" s="209"/>
      <c r="AK15" s="207"/>
      <c r="AL15" s="207"/>
      <c r="AM15" s="207"/>
      <c r="AN15" s="209"/>
      <c r="AO15" s="209"/>
      <c r="AP15" s="209"/>
      <c r="AQ15" s="207"/>
      <c r="AR15" s="207"/>
      <c r="AS15" s="207"/>
      <c r="AT15" s="209"/>
      <c r="AU15" s="209"/>
      <c r="AV15" s="209"/>
      <c r="AW15" s="207"/>
      <c r="AX15" s="207"/>
      <c r="AY15" s="207"/>
      <c r="AZ15" s="209"/>
      <c r="BA15" s="209"/>
      <c r="BB15" s="209"/>
      <c r="BC15" s="207"/>
      <c r="BD15" s="207"/>
      <c r="BE15" s="207"/>
      <c r="BF15" s="209"/>
      <c r="BG15" s="209"/>
      <c r="BH15" s="209"/>
      <c r="BI15" s="207"/>
      <c r="BJ15" s="207"/>
      <c r="BK15" s="207"/>
      <c r="BL15" s="209"/>
      <c r="BM15" s="209"/>
      <c r="BN15" s="209"/>
      <c r="BO15" s="207"/>
      <c r="BP15" s="207"/>
      <c r="BQ15" s="207"/>
      <c r="BR15" s="390"/>
      <c r="BS15" s="391" t="str">
        <f>IF(LEN(BR15)&gt;0,VLOOKUP(BR15,puan!$Z$4:$AH$111,9)-IF(COUNTIF(puan!$Z$4:$AH$111,BR15)=0,0,0)," ")</f>
        <v xml:space="preserve"> </v>
      </c>
      <c r="BT15" s="390"/>
      <c r="BX15" s="254">
        <v>122</v>
      </c>
      <c r="BY15" s="252">
        <v>13</v>
      </c>
    </row>
    <row r="16" spans="1:77" s="19" customFormat="1" ht="47.25" hidden="1" customHeight="1" x14ac:dyDescent="0.2">
      <c r="A16" s="483">
        <v>9</v>
      </c>
      <c r="B16" s="484" t="s">
        <v>135</v>
      </c>
      <c r="C16" s="485" t="str">
        <f>IF(ISERROR(VLOOKUP(B16,'KAYIT LİSTESİ'!$B$4:$H$1046,2,0)),"",(VLOOKUP(B16,'KAYIT LİSTESİ'!$B$4:$H$1046,2,0)))</f>
        <v/>
      </c>
      <c r="D16" s="486" t="str">
        <f>IF(ISERROR(VLOOKUP(B16,'KAYIT LİSTESİ'!$B$4:$H$1046,4,0)),"",(VLOOKUP(B16,'KAYIT LİSTESİ'!$B$4:$H$1046,4,0)))</f>
        <v/>
      </c>
      <c r="E16" s="487" t="str">
        <f>IF(ISERROR(VLOOKUP(B16,'KAYIT LİSTESİ'!$B$4:$H$1046,5,0)),"",(VLOOKUP(B16,'KAYIT LİSTESİ'!$B$4:$H$1046,5,0)))</f>
        <v/>
      </c>
      <c r="F16" s="487" t="str">
        <f>IF(ISERROR(VLOOKUP(B16,'KAYIT LİSTESİ'!$B$4:$H$1046,6,0)),"",(VLOOKUP(B16,'KAYIT LİSTESİ'!$B$4:$H$1046,6,0)))</f>
        <v/>
      </c>
      <c r="G16" s="207"/>
      <c r="H16" s="207"/>
      <c r="I16" s="207"/>
      <c r="J16" s="208"/>
      <c r="K16" s="208"/>
      <c r="L16" s="208"/>
      <c r="M16" s="207"/>
      <c r="N16" s="207"/>
      <c r="O16" s="207"/>
      <c r="P16" s="209"/>
      <c r="Q16" s="209"/>
      <c r="R16" s="209"/>
      <c r="S16" s="207"/>
      <c r="T16" s="207"/>
      <c r="U16" s="207"/>
      <c r="V16" s="209"/>
      <c r="W16" s="209"/>
      <c r="X16" s="209"/>
      <c r="Y16" s="207"/>
      <c r="Z16" s="207"/>
      <c r="AA16" s="207"/>
      <c r="AB16" s="209"/>
      <c r="AC16" s="209"/>
      <c r="AD16" s="209"/>
      <c r="AE16" s="207"/>
      <c r="AF16" s="207"/>
      <c r="AG16" s="207"/>
      <c r="AH16" s="209"/>
      <c r="AI16" s="209"/>
      <c r="AJ16" s="209"/>
      <c r="AK16" s="207"/>
      <c r="AL16" s="207"/>
      <c r="AM16" s="207"/>
      <c r="AN16" s="209"/>
      <c r="AO16" s="209"/>
      <c r="AP16" s="209"/>
      <c r="AQ16" s="207"/>
      <c r="AR16" s="207"/>
      <c r="AS16" s="207"/>
      <c r="AT16" s="209"/>
      <c r="AU16" s="209"/>
      <c r="AV16" s="209"/>
      <c r="AW16" s="207"/>
      <c r="AX16" s="207"/>
      <c r="AY16" s="207"/>
      <c r="AZ16" s="209"/>
      <c r="BA16" s="209"/>
      <c r="BB16" s="209"/>
      <c r="BC16" s="207"/>
      <c r="BD16" s="207"/>
      <c r="BE16" s="207"/>
      <c r="BF16" s="209"/>
      <c r="BG16" s="209"/>
      <c r="BH16" s="209"/>
      <c r="BI16" s="207"/>
      <c r="BJ16" s="207"/>
      <c r="BK16" s="207"/>
      <c r="BL16" s="209"/>
      <c r="BM16" s="209"/>
      <c r="BN16" s="209"/>
      <c r="BO16" s="207"/>
      <c r="BP16" s="207"/>
      <c r="BQ16" s="207"/>
      <c r="BR16" s="390"/>
      <c r="BS16" s="391" t="str">
        <f>IF(LEN(BR16)&gt;0,VLOOKUP(BR16,puan!$Z$4:$AH$111,9)-IF(COUNTIF(puan!$Z$4:$AH$111,BR16)=0,0,0)," ")</f>
        <v xml:space="preserve"> </v>
      </c>
      <c r="BT16" s="390"/>
      <c r="BX16" s="254">
        <v>124</v>
      </c>
      <c r="BY16" s="252">
        <v>14</v>
      </c>
    </row>
    <row r="17" spans="1:77" s="19" customFormat="1" ht="47.25" hidden="1" customHeight="1" x14ac:dyDescent="0.2">
      <c r="A17" s="483">
        <v>10</v>
      </c>
      <c r="B17" s="484" t="s">
        <v>136</v>
      </c>
      <c r="C17" s="485" t="str">
        <f>IF(ISERROR(VLOOKUP(B17,'KAYIT LİSTESİ'!$B$4:$H$1046,2,0)),"",(VLOOKUP(B17,'KAYIT LİSTESİ'!$B$4:$H$1046,2,0)))</f>
        <v/>
      </c>
      <c r="D17" s="486" t="str">
        <f>IF(ISERROR(VLOOKUP(B17,'KAYIT LİSTESİ'!$B$4:$H$1046,4,0)),"",(VLOOKUP(B17,'KAYIT LİSTESİ'!$B$4:$H$1046,4,0)))</f>
        <v/>
      </c>
      <c r="E17" s="487" t="str">
        <f>IF(ISERROR(VLOOKUP(B17,'KAYIT LİSTESİ'!$B$4:$H$1046,5,0)),"",(VLOOKUP(B17,'KAYIT LİSTESİ'!$B$4:$H$1046,5,0)))</f>
        <v/>
      </c>
      <c r="F17" s="487" t="str">
        <f>IF(ISERROR(VLOOKUP(B17,'KAYIT LİSTESİ'!$B$4:$H$1046,6,0)),"",(VLOOKUP(B17,'KAYIT LİSTESİ'!$B$4:$H$1046,6,0)))</f>
        <v/>
      </c>
      <c r="G17" s="207"/>
      <c r="H17" s="207"/>
      <c r="I17" s="207"/>
      <c r="J17" s="208"/>
      <c r="K17" s="208"/>
      <c r="L17" s="208"/>
      <c r="M17" s="207"/>
      <c r="N17" s="207"/>
      <c r="O17" s="207"/>
      <c r="P17" s="209"/>
      <c r="Q17" s="209"/>
      <c r="R17" s="209"/>
      <c r="S17" s="207"/>
      <c r="T17" s="207"/>
      <c r="U17" s="207"/>
      <c r="V17" s="209"/>
      <c r="W17" s="209"/>
      <c r="X17" s="209"/>
      <c r="Y17" s="207"/>
      <c r="Z17" s="207"/>
      <c r="AA17" s="207"/>
      <c r="AB17" s="209"/>
      <c r="AC17" s="209"/>
      <c r="AD17" s="209"/>
      <c r="AE17" s="207"/>
      <c r="AF17" s="207"/>
      <c r="AG17" s="207"/>
      <c r="AH17" s="209"/>
      <c r="AI17" s="209"/>
      <c r="AJ17" s="209"/>
      <c r="AK17" s="207"/>
      <c r="AL17" s="207"/>
      <c r="AM17" s="207"/>
      <c r="AN17" s="209"/>
      <c r="AO17" s="209"/>
      <c r="AP17" s="209"/>
      <c r="AQ17" s="207"/>
      <c r="AR17" s="207"/>
      <c r="AS17" s="207"/>
      <c r="AT17" s="209"/>
      <c r="AU17" s="209"/>
      <c r="AV17" s="209"/>
      <c r="AW17" s="207"/>
      <c r="AX17" s="207"/>
      <c r="AY17" s="207"/>
      <c r="AZ17" s="209"/>
      <c r="BA17" s="209"/>
      <c r="BB17" s="209"/>
      <c r="BC17" s="207"/>
      <c r="BD17" s="207"/>
      <c r="BE17" s="207"/>
      <c r="BF17" s="209"/>
      <c r="BG17" s="209"/>
      <c r="BH17" s="209"/>
      <c r="BI17" s="207"/>
      <c r="BJ17" s="207"/>
      <c r="BK17" s="207"/>
      <c r="BL17" s="209"/>
      <c r="BM17" s="209"/>
      <c r="BN17" s="209"/>
      <c r="BO17" s="207"/>
      <c r="BP17" s="207"/>
      <c r="BQ17" s="207"/>
      <c r="BR17" s="390"/>
      <c r="BS17" s="391" t="str">
        <f>IF(LEN(BR17)&gt;0,VLOOKUP(BR17,puan!$Z$4:$AH$111,9)-IF(COUNTIF(puan!$Z$4:$AH$111,BR17)=0,0,0)," ")</f>
        <v xml:space="preserve"> </v>
      </c>
      <c r="BT17" s="390"/>
      <c r="BX17" s="254">
        <v>126</v>
      </c>
      <c r="BY17" s="252">
        <v>15</v>
      </c>
    </row>
    <row r="18" spans="1:77" s="19" customFormat="1" ht="47.25" hidden="1" customHeight="1" x14ac:dyDescent="0.2">
      <c r="A18" s="483">
        <v>11</v>
      </c>
      <c r="B18" s="484" t="s">
        <v>137</v>
      </c>
      <c r="C18" s="485" t="str">
        <f>IF(ISERROR(VLOOKUP(B18,'KAYIT LİSTESİ'!$B$4:$H$1046,2,0)),"",(VLOOKUP(B18,'KAYIT LİSTESİ'!$B$4:$H$1046,2,0)))</f>
        <v/>
      </c>
      <c r="D18" s="486" t="str">
        <f>IF(ISERROR(VLOOKUP(B18,'KAYIT LİSTESİ'!$B$4:$H$1046,4,0)),"",(VLOOKUP(B18,'KAYIT LİSTESİ'!$B$4:$H$1046,4,0)))</f>
        <v/>
      </c>
      <c r="E18" s="487" t="str">
        <f>IF(ISERROR(VLOOKUP(B18,'KAYIT LİSTESİ'!$B$4:$H$1046,5,0)),"",(VLOOKUP(B18,'KAYIT LİSTESİ'!$B$4:$H$1046,5,0)))</f>
        <v/>
      </c>
      <c r="F18" s="487" t="str">
        <f>IF(ISERROR(VLOOKUP(B18,'KAYIT LİSTESİ'!$B$4:$H$1046,6,0)),"",(VLOOKUP(B18,'KAYIT LİSTESİ'!$B$4:$H$1046,6,0)))</f>
        <v/>
      </c>
      <c r="G18" s="207"/>
      <c r="H18" s="207"/>
      <c r="I18" s="207"/>
      <c r="J18" s="208"/>
      <c r="K18" s="208"/>
      <c r="L18" s="208"/>
      <c r="M18" s="207"/>
      <c r="N18" s="207"/>
      <c r="O18" s="207"/>
      <c r="P18" s="209"/>
      <c r="Q18" s="209"/>
      <c r="R18" s="209"/>
      <c r="S18" s="207"/>
      <c r="T18" s="207"/>
      <c r="U18" s="207"/>
      <c r="V18" s="209"/>
      <c r="W18" s="209"/>
      <c r="X18" s="209"/>
      <c r="Y18" s="207"/>
      <c r="Z18" s="207"/>
      <c r="AA18" s="207"/>
      <c r="AB18" s="209"/>
      <c r="AC18" s="209"/>
      <c r="AD18" s="209"/>
      <c r="AE18" s="207"/>
      <c r="AF18" s="207"/>
      <c r="AG18" s="207"/>
      <c r="AH18" s="209"/>
      <c r="AI18" s="209"/>
      <c r="AJ18" s="209"/>
      <c r="AK18" s="207"/>
      <c r="AL18" s="207"/>
      <c r="AM18" s="207"/>
      <c r="AN18" s="209"/>
      <c r="AO18" s="209"/>
      <c r="AP18" s="209"/>
      <c r="AQ18" s="207"/>
      <c r="AR18" s="207"/>
      <c r="AS18" s="207"/>
      <c r="AT18" s="209"/>
      <c r="AU18" s="209"/>
      <c r="AV18" s="209"/>
      <c r="AW18" s="211"/>
      <c r="AX18" s="211"/>
      <c r="AY18" s="211"/>
      <c r="AZ18" s="210"/>
      <c r="BA18" s="210"/>
      <c r="BB18" s="210"/>
      <c r="BC18" s="211"/>
      <c r="BD18" s="211"/>
      <c r="BE18" s="211"/>
      <c r="BF18" s="210"/>
      <c r="BG18" s="210"/>
      <c r="BH18" s="210"/>
      <c r="BI18" s="211"/>
      <c r="BJ18" s="211"/>
      <c r="BK18" s="211"/>
      <c r="BL18" s="210"/>
      <c r="BM18" s="210"/>
      <c r="BN18" s="210"/>
      <c r="BO18" s="211"/>
      <c r="BP18" s="211"/>
      <c r="BQ18" s="211"/>
      <c r="BR18" s="390"/>
      <c r="BS18" s="391" t="str">
        <f>IF(LEN(BR18)&gt;0,VLOOKUP(BR18,puan!$Z$4:$AH$111,9)-IF(COUNTIF(puan!$Z$4:$AH$111,BR18)=0,0,0)," ")</f>
        <v xml:space="preserve"> </v>
      </c>
      <c r="BT18" s="390"/>
      <c r="BX18" s="254">
        <v>128</v>
      </c>
      <c r="BY18" s="252">
        <v>16</v>
      </c>
    </row>
    <row r="19" spans="1:77" s="19" customFormat="1" ht="47.25" hidden="1" customHeight="1" x14ac:dyDescent="0.2">
      <c r="A19" s="483">
        <v>12</v>
      </c>
      <c r="B19" s="484" t="s">
        <v>138</v>
      </c>
      <c r="C19" s="485" t="str">
        <f>IF(ISERROR(VLOOKUP(B19,'KAYIT LİSTESİ'!$B$4:$H$1046,2,0)),"",(VLOOKUP(B19,'KAYIT LİSTESİ'!$B$4:$H$1046,2,0)))</f>
        <v/>
      </c>
      <c r="D19" s="486" t="str">
        <f>IF(ISERROR(VLOOKUP(B19,'KAYIT LİSTESİ'!$B$4:$H$1046,4,0)),"",(VLOOKUP(B19,'KAYIT LİSTESİ'!$B$4:$H$1046,4,0)))</f>
        <v/>
      </c>
      <c r="E19" s="487" t="str">
        <f>IF(ISERROR(VLOOKUP(B19,'KAYIT LİSTESİ'!$B$4:$H$1046,5,0)),"",(VLOOKUP(B19,'KAYIT LİSTESİ'!$B$4:$H$1046,5,0)))</f>
        <v/>
      </c>
      <c r="F19" s="487" t="str">
        <f>IF(ISERROR(VLOOKUP(B19,'KAYIT LİSTESİ'!$B$4:$H$1046,6,0)),"",(VLOOKUP(B19,'KAYIT LİSTESİ'!$B$4:$H$1046,6,0)))</f>
        <v/>
      </c>
      <c r="G19" s="207"/>
      <c r="H19" s="207"/>
      <c r="I19" s="207"/>
      <c r="J19" s="208"/>
      <c r="K19" s="208"/>
      <c r="L19" s="208"/>
      <c r="M19" s="207"/>
      <c r="N19" s="207"/>
      <c r="O19" s="207"/>
      <c r="P19" s="209"/>
      <c r="Q19" s="209"/>
      <c r="R19" s="209"/>
      <c r="S19" s="207"/>
      <c r="T19" s="207"/>
      <c r="U19" s="207"/>
      <c r="V19" s="209"/>
      <c r="W19" s="209"/>
      <c r="X19" s="209"/>
      <c r="Y19" s="207"/>
      <c r="Z19" s="207"/>
      <c r="AA19" s="207"/>
      <c r="AB19" s="209"/>
      <c r="AC19" s="209"/>
      <c r="AD19" s="209"/>
      <c r="AE19" s="207"/>
      <c r="AF19" s="207"/>
      <c r="AG19" s="207"/>
      <c r="AH19" s="209"/>
      <c r="AI19" s="209"/>
      <c r="AJ19" s="209"/>
      <c r="AK19" s="207"/>
      <c r="AL19" s="207"/>
      <c r="AM19" s="207"/>
      <c r="AN19" s="209"/>
      <c r="AO19" s="209"/>
      <c r="AP19" s="209"/>
      <c r="AQ19" s="207"/>
      <c r="AR19" s="207"/>
      <c r="AS19" s="207"/>
      <c r="AT19" s="209"/>
      <c r="AU19" s="209"/>
      <c r="AV19" s="209"/>
      <c r="AW19" s="211"/>
      <c r="AX19" s="211"/>
      <c r="AY19" s="211"/>
      <c r="AZ19" s="210"/>
      <c r="BA19" s="210"/>
      <c r="BB19" s="210"/>
      <c r="BC19" s="211"/>
      <c r="BD19" s="211"/>
      <c r="BE19" s="211"/>
      <c r="BF19" s="210"/>
      <c r="BG19" s="210"/>
      <c r="BH19" s="210"/>
      <c r="BI19" s="211"/>
      <c r="BJ19" s="211"/>
      <c r="BK19" s="211"/>
      <c r="BL19" s="210"/>
      <c r="BM19" s="210"/>
      <c r="BN19" s="210"/>
      <c r="BO19" s="211"/>
      <c r="BP19" s="211"/>
      <c r="BQ19" s="211"/>
      <c r="BR19" s="390"/>
      <c r="BS19" s="391" t="str">
        <f>IF(LEN(BR19)&gt;0,VLOOKUP(BR19,puan!$Z$4:$AH$111,9)-IF(COUNTIF(puan!$Z$4:$AH$111,BR19)=0,0,0)," ")</f>
        <v xml:space="preserve"> </v>
      </c>
      <c r="BT19" s="390"/>
      <c r="BX19" s="254">
        <v>130</v>
      </c>
      <c r="BY19" s="252">
        <v>17</v>
      </c>
    </row>
    <row r="20" spans="1:77" s="19" customFormat="1" ht="47.25" hidden="1" customHeight="1" x14ac:dyDescent="0.2">
      <c r="A20" s="483">
        <v>13</v>
      </c>
      <c r="B20" s="484" t="s">
        <v>139</v>
      </c>
      <c r="C20" s="485" t="str">
        <f>IF(ISERROR(VLOOKUP(B20,'KAYIT LİSTESİ'!$B$4:$H$1046,2,0)),"",(VLOOKUP(B20,'KAYIT LİSTESİ'!$B$4:$H$1046,2,0)))</f>
        <v/>
      </c>
      <c r="D20" s="486" t="str">
        <f>IF(ISERROR(VLOOKUP(B20,'KAYIT LİSTESİ'!$B$4:$H$1046,4,0)),"",(VLOOKUP(B20,'KAYIT LİSTESİ'!$B$4:$H$1046,4,0)))</f>
        <v/>
      </c>
      <c r="E20" s="487" t="str">
        <f>IF(ISERROR(VLOOKUP(B20,'KAYIT LİSTESİ'!$B$4:$H$1046,5,0)),"",(VLOOKUP(B20,'KAYIT LİSTESİ'!$B$4:$H$1046,5,0)))</f>
        <v/>
      </c>
      <c r="F20" s="487" t="str">
        <f>IF(ISERROR(VLOOKUP(B20,'KAYIT LİSTESİ'!$B$4:$H$1046,6,0)),"",(VLOOKUP(B20,'KAYIT LİSTESİ'!$B$4:$H$1046,6,0)))</f>
        <v/>
      </c>
      <c r="G20" s="207"/>
      <c r="H20" s="207"/>
      <c r="I20" s="207"/>
      <c r="J20" s="208"/>
      <c r="K20" s="208"/>
      <c r="L20" s="208"/>
      <c r="M20" s="207"/>
      <c r="N20" s="207"/>
      <c r="O20" s="207"/>
      <c r="P20" s="209"/>
      <c r="Q20" s="209"/>
      <c r="R20" s="209"/>
      <c r="S20" s="207"/>
      <c r="T20" s="207"/>
      <c r="U20" s="207"/>
      <c r="V20" s="209"/>
      <c r="W20" s="209"/>
      <c r="X20" s="209"/>
      <c r="Y20" s="207"/>
      <c r="Z20" s="207"/>
      <c r="AA20" s="207"/>
      <c r="AB20" s="209"/>
      <c r="AC20" s="209"/>
      <c r="AD20" s="209"/>
      <c r="AE20" s="207"/>
      <c r="AF20" s="207"/>
      <c r="AG20" s="207"/>
      <c r="AH20" s="209"/>
      <c r="AI20" s="209"/>
      <c r="AJ20" s="209"/>
      <c r="AK20" s="207"/>
      <c r="AL20" s="207"/>
      <c r="AM20" s="207"/>
      <c r="AN20" s="209"/>
      <c r="AO20" s="209"/>
      <c r="AP20" s="209"/>
      <c r="AQ20" s="207"/>
      <c r="AR20" s="207"/>
      <c r="AS20" s="207"/>
      <c r="AT20" s="209"/>
      <c r="AU20" s="209"/>
      <c r="AV20" s="209"/>
      <c r="AW20" s="211"/>
      <c r="AX20" s="211"/>
      <c r="AY20" s="211"/>
      <c r="AZ20" s="210"/>
      <c r="BA20" s="210"/>
      <c r="BB20" s="210"/>
      <c r="BC20" s="211"/>
      <c r="BD20" s="211"/>
      <c r="BE20" s="211"/>
      <c r="BF20" s="210"/>
      <c r="BG20" s="210"/>
      <c r="BH20" s="210"/>
      <c r="BI20" s="211"/>
      <c r="BJ20" s="211"/>
      <c r="BK20" s="211"/>
      <c r="BL20" s="210"/>
      <c r="BM20" s="210"/>
      <c r="BN20" s="210"/>
      <c r="BO20" s="211"/>
      <c r="BP20" s="211"/>
      <c r="BQ20" s="211"/>
      <c r="BR20" s="390"/>
      <c r="BS20" s="391" t="str">
        <f>IF(LEN(BR20)&gt;0,VLOOKUP(BR20,puan!$Z$4:$AH$111,9)-IF(COUNTIF(puan!$Z$4:$AH$111,BR20)=0,0,0)," ")</f>
        <v xml:space="preserve"> </v>
      </c>
      <c r="BT20" s="390"/>
      <c r="BX20" s="254">
        <v>132</v>
      </c>
      <c r="BY20" s="252">
        <v>18</v>
      </c>
    </row>
    <row r="21" spans="1:77" s="19" customFormat="1" ht="47.25" hidden="1" customHeight="1" x14ac:dyDescent="0.2">
      <c r="A21" s="483">
        <v>14</v>
      </c>
      <c r="B21" s="484" t="s">
        <v>140</v>
      </c>
      <c r="C21" s="485" t="str">
        <f>IF(ISERROR(VLOOKUP(B21,'KAYIT LİSTESİ'!$B$4:$H$1046,2,0)),"",(VLOOKUP(B21,'KAYIT LİSTESİ'!$B$4:$H$1046,2,0)))</f>
        <v/>
      </c>
      <c r="D21" s="486" t="str">
        <f>IF(ISERROR(VLOOKUP(B21,'KAYIT LİSTESİ'!$B$4:$H$1046,4,0)),"",(VLOOKUP(B21,'KAYIT LİSTESİ'!$B$4:$H$1046,4,0)))</f>
        <v/>
      </c>
      <c r="E21" s="487" t="str">
        <f>IF(ISERROR(VLOOKUP(B21,'KAYIT LİSTESİ'!$B$4:$H$1046,5,0)),"",(VLOOKUP(B21,'KAYIT LİSTESİ'!$B$4:$H$1046,5,0)))</f>
        <v/>
      </c>
      <c r="F21" s="487" t="str">
        <f>IF(ISERROR(VLOOKUP(B21,'KAYIT LİSTESİ'!$B$4:$H$1046,6,0)),"",(VLOOKUP(B21,'KAYIT LİSTESİ'!$B$4:$H$1046,6,0)))</f>
        <v/>
      </c>
      <c r="G21" s="207"/>
      <c r="H21" s="207"/>
      <c r="I21" s="207"/>
      <c r="J21" s="208"/>
      <c r="K21" s="208"/>
      <c r="L21" s="208"/>
      <c r="M21" s="207"/>
      <c r="N21" s="207"/>
      <c r="O21" s="207"/>
      <c r="P21" s="209"/>
      <c r="Q21" s="209"/>
      <c r="R21" s="209"/>
      <c r="S21" s="207"/>
      <c r="T21" s="207"/>
      <c r="U21" s="207"/>
      <c r="V21" s="209"/>
      <c r="W21" s="209"/>
      <c r="X21" s="209"/>
      <c r="Y21" s="207"/>
      <c r="Z21" s="207"/>
      <c r="AA21" s="207"/>
      <c r="AB21" s="209"/>
      <c r="AC21" s="209"/>
      <c r="AD21" s="209"/>
      <c r="AE21" s="207"/>
      <c r="AF21" s="207"/>
      <c r="AG21" s="207"/>
      <c r="AH21" s="209"/>
      <c r="AI21" s="209"/>
      <c r="AJ21" s="209"/>
      <c r="AK21" s="207"/>
      <c r="AL21" s="207"/>
      <c r="AM21" s="207"/>
      <c r="AN21" s="209"/>
      <c r="AO21" s="209"/>
      <c r="AP21" s="209"/>
      <c r="AQ21" s="207"/>
      <c r="AR21" s="207"/>
      <c r="AS21" s="207"/>
      <c r="AT21" s="209"/>
      <c r="AU21" s="209"/>
      <c r="AV21" s="209"/>
      <c r="AW21" s="211"/>
      <c r="AX21" s="211"/>
      <c r="AY21" s="211"/>
      <c r="AZ21" s="210"/>
      <c r="BA21" s="210"/>
      <c r="BB21" s="210"/>
      <c r="BC21" s="211"/>
      <c r="BD21" s="211"/>
      <c r="BE21" s="211"/>
      <c r="BF21" s="210"/>
      <c r="BG21" s="210"/>
      <c r="BH21" s="210"/>
      <c r="BI21" s="211"/>
      <c r="BJ21" s="211"/>
      <c r="BK21" s="211"/>
      <c r="BL21" s="210"/>
      <c r="BM21" s="210"/>
      <c r="BN21" s="210"/>
      <c r="BO21" s="211"/>
      <c r="BP21" s="211"/>
      <c r="BQ21" s="211"/>
      <c r="BR21" s="390"/>
      <c r="BS21" s="391" t="str">
        <f>IF(LEN(BR21)&gt;0,VLOOKUP(BR21,puan!$Z$4:$AH$111,9)-IF(COUNTIF(puan!$Z$4:$AH$111,BR21)=0,0,0)," ")</f>
        <v xml:space="preserve"> </v>
      </c>
      <c r="BT21" s="390"/>
      <c r="BX21" s="254">
        <v>134</v>
      </c>
      <c r="BY21" s="252">
        <v>19</v>
      </c>
    </row>
    <row r="22" spans="1:77" s="19" customFormat="1" ht="47.25" hidden="1" customHeight="1" x14ac:dyDescent="0.2">
      <c r="A22" s="483"/>
      <c r="B22" s="484" t="s">
        <v>141</v>
      </c>
      <c r="C22" s="485" t="str">
        <f>IF(ISERROR(VLOOKUP(B22,'KAYIT LİSTESİ'!$B$4:$H$1046,2,0)),"",(VLOOKUP(B22,'KAYIT LİSTESİ'!$B$4:$H$1046,2,0)))</f>
        <v/>
      </c>
      <c r="D22" s="486" t="str">
        <f>IF(ISERROR(VLOOKUP(B22,'KAYIT LİSTESİ'!$B$4:$H$1046,4,0)),"",(VLOOKUP(B22,'KAYIT LİSTESİ'!$B$4:$H$1046,4,0)))</f>
        <v/>
      </c>
      <c r="E22" s="487" t="str">
        <f>IF(ISERROR(VLOOKUP(B22,'KAYIT LİSTESİ'!$B$4:$H$1046,5,0)),"",(VLOOKUP(B22,'KAYIT LİSTESİ'!$B$4:$H$1046,5,0)))</f>
        <v/>
      </c>
      <c r="F22" s="487" t="str">
        <f>IF(ISERROR(VLOOKUP(B22,'KAYIT LİSTESİ'!$B$4:$H$1046,6,0)),"",(VLOOKUP(B22,'KAYIT LİSTESİ'!$B$4:$H$1046,6,0)))</f>
        <v/>
      </c>
      <c r="G22" s="207"/>
      <c r="H22" s="207"/>
      <c r="I22" s="207"/>
      <c r="J22" s="208"/>
      <c r="K22" s="208"/>
      <c r="L22" s="208"/>
      <c r="M22" s="207"/>
      <c r="N22" s="207"/>
      <c r="O22" s="207"/>
      <c r="P22" s="209"/>
      <c r="Q22" s="209"/>
      <c r="R22" s="209"/>
      <c r="S22" s="207"/>
      <c r="T22" s="207"/>
      <c r="U22" s="207"/>
      <c r="V22" s="209"/>
      <c r="W22" s="209"/>
      <c r="X22" s="209"/>
      <c r="Y22" s="207"/>
      <c r="Z22" s="207"/>
      <c r="AA22" s="207"/>
      <c r="AB22" s="209"/>
      <c r="AC22" s="209"/>
      <c r="AD22" s="209"/>
      <c r="AE22" s="207"/>
      <c r="AF22" s="207"/>
      <c r="AG22" s="207"/>
      <c r="AH22" s="209"/>
      <c r="AI22" s="209"/>
      <c r="AJ22" s="209"/>
      <c r="AK22" s="207"/>
      <c r="AL22" s="207"/>
      <c r="AM22" s="207"/>
      <c r="AN22" s="209"/>
      <c r="AO22" s="209"/>
      <c r="AP22" s="209"/>
      <c r="AQ22" s="207"/>
      <c r="AR22" s="207"/>
      <c r="AS22" s="207"/>
      <c r="AT22" s="209"/>
      <c r="AU22" s="209"/>
      <c r="AV22" s="209"/>
      <c r="AW22" s="211"/>
      <c r="AX22" s="211"/>
      <c r="AY22" s="211"/>
      <c r="AZ22" s="210"/>
      <c r="BA22" s="210"/>
      <c r="BB22" s="210"/>
      <c r="BC22" s="211"/>
      <c r="BD22" s="211"/>
      <c r="BE22" s="211"/>
      <c r="BF22" s="210"/>
      <c r="BG22" s="210"/>
      <c r="BH22" s="210"/>
      <c r="BI22" s="211"/>
      <c r="BJ22" s="211"/>
      <c r="BK22" s="211"/>
      <c r="BL22" s="210"/>
      <c r="BM22" s="210"/>
      <c r="BN22" s="210"/>
      <c r="BO22" s="211"/>
      <c r="BP22" s="211"/>
      <c r="BQ22" s="211"/>
      <c r="BR22" s="390"/>
      <c r="BS22" s="391" t="str">
        <f>IF(LEN(BR22)&gt;0,VLOOKUP(BR22,puan!$Z$4:$AH$111,9)-IF(COUNTIF(puan!$Z$4:$AH$111,BR22)=0,0,0)," ")</f>
        <v xml:space="preserve"> </v>
      </c>
      <c r="BT22" s="390"/>
      <c r="BX22" s="254">
        <v>136</v>
      </c>
      <c r="BY22" s="252">
        <v>20</v>
      </c>
    </row>
    <row r="23" spans="1:77" s="19" customFormat="1" ht="47.25" hidden="1" customHeight="1" x14ac:dyDescent="0.2">
      <c r="A23" s="483"/>
      <c r="B23" s="484" t="s">
        <v>142</v>
      </c>
      <c r="C23" s="485" t="str">
        <f>IF(ISERROR(VLOOKUP(B23,'KAYIT LİSTESİ'!$B$4:$H$1046,2,0)),"",(VLOOKUP(B23,'KAYIT LİSTESİ'!$B$4:$H$1046,2,0)))</f>
        <v/>
      </c>
      <c r="D23" s="486" t="str">
        <f>IF(ISERROR(VLOOKUP(B23,'KAYIT LİSTESİ'!$B$4:$H$1046,4,0)),"",(VLOOKUP(B23,'KAYIT LİSTESİ'!$B$4:$H$1046,4,0)))</f>
        <v/>
      </c>
      <c r="E23" s="487" t="str">
        <f>IF(ISERROR(VLOOKUP(B23,'KAYIT LİSTESİ'!$B$4:$H$1046,5,0)),"",(VLOOKUP(B23,'KAYIT LİSTESİ'!$B$4:$H$1046,5,0)))</f>
        <v/>
      </c>
      <c r="F23" s="487" t="str">
        <f>IF(ISERROR(VLOOKUP(B23,'KAYIT LİSTESİ'!$B$4:$H$1046,6,0)),"",(VLOOKUP(B23,'KAYIT LİSTESİ'!$B$4:$H$1046,6,0)))</f>
        <v/>
      </c>
      <c r="G23" s="207"/>
      <c r="H23" s="207"/>
      <c r="I23" s="207"/>
      <c r="J23" s="208"/>
      <c r="K23" s="208"/>
      <c r="L23" s="208"/>
      <c r="M23" s="207"/>
      <c r="N23" s="207"/>
      <c r="O23" s="207"/>
      <c r="P23" s="209"/>
      <c r="Q23" s="209"/>
      <c r="R23" s="209"/>
      <c r="S23" s="207"/>
      <c r="T23" s="207"/>
      <c r="U23" s="207"/>
      <c r="V23" s="209"/>
      <c r="W23" s="209"/>
      <c r="X23" s="209"/>
      <c r="Y23" s="207"/>
      <c r="Z23" s="207"/>
      <c r="AA23" s="207"/>
      <c r="AB23" s="209"/>
      <c r="AC23" s="209"/>
      <c r="AD23" s="209"/>
      <c r="AE23" s="207"/>
      <c r="AF23" s="207"/>
      <c r="AG23" s="207"/>
      <c r="AH23" s="209"/>
      <c r="AI23" s="209"/>
      <c r="AJ23" s="209"/>
      <c r="AK23" s="207"/>
      <c r="AL23" s="207"/>
      <c r="AM23" s="207"/>
      <c r="AN23" s="209"/>
      <c r="AO23" s="209"/>
      <c r="AP23" s="209"/>
      <c r="AQ23" s="207"/>
      <c r="AR23" s="207"/>
      <c r="AS23" s="207"/>
      <c r="AT23" s="209"/>
      <c r="AU23" s="209"/>
      <c r="AV23" s="209"/>
      <c r="AW23" s="211"/>
      <c r="AX23" s="211"/>
      <c r="AY23" s="211"/>
      <c r="AZ23" s="210"/>
      <c r="BA23" s="210"/>
      <c r="BB23" s="210"/>
      <c r="BC23" s="211"/>
      <c r="BD23" s="211"/>
      <c r="BE23" s="211"/>
      <c r="BF23" s="210"/>
      <c r="BG23" s="210"/>
      <c r="BH23" s="210"/>
      <c r="BI23" s="211"/>
      <c r="BJ23" s="211"/>
      <c r="BK23" s="211"/>
      <c r="BL23" s="210"/>
      <c r="BM23" s="210"/>
      <c r="BN23" s="210"/>
      <c r="BO23" s="211"/>
      <c r="BP23" s="211"/>
      <c r="BQ23" s="211"/>
      <c r="BR23" s="390"/>
      <c r="BS23" s="391" t="str">
        <f>IF(LEN(BR23)&gt;0,VLOOKUP(BR23,puan!$Z$4:$AH$111,9)-IF(COUNTIF(puan!$Z$4:$AH$111,BR23)=0,0,0)," ")</f>
        <v xml:space="preserve"> </v>
      </c>
      <c r="BT23" s="390"/>
      <c r="BX23" s="254">
        <v>138</v>
      </c>
      <c r="BY23" s="252">
        <v>21</v>
      </c>
    </row>
    <row r="24" spans="1:77" s="19" customFormat="1" ht="47.25" hidden="1" customHeight="1" x14ac:dyDescent="0.2">
      <c r="A24" s="483"/>
      <c r="B24" s="484" t="s">
        <v>143</v>
      </c>
      <c r="C24" s="485" t="str">
        <f>IF(ISERROR(VLOOKUP(B24,'KAYIT LİSTESİ'!$B$4:$H$1046,2,0)),"",(VLOOKUP(B24,'KAYIT LİSTESİ'!$B$4:$H$1046,2,0)))</f>
        <v/>
      </c>
      <c r="D24" s="486" t="str">
        <f>IF(ISERROR(VLOOKUP(B24,'KAYIT LİSTESİ'!$B$4:$H$1046,4,0)),"",(VLOOKUP(B24,'KAYIT LİSTESİ'!$B$4:$H$1046,4,0)))</f>
        <v/>
      </c>
      <c r="E24" s="487" t="str">
        <f>IF(ISERROR(VLOOKUP(B24,'KAYIT LİSTESİ'!$B$4:$H$1046,5,0)),"",(VLOOKUP(B24,'KAYIT LİSTESİ'!$B$4:$H$1046,5,0)))</f>
        <v/>
      </c>
      <c r="F24" s="487" t="str">
        <f>IF(ISERROR(VLOOKUP(B24,'KAYIT LİSTESİ'!$B$4:$H$1046,6,0)),"",(VLOOKUP(B24,'KAYIT LİSTESİ'!$B$4:$H$1046,6,0)))</f>
        <v/>
      </c>
      <c r="G24" s="207"/>
      <c r="H24" s="207"/>
      <c r="I24" s="207"/>
      <c r="J24" s="208"/>
      <c r="K24" s="208"/>
      <c r="L24" s="208"/>
      <c r="M24" s="207"/>
      <c r="N24" s="207"/>
      <c r="O24" s="207"/>
      <c r="P24" s="209"/>
      <c r="Q24" s="209"/>
      <c r="R24" s="209"/>
      <c r="S24" s="207"/>
      <c r="T24" s="207"/>
      <c r="U24" s="207"/>
      <c r="V24" s="209"/>
      <c r="W24" s="209"/>
      <c r="X24" s="209"/>
      <c r="Y24" s="207"/>
      <c r="Z24" s="207"/>
      <c r="AA24" s="207"/>
      <c r="AB24" s="209"/>
      <c r="AC24" s="209"/>
      <c r="AD24" s="209"/>
      <c r="AE24" s="207"/>
      <c r="AF24" s="207"/>
      <c r="AG24" s="207"/>
      <c r="AH24" s="209"/>
      <c r="AI24" s="209"/>
      <c r="AJ24" s="209"/>
      <c r="AK24" s="207"/>
      <c r="AL24" s="207"/>
      <c r="AM24" s="207"/>
      <c r="AN24" s="209"/>
      <c r="AO24" s="209"/>
      <c r="AP24" s="209"/>
      <c r="AQ24" s="207"/>
      <c r="AR24" s="207"/>
      <c r="AS24" s="207"/>
      <c r="AT24" s="209"/>
      <c r="AU24" s="209"/>
      <c r="AV24" s="209"/>
      <c r="AW24" s="211"/>
      <c r="AX24" s="211"/>
      <c r="AY24" s="211"/>
      <c r="AZ24" s="210"/>
      <c r="BA24" s="210"/>
      <c r="BB24" s="210"/>
      <c r="BC24" s="211"/>
      <c r="BD24" s="211"/>
      <c r="BE24" s="211"/>
      <c r="BF24" s="210"/>
      <c r="BG24" s="210"/>
      <c r="BH24" s="210"/>
      <c r="BI24" s="211"/>
      <c r="BJ24" s="211"/>
      <c r="BK24" s="211"/>
      <c r="BL24" s="210"/>
      <c r="BM24" s="210"/>
      <c r="BN24" s="210"/>
      <c r="BO24" s="211"/>
      <c r="BP24" s="211"/>
      <c r="BQ24" s="211"/>
      <c r="BR24" s="390"/>
      <c r="BS24" s="391" t="str">
        <f>IF(LEN(BR24)&gt;0,VLOOKUP(BR24,puan!$Z$4:$AH$111,9)-IF(COUNTIF(puan!$Z$4:$AH$111,BR24)=0,0,0)," ")</f>
        <v xml:space="preserve"> </v>
      </c>
      <c r="BT24" s="390"/>
      <c r="BX24" s="254">
        <v>140</v>
      </c>
      <c r="BY24" s="252">
        <v>22</v>
      </c>
    </row>
    <row r="25" spans="1:77" s="19" customFormat="1" ht="47.25" hidden="1" customHeight="1" x14ac:dyDescent="0.2">
      <c r="A25" s="483"/>
      <c r="B25" s="484" t="s">
        <v>144</v>
      </c>
      <c r="C25" s="485" t="str">
        <f>IF(ISERROR(VLOOKUP(B25,'KAYIT LİSTESİ'!$B$4:$H$1046,2,0)),"",(VLOOKUP(B25,'KAYIT LİSTESİ'!$B$4:$H$1046,2,0)))</f>
        <v/>
      </c>
      <c r="D25" s="486" t="str">
        <f>IF(ISERROR(VLOOKUP(B25,'KAYIT LİSTESİ'!$B$4:$H$1046,4,0)),"",(VLOOKUP(B25,'KAYIT LİSTESİ'!$B$4:$H$1046,4,0)))</f>
        <v/>
      </c>
      <c r="E25" s="487" t="str">
        <f>IF(ISERROR(VLOOKUP(B25,'KAYIT LİSTESİ'!$B$4:$H$1046,5,0)),"",(VLOOKUP(B25,'KAYIT LİSTESİ'!$B$4:$H$1046,5,0)))</f>
        <v/>
      </c>
      <c r="F25" s="487" t="str">
        <f>IF(ISERROR(VLOOKUP(B25,'KAYIT LİSTESİ'!$B$4:$H$1046,6,0)),"",(VLOOKUP(B25,'KAYIT LİSTESİ'!$B$4:$H$1046,6,0)))</f>
        <v/>
      </c>
      <c r="G25" s="207"/>
      <c r="H25" s="207"/>
      <c r="I25" s="207"/>
      <c r="J25" s="208"/>
      <c r="K25" s="208"/>
      <c r="L25" s="208"/>
      <c r="M25" s="207"/>
      <c r="N25" s="207"/>
      <c r="O25" s="207"/>
      <c r="P25" s="209"/>
      <c r="Q25" s="209"/>
      <c r="R25" s="209"/>
      <c r="S25" s="207"/>
      <c r="T25" s="207"/>
      <c r="U25" s="207"/>
      <c r="V25" s="209"/>
      <c r="W25" s="209"/>
      <c r="X25" s="209"/>
      <c r="Y25" s="207"/>
      <c r="Z25" s="207"/>
      <c r="AA25" s="207"/>
      <c r="AB25" s="209"/>
      <c r="AC25" s="209"/>
      <c r="AD25" s="209"/>
      <c r="AE25" s="207"/>
      <c r="AF25" s="207"/>
      <c r="AG25" s="207"/>
      <c r="AH25" s="209"/>
      <c r="AI25" s="209"/>
      <c r="AJ25" s="209"/>
      <c r="AK25" s="207"/>
      <c r="AL25" s="207"/>
      <c r="AM25" s="207"/>
      <c r="AN25" s="209"/>
      <c r="AO25" s="209"/>
      <c r="AP25" s="209"/>
      <c r="AQ25" s="207"/>
      <c r="AR25" s="207"/>
      <c r="AS25" s="207"/>
      <c r="AT25" s="209"/>
      <c r="AU25" s="209"/>
      <c r="AV25" s="209"/>
      <c r="AW25" s="211"/>
      <c r="AX25" s="211"/>
      <c r="AY25" s="211"/>
      <c r="AZ25" s="210"/>
      <c r="BA25" s="210"/>
      <c r="BB25" s="210"/>
      <c r="BC25" s="211"/>
      <c r="BD25" s="211"/>
      <c r="BE25" s="211"/>
      <c r="BF25" s="210"/>
      <c r="BG25" s="210"/>
      <c r="BH25" s="210"/>
      <c r="BI25" s="211"/>
      <c r="BJ25" s="211"/>
      <c r="BK25" s="211"/>
      <c r="BL25" s="210"/>
      <c r="BM25" s="210"/>
      <c r="BN25" s="210"/>
      <c r="BO25" s="211"/>
      <c r="BP25" s="211"/>
      <c r="BQ25" s="211"/>
      <c r="BR25" s="390"/>
      <c r="BS25" s="391" t="str">
        <f>IF(LEN(BR25)&gt;0,VLOOKUP(BR25,puan!$Z$4:$AH$111,9)-IF(COUNTIF(puan!$Z$4:$AH$111,BR25)=0,0,0)," ")</f>
        <v xml:space="preserve"> </v>
      </c>
      <c r="BT25" s="390"/>
      <c r="BX25" s="254">
        <v>142</v>
      </c>
      <c r="BY25" s="252">
        <v>23</v>
      </c>
    </row>
    <row r="26" spans="1:77" s="19" customFormat="1" ht="47.25" hidden="1" customHeight="1" x14ac:dyDescent="0.2">
      <c r="A26" s="483"/>
      <c r="B26" s="484" t="s">
        <v>145</v>
      </c>
      <c r="C26" s="485" t="str">
        <f>IF(ISERROR(VLOOKUP(B26,'KAYIT LİSTESİ'!$B$4:$H$1046,2,0)),"",(VLOOKUP(B26,'KAYIT LİSTESİ'!$B$4:$H$1046,2,0)))</f>
        <v/>
      </c>
      <c r="D26" s="486" t="str">
        <f>IF(ISERROR(VLOOKUP(B26,'KAYIT LİSTESİ'!$B$4:$H$1046,4,0)),"",(VLOOKUP(B26,'KAYIT LİSTESİ'!$B$4:$H$1046,4,0)))</f>
        <v/>
      </c>
      <c r="E26" s="487" t="str">
        <f>IF(ISERROR(VLOOKUP(B26,'KAYIT LİSTESİ'!$B$4:$H$1046,5,0)),"",(VLOOKUP(B26,'KAYIT LİSTESİ'!$B$4:$H$1046,5,0)))</f>
        <v/>
      </c>
      <c r="F26" s="487" t="str">
        <f>IF(ISERROR(VLOOKUP(B26,'KAYIT LİSTESİ'!$B$4:$H$1046,6,0)),"",(VLOOKUP(B26,'KAYIT LİSTESİ'!$B$4:$H$1046,6,0)))</f>
        <v/>
      </c>
      <c r="G26" s="207"/>
      <c r="H26" s="207"/>
      <c r="I26" s="207"/>
      <c r="J26" s="208"/>
      <c r="K26" s="208"/>
      <c r="L26" s="208"/>
      <c r="M26" s="207"/>
      <c r="N26" s="207"/>
      <c r="O26" s="207"/>
      <c r="P26" s="209"/>
      <c r="Q26" s="209"/>
      <c r="R26" s="209"/>
      <c r="S26" s="207"/>
      <c r="T26" s="207"/>
      <c r="U26" s="207"/>
      <c r="V26" s="209"/>
      <c r="W26" s="209"/>
      <c r="X26" s="209"/>
      <c r="Y26" s="207"/>
      <c r="Z26" s="207"/>
      <c r="AA26" s="207"/>
      <c r="AB26" s="209"/>
      <c r="AC26" s="209"/>
      <c r="AD26" s="209"/>
      <c r="AE26" s="207"/>
      <c r="AF26" s="207"/>
      <c r="AG26" s="207"/>
      <c r="AH26" s="209"/>
      <c r="AI26" s="209"/>
      <c r="AJ26" s="209"/>
      <c r="AK26" s="207"/>
      <c r="AL26" s="207"/>
      <c r="AM26" s="207"/>
      <c r="AN26" s="209"/>
      <c r="AO26" s="209"/>
      <c r="AP26" s="209"/>
      <c r="AQ26" s="207"/>
      <c r="AR26" s="207"/>
      <c r="AS26" s="207"/>
      <c r="AT26" s="209"/>
      <c r="AU26" s="209"/>
      <c r="AV26" s="209"/>
      <c r="AW26" s="211"/>
      <c r="AX26" s="211"/>
      <c r="AY26" s="211"/>
      <c r="AZ26" s="210"/>
      <c r="BA26" s="210"/>
      <c r="BB26" s="210"/>
      <c r="BC26" s="211"/>
      <c r="BD26" s="211"/>
      <c r="BE26" s="211"/>
      <c r="BF26" s="210"/>
      <c r="BG26" s="210"/>
      <c r="BH26" s="210"/>
      <c r="BI26" s="211"/>
      <c r="BJ26" s="211"/>
      <c r="BK26" s="211"/>
      <c r="BL26" s="210"/>
      <c r="BM26" s="210"/>
      <c r="BN26" s="210"/>
      <c r="BO26" s="211"/>
      <c r="BP26" s="211"/>
      <c r="BQ26" s="211"/>
      <c r="BR26" s="390"/>
      <c r="BS26" s="391" t="str">
        <f>IF(LEN(BR26)&gt;0,VLOOKUP(BR26,puan!$Z$4:$AH$111,9)-IF(COUNTIF(puan!$Z$4:$AH$111,BR26)=0,0,0)," ")</f>
        <v xml:space="preserve"> </v>
      </c>
      <c r="BT26" s="390"/>
      <c r="BX26" s="254">
        <v>144</v>
      </c>
      <c r="BY26" s="252">
        <v>24</v>
      </c>
    </row>
    <row r="27" spans="1:77" s="19" customFormat="1" ht="47.25" hidden="1" customHeight="1" x14ac:dyDescent="0.2">
      <c r="A27" s="483"/>
      <c r="B27" s="484" t="s">
        <v>146</v>
      </c>
      <c r="C27" s="485" t="str">
        <f>IF(ISERROR(VLOOKUP(B27,'KAYIT LİSTESİ'!$B$4:$H$1046,2,0)),"",(VLOOKUP(B27,'KAYIT LİSTESİ'!$B$4:$H$1046,2,0)))</f>
        <v/>
      </c>
      <c r="D27" s="486" t="str">
        <f>IF(ISERROR(VLOOKUP(B27,'KAYIT LİSTESİ'!$B$4:$H$1046,4,0)),"",(VLOOKUP(B27,'KAYIT LİSTESİ'!$B$4:$H$1046,4,0)))</f>
        <v/>
      </c>
      <c r="E27" s="487" t="str">
        <f>IF(ISERROR(VLOOKUP(B27,'KAYIT LİSTESİ'!$B$4:$H$1046,5,0)),"",(VLOOKUP(B27,'KAYIT LİSTESİ'!$B$4:$H$1046,5,0)))</f>
        <v/>
      </c>
      <c r="F27" s="487" t="str">
        <f>IF(ISERROR(VLOOKUP(B27,'KAYIT LİSTESİ'!$B$4:$H$1046,6,0)),"",(VLOOKUP(B27,'KAYIT LİSTESİ'!$B$4:$H$1046,6,0)))</f>
        <v/>
      </c>
      <c r="G27" s="207"/>
      <c r="H27" s="207"/>
      <c r="I27" s="207"/>
      <c r="J27" s="208"/>
      <c r="K27" s="208"/>
      <c r="L27" s="208"/>
      <c r="M27" s="207"/>
      <c r="N27" s="207"/>
      <c r="O27" s="207"/>
      <c r="P27" s="209"/>
      <c r="Q27" s="209"/>
      <c r="R27" s="209"/>
      <c r="S27" s="207"/>
      <c r="T27" s="207"/>
      <c r="U27" s="207"/>
      <c r="V27" s="209"/>
      <c r="W27" s="209"/>
      <c r="X27" s="209"/>
      <c r="Y27" s="207"/>
      <c r="Z27" s="207"/>
      <c r="AA27" s="207"/>
      <c r="AB27" s="209"/>
      <c r="AC27" s="209"/>
      <c r="AD27" s="209"/>
      <c r="AE27" s="207"/>
      <c r="AF27" s="207"/>
      <c r="AG27" s="207"/>
      <c r="AH27" s="209"/>
      <c r="AI27" s="209"/>
      <c r="AJ27" s="209"/>
      <c r="AK27" s="207"/>
      <c r="AL27" s="207"/>
      <c r="AM27" s="207"/>
      <c r="AN27" s="209"/>
      <c r="AO27" s="209"/>
      <c r="AP27" s="209"/>
      <c r="AQ27" s="207"/>
      <c r="AR27" s="207"/>
      <c r="AS27" s="207"/>
      <c r="AT27" s="209"/>
      <c r="AU27" s="209"/>
      <c r="AV27" s="209"/>
      <c r="AW27" s="211"/>
      <c r="AX27" s="211"/>
      <c r="AY27" s="211"/>
      <c r="AZ27" s="210"/>
      <c r="BA27" s="210"/>
      <c r="BB27" s="210"/>
      <c r="BC27" s="211"/>
      <c r="BD27" s="211"/>
      <c r="BE27" s="211"/>
      <c r="BF27" s="210"/>
      <c r="BG27" s="210"/>
      <c r="BH27" s="210"/>
      <c r="BI27" s="211"/>
      <c r="BJ27" s="211"/>
      <c r="BK27" s="211"/>
      <c r="BL27" s="210"/>
      <c r="BM27" s="210"/>
      <c r="BN27" s="210"/>
      <c r="BO27" s="211"/>
      <c r="BP27" s="211"/>
      <c r="BQ27" s="211"/>
      <c r="BR27" s="390"/>
      <c r="BS27" s="391" t="str">
        <f>IF(LEN(BR27)&gt;0,VLOOKUP(BR27,puan!$Z$4:$AH$111,9)-IF(COUNTIF(puan!$Z$4:$AH$111,BR27)=0,0,0)," ")</f>
        <v xml:space="preserve"> </v>
      </c>
      <c r="BT27" s="390"/>
      <c r="BX27" s="254">
        <v>146</v>
      </c>
      <c r="BY27" s="252">
        <v>25</v>
      </c>
    </row>
    <row r="28" spans="1:77" s="19" customFormat="1" ht="47.25" hidden="1" customHeight="1" x14ac:dyDescent="0.2">
      <c r="A28" s="483"/>
      <c r="B28" s="484" t="s">
        <v>147</v>
      </c>
      <c r="C28" s="485" t="str">
        <f>IF(ISERROR(VLOOKUP(B28,'KAYIT LİSTESİ'!$B$4:$H$1046,2,0)),"",(VLOOKUP(B28,'KAYIT LİSTESİ'!$B$4:$H$1046,2,0)))</f>
        <v/>
      </c>
      <c r="D28" s="486" t="str">
        <f>IF(ISERROR(VLOOKUP(B28,'KAYIT LİSTESİ'!$B$4:$H$1046,4,0)),"",(VLOOKUP(B28,'KAYIT LİSTESİ'!$B$4:$H$1046,4,0)))</f>
        <v/>
      </c>
      <c r="E28" s="487" t="str">
        <f>IF(ISERROR(VLOOKUP(B28,'KAYIT LİSTESİ'!$B$4:$H$1046,5,0)),"",(VLOOKUP(B28,'KAYIT LİSTESİ'!$B$4:$H$1046,5,0)))</f>
        <v/>
      </c>
      <c r="F28" s="487" t="str">
        <f>IF(ISERROR(VLOOKUP(B28,'KAYIT LİSTESİ'!$B$4:$H$1046,6,0)),"",(VLOOKUP(B28,'KAYIT LİSTESİ'!$B$4:$H$1046,6,0)))</f>
        <v/>
      </c>
      <c r="G28" s="207"/>
      <c r="H28" s="207"/>
      <c r="I28" s="207"/>
      <c r="J28" s="208"/>
      <c r="K28" s="208"/>
      <c r="L28" s="208"/>
      <c r="M28" s="207"/>
      <c r="N28" s="207"/>
      <c r="O28" s="207"/>
      <c r="P28" s="209"/>
      <c r="Q28" s="209"/>
      <c r="R28" s="209"/>
      <c r="S28" s="207"/>
      <c r="T28" s="207"/>
      <c r="U28" s="207"/>
      <c r="V28" s="209"/>
      <c r="W28" s="209"/>
      <c r="X28" s="209"/>
      <c r="Y28" s="207"/>
      <c r="Z28" s="207"/>
      <c r="AA28" s="207"/>
      <c r="AB28" s="209"/>
      <c r="AC28" s="209"/>
      <c r="AD28" s="209"/>
      <c r="AE28" s="207"/>
      <c r="AF28" s="207"/>
      <c r="AG28" s="207"/>
      <c r="AH28" s="209"/>
      <c r="AI28" s="209"/>
      <c r="AJ28" s="209"/>
      <c r="AK28" s="207"/>
      <c r="AL28" s="207"/>
      <c r="AM28" s="207"/>
      <c r="AN28" s="209"/>
      <c r="AO28" s="209"/>
      <c r="AP28" s="209"/>
      <c r="AQ28" s="207"/>
      <c r="AR28" s="207"/>
      <c r="AS28" s="207"/>
      <c r="AT28" s="209"/>
      <c r="AU28" s="209"/>
      <c r="AV28" s="209"/>
      <c r="AW28" s="211"/>
      <c r="AX28" s="211"/>
      <c r="AY28" s="211"/>
      <c r="AZ28" s="210"/>
      <c r="BA28" s="210"/>
      <c r="BB28" s="210"/>
      <c r="BC28" s="211"/>
      <c r="BD28" s="211"/>
      <c r="BE28" s="211"/>
      <c r="BF28" s="210"/>
      <c r="BG28" s="210"/>
      <c r="BH28" s="210"/>
      <c r="BI28" s="211"/>
      <c r="BJ28" s="211"/>
      <c r="BK28" s="211"/>
      <c r="BL28" s="210"/>
      <c r="BM28" s="210"/>
      <c r="BN28" s="210"/>
      <c r="BO28" s="211"/>
      <c r="BP28" s="211"/>
      <c r="BQ28" s="211"/>
      <c r="BR28" s="390"/>
      <c r="BS28" s="391" t="str">
        <f>IF(LEN(BR28)&gt;0,VLOOKUP(BR28,puan!$Z$4:$AH$111,9)-IF(COUNTIF(puan!$Z$4:$AH$111,BR28)=0,0,0)," ")</f>
        <v xml:space="preserve"> </v>
      </c>
      <c r="BT28" s="390"/>
      <c r="BX28" s="254">
        <v>148</v>
      </c>
      <c r="BY28" s="252">
        <v>26</v>
      </c>
    </row>
    <row r="29" spans="1:77" s="19" customFormat="1" ht="47.25" hidden="1" customHeight="1" x14ac:dyDescent="0.2">
      <c r="A29" s="483"/>
      <c r="B29" s="484" t="s">
        <v>148</v>
      </c>
      <c r="C29" s="485" t="str">
        <f>IF(ISERROR(VLOOKUP(B29,'KAYIT LİSTESİ'!$B$4:$H$1046,2,0)),"",(VLOOKUP(B29,'KAYIT LİSTESİ'!$B$4:$H$1046,2,0)))</f>
        <v/>
      </c>
      <c r="D29" s="486" t="str">
        <f>IF(ISERROR(VLOOKUP(B29,'KAYIT LİSTESİ'!$B$4:$H$1046,4,0)),"",(VLOOKUP(B29,'KAYIT LİSTESİ'!$B$4:$H$1046,4,0)))</f>
        <v/>
      </c>
      <c r="E29" s="487" t="str">
        <f>IF(ISERROR(VLOOKUP(B29,'KAYIT LİSTESİ'!$B$4:$H$1046,5,0)),"",(VLOOKUP(B29,'KAYIT LİSTESİ'!$B$4:$H$1046,5,0)))</f>
        <v/>
      </c>
      <c r="F29" s="487" t="str">
        <f>IF(ISERROR(VLOOKUP(B29,'KAYIT LİSTESİ'!$B$4:$H$1046,6,0)),"",(VLOOKUP(B29,'KAYIT LİSTESİ'!$B$4:$H$1046,6,0)))</f>
        <v/>
      </c>
      <c r="G29" s="207"/>
      <c r="H29" s="207"/>
      <c r="I29" s="207"/>
      <c r="J29" s="208"/>
      <c r="K29" s="208"/>
      <c r="L29" s="208"/>
      <c r="M29" s="207"/>
      <c r="N29" s="207"/>
      <c r="O29" s="207"/>
      <c r="P29" s="209"/>
      <c r="Q29" s="209"/>
      <c r="R29" s="209"/>
      <c r="S29" s="207"/>
      <c r="T29" s="207"/>
      <c r="U29" s="207"/>
      <c r="V29" s="209"/>
      <c r="W29" s="209"/>
      <c r="X29" s="209"/>
      <c r="Y29" s="207"/>
      <c r="Z29" s="207"/>
      <c r="AA29" s="207"/>
      <c r="AB29" s="209"/>
      <c r="AC29" s="209"/>
      <c r="AD29" s="209"/>
      <c r="AE29" s="207"/>
      <c r="AF29" s="207"/>
      <c r="AG29" s="207"/>
      <c r="AH29" s="209"/>
      <c r="AI29" s="209"/>
      <c r="AJ29" s="209"/>
      <c r="AK29" s="207"/>
      <c r="AL29" s="207"/>
      <c r="AM29" s="207"/>
      <c r="AN29" s="209"/>
      <c r="AO29" s="209"/>
      <c r="AP29" s="209"/>
      <c r="AQ29" s="207"/>
      <c r="AR29" s="207"/>
      <c r="AS29" s="207"/>
      <c r="AT29" s="209"/>
      <c r="AU29" s="209"/>
      <c r="AV29" s="209"/>
      <c r="AW29" s="211"/>
      <c r="AX29" s="211"/>
      <c r="AY29" s="211"/>
      <c r="AZ29" s="210"/>
      <c r="BA29" s="210"/>
      <c r="BB29" s="210"/>
      <c r="BC29" s="211"/>
      <c r="BD29" s="211"/>
      <c r="BE29" s="211"/>
      <c r="BF29" s="210"/>
      <c r="BG29" s="210"/>
      <c r="BH29" s="210"/>
      <c r="BI29" s="211"/>
      <c r="BJ29" s="211"/>
      <c r="BK29" s="211"/>
      <c r="BL29" s="210"/>
      <c r="BM29" s="210"/>
      <c r="BN29" s="210"/>
      <c r="BO29" s="211"/>
      <c r="BP29" s="211"/>
      <c r="BQ29" s="211"/>
      <c r="BR29" s="390"/>
      <c r="BS29" s="391" t="str">
        <f>IF(LEN(BR29)&gt;0,VLOOKUP(BR29,puan!$Z$4:$AH$111,9)-IF(COUNTIF(puan!$Z$4:$AH$111,BR29)=0,0,0)," ")</f>
        <v xml:space="preserve"> </v>
      </c>
      <c r="BT29" s="390"/>
      <c r="BX29" s="254">
        <v>150</v>
      </c>
      <c r="BY29" s="252">
        <v>27</v>
      </c>
    </row>
    <row r="30" spans="1:77" s="19" customFormat="1" ht="47.25" hidden="1" customHeight="1" x14ac:dyDescent="0.2">
      <c r="A30" s="483"/>
      <c r="B30" s="484" t="s">
        <v>149</v>
      </c>
      <c r="C30" s="485" t="str">
        <f>IF(ISERROR(VLOOKUP(B30,'KAYIT LİSTESİ'!$B$4:$H$1046,2,0)),"",(VLOOKUP(B30,'KAYIT LİSTESİ'!$B$4:$H$1046,2,0)))</f>
        <v/>
      </c>
      <c r="D30" s="486" t="str">
        <f>IF(ISERROR(VLOOKUP(B30,'KAYIT LİSTESİ'!$B$4:$H$1046,4,0)),"",(VLOOKUP(B30,'KAYIT LİSTESİ'!$B$4:$H$1046,4,0)))</f>
        <v/>
      </c>
      <c r="E30" s="487" t="str">
        <f>IF(ISERROR(VLOOKUP(B30,'KAYIT LİSTESİ'!$B$4:$H$1046,5,0)),"",(VLOOKUP(B30,'KAYIT LİSTESİ'!$B$4:$H$1046,5,0)))</f>
        <v/>
      </c>
      <c r="F30" s="487" t="str">
        <f>IF(ISERROR(VLOOKUP(B30,'KAYIT LİSTESİ'!$B$4:$H$1046,6,0)),"",(VLOOKUP(B30,'KAYIT LİSTESİ'!$B$4:$H$1046,6,0)))</f>
        <v/>
      </c>
      <c r="G30" s="207"/>
      <c r="H30" s="207"/>
      <c r="I30" s="207"/>
      <c r="J30" s="208"/>
      <c r="K30" s="208"/>
      <c r="L30" s="208"/>
      <c r="M30" s="207"/>
      <c r="N30" s="207"/>
      <c r="O30" s="207"/>
      <c r="P30" s="209"/>
      <c r="Q30" s="209"/>
      <c r="R30" s="209"/>
      <c r="S30" s="207"/>
      <c r="T30" s="207"/>
      <c r="U30" s="207"/>
      <c r="V30" s="209"/>
      <c r="W30" s="209"/>
      <c r="X30" s="209"/>
      <c r="Y30" s="207"/>
      <c r="Z30" s="207"/>
      <c r="AA30" s="207"/>
      <c r="AB30" s="209"/>
      <c r="AC30" s="209"/>
      <c r="AD30" s="209"/>
      <c r="AE30" s="207"/>
      <c r="AF30" s="207"/>
      <c r="AG30" s="207"/>
      <c r="AH30" s="209"/>
      <c r="AI30" s="209"/>
      <c r="AJ30" s="209"/>
      <c r="AK30" s="207"/>
      <c r="AL30" s="207"/>
      <c r="AM30" s="207"/>
      <c r="AN30" s="209"/>
      <c r="AO30" s="209"/>
      <c r="AP30" s="209"/>
      <c r="AQ30" s="207"/>
      <c r="AR30" s="207"/>
      <c r="AS30" s="207"/>
      <c r="AT30" s="209"/>
      <c r="AU30" s="209"/>
      <c r="AV30" s="209"/>
      <c r="AW30" s="211"/>
      <c r="AX30" s="211"/>
      <c r="AY30" s="211"/>
      <c r="AZ30" s="210"/>
      <c r="BA30" s="210"/>
      <c r="BB30" s="210"/>
      <c r="BC30" s="211"/>
      <c r="BD30" s="211"/>
      <c r="BE30" s="211"/>
      <c r="BF30" s="210"/>
      <c r="BG30" s="210"/>
      <c r="BH30" s="210"/>
      <c r="BI30" s="211"/>
      <c r="BJ30" s="211"/>
      <c r="BK30" s="211"/>
      <c r="BL30" s="210"/>
      <c r="BM30" s="210"/>
      <c r="BN30" s="210"/>
      <c r="BO30" s="211"/>
      <c r="BP30" s="211"/>
      <c r="BQ30" s="211"/>
      <c r="BR30" s="390"/>
      <c r="BS30" s="391" t="str">
        <f>IF(LEN(BR30)&gt;0,VLOOKUP(BR30,puan!$Z$4:$AH$111,9)-IF(COUNTIF(puan!$Z$4:$AH$111,BR30)=0,0,0)," ")</f>
        <v xml:space="preserve"> </v>
      </c>
      <c r="BT30" s="390"/>
      <c r="BX30" s="254">
        <v>152</v>
      </c>
      <c r="BY30" s="252">
        <v>28</v>
      </c>
    </row>
    <row r="31" spans="1:77" s="19" customFormat="1" ht="47.25" hidden="1" customHeight="1" x14ac:dyDescent="0.2">
      <c r="A31" s="483"/>
      <c r="B31" s="484" t="s">
        <v>150</v>
      </c>
      <c r="C31" s="485" t="str">
        <f>IF(ISERROR(VLOOKUP(B31,'KAYIT LİSTESİ'!$B$4:$H$1046,2,0)),"",(VLOOKUP(B31,'KAYIT LİSTESİ'!$B$4:$H$1046,2,0)))</f>
        <v/>
      </c>
      <c r="D31" s="486" t="str">
        <f>IF(ISERROR(VLOOKUP(B31,'KAYIT LİSTESİ'!$B$4:$H$1046,4,0)),"",(VLOOKUP(B31,'KAYIT LİSTESİ'!$B$4:$H$1046,4,0)))</f>
        <v/>
      </c>
      <c r="E31" s="487" t="str">
        <f>IF(ISERROR(VLOOKUP(B31,'KAYIT LİSTESİ'!$B$4:$H$1046,5,0)),"",(VLOOKUP(B31,'KAYIT LİSTESİ'!$B$4:$H$1046,5,0)))</f>
        <v/>
      </c>
      <c r="F31" s="487" t="str">
        <f>IF(ISERROR(VLOOKUP(B31,'KAYIT LİSTESİ'!$B$4:$H$1046,6,0)),"",(VLOOKUP(B31,'KAYIT LİSTESİ'!$B$4:$H$1046,6,0)))</f>
        <v/>
      </c>
      <c r="G31" s="207"/>
      <c r="H31" s="207"/>
      <c r="I31" s="207"/>
      <c r="J31" s="208"/>
      <c r="K31" s="208"/>
      <c r="L31" s="208"/>
      <c r="M31" s="207"/>
      <c r="N31" s="207"/>
      <c r="O31" s="207"/>
      <c r="P31" s="209"/>
      <c r="Q31" s="209"/>
      <c r="R31" s="209"/>
      <c r="S31" s="207"/>
      <c r="T31" s="207"/>
      <c r="U31" s="207"/>
      <c r="V31" s="209"/>
      <c r="W31" s="209"/>
      <c r="X31" s="209"/>
      <c r="Y31" s="207"/>
      <c r="Z31" s="207"/>
      <c r="AA31" s="207"/>
      <c r="AB31" s="209"/>
      <c r="AC31" s="209"/>
      <c r="AD31" s="209"/>
      <c r="AE31" s="207"/>
      <c r="AF31" s="207"/>
      <c r="AG31" s="207"/>
      <c r="AH31" s="209"/>
      <c r="AI31" s="209"/>
      <c r="AJ31" s="209"/>
      <c r="AK31" s="207"/>
      <c r="AL31" s="207"/>
      <c r="AM31" s="207"/>
      <c r="AN31" s="209"/>
      <c r="AO31" s="209"/>
      <c r="AP31" s="209"/>
      <c r="AQ31" s="207"/>
      <c r="AR31" s="207"/>
      <c r="AS31" s="207"/>
      <c r="AT31" s="209"/>
      <c r="AU31" s="209"/>
      <c r="AV31" s="209"/>
      <c r="AW31" s="211"/>
      <c r="AX31" s="211"/>
      <c r="AY31" s="211"/>
      <c r="AZ31" s="210"/>
      <c r="BA31" s="210"/>
      <c r="BB31" s="210"/>
      <c r="BC31" s="211"/>
      <c r="BD31" s="211"/>
      <c r="BE31" s="211"/>
      <c r="BF31" s="210"/>
      <c r="BG31" s="210"/>
      <c r="BH31" s="210"/>
      <c r="BI31" s="211"/>
      <c r="BJ31" s="211"/>
      <c r="BK31" s="211"/>
      <c r="BL31" s="210"/>
      <c r="BM31" s="210"/>
      <c r="BN31" s="210"/>
      <c r="BO31" s="211"/>
      <c r="BP31" s="211"/>
      <c r="BQ31" s="211"/>
      <c r="BR31" s="390"/>
      <c r="BS31" s="391" t="str">
        <f>IF(LEN(BR31)&gt;0,VLOOKUP(BR31,puan!$Z$4:$AH$111,9)-IF(COUNTIF(puan!$Z$4:$AH$111,BR31)=0,0,0)," ")</f>
        <v xml:space="preserve"> </v>
      </c>
      <c r="BT31" s="390"/>
      <c r="BX31" s="254">
        <v>154</v>
      </c>
      <c r="BY31" s="252">
        <v>29</v>
      </c>
    </row>
    <row r="32" spans="1:77" s="19" customFormat="1" ht="47.25" hidden="1" customHeight="1" x14ac:dyDescent="0.2">
      <c r="A32" s="483"/>
      <c r="B32" s="484" t="s">
        <v>151</v>
      </c>
      <c r="C32" s="485" t="str">
        <f>IF(ISERROR(VLOOKUP(B32,'KAYIT LİSTESİ'!$B$4:$H$1046,2,0)),"",(VLOOKUP(B32,'KAYIT LİSTESİ'!$B$4:$H$1046,2,0)))</f>
        <v/>
      </c>
      <c r="D32" s="486" t="str">
        <f>IF(ISERROR(VLOOKUP(B32,'KAYIT LİSTESİ'!$B$4:$H$1046,4,0)),"",(VLOOKUP(B32,'KAYIT LİSTESİ'!$B$4:$H$1046,4,0)))</f>
        <v/>
      </c>
      <c r="E32" s="487" t="str">
        <f>IF(ISERROR(VLOOKUP(B32,'KAYIT LİSTESİ'!$B$4:$H$1046,5,0)),"",(VLOOKUP(B32,'KAYIT LİSTESİ'!$B$4:$H$1046,5,0)))</f>
        <v/>
      </c>
      <c r="F32" s="487" t="str">
        <f>IF(ISERROR(VLOOKUP(B32,'KAYIT LİSTESİ'!$B$4:$H$1046,6,0)),"",(VLOOKUP(B32,'KAYIT LİSTESİ'!$B$4:$H$1046,6,0)))</f>
        <v/>
      </c>
      <c r="G32" s="207"/>
      <c r="H32" s="207"/>
      <c r="I32" s="207"/>
      <c r="J32" s="208"/>
      <c r="K32" s="208"/>
      <c r="L32" s="208"/>
      <c r="M32" s="207"/>
      <c r="N32" s="207"/>
      <c r="O32" s="207"/>
      <c r="P32" s="209"/>
      <c r="Q32" s="209"/>
      <c r="R32" s="209"/>
      <c r="S32" s="207"/>
      <c r="T32" s="207"/>
      <c r="U32" s="207"/>
      <c r="V32" s="209"/>
      <c r="W32" s="209"/>
      <c r="X32" s="209"/>
      <c r="Y32" s="207"/>
      <c r="Z32" s="207"/>
      <c r="AA32" s="207"/>
      <c r="AB32" s="209"/>
      <c r="AC32" s="209"/>
      <c r="AD32" s="209"/>
      <c r="AE32" s="207"/>
      <c r="AF32" s="207"/>
      <c r="AG32" s="207"/>
      <c r="AH32" s="209"/>
      <c r="AI32" s="209"/>
      <c r="AJ32" s="209"/>
      <c r="AK32" s="207"/>
      <c r="AL32" s="207"/>
      <c r="AM32" s="207"/>
      <c r="AN32" s="209"/>
      <c r="AO32" s="209"/>
      <c r="AP32" s="209"/>
      <c r="AQ32" s="207"/>
      <c r="AR32" s="207"/>
      <c r="AS32" s="207"/>
      <c r="AT32" s="209"/>
      <c r="AU32" s="209"/>
      <c r="AV32" s="209"/>
      <c r="AW32" s="211"/>
      <c r="AX32" s="211"/>
      <c r="AY32" s="211"/>
      <c r="AZ32" s="210"/>
      <c r="BA32" s="210"/>
      <c r="BB32" s="210"/>
      <c r="BC32" s="211"/>
      <c r="BD32" s="211"/>
      <c r="BE32" s="211"/>
      <c r="BF32" s="210"/>
      <c r="BG32" s="210"/>
      <c r="BH32" s="210"/>
      <c r="BI32" s="211"/>
      <c r="BJ32" s="211"/>
      <c r="BK32" s="211"/>
      <c r="BL32" s="210"/>
      <c r="BM32" s="210"/>
      <c r="BN32" s="210"/>
      <c r="BO32" s="211"/>
      <c r="BP32" s="211"/>
      <c r="BQ32" s="211"/>
      <c r="BR32" s="390"/>
      <c r="BS32" s="391" t="str">
        <f>IF(LEN(BR32)&gt;0,VLOOKUP(BR32,puan!$Z$4:$AH$111,9)-IF(COUNTIF(puan!$Z$4:$AH$111,BR32)=0,0,0)," ")</f>
        <v xml:space="preserve"> </v>
      </c>
      <c r="BT32" s="390"/>
      <c r="BX32" s="254">
        <v>156</v>
      </c>
      <c r="BY32" s="252">
        <v>30</v>
      </c>
    </row>
    <row r="33" spans="1:77" ht="9" customHeight="1" x14ac:dyDescent="0.2">
      <c r="E33" s="57"/>
      <c r="BX33" s="254">
        <v>157</v>
      </c>
      <c r="BY33" s="252">
        <v>31</v>
      </c>
    </row>
    <row r="34" spans="1:77" s="80" customFormat="1" x14ac:dyDescent="0.25">
      <c r="A34" s="76" t="s">
        <v>23</v>
      </c>
      <c r="B34" s="76"/>
      <c r="C34" s="76"/>
      <c r="D34" s="77"/>
      <c r="E34" s="78"/>
      <c r="F34" s="79" t="s">
        <v>0</v>
      </c>
      <c r="J34" s="80" t="s">
        <v>1</v>
      </c>
      <c r="S34" s="80" t="s">
        <v>2</v>
      </c>
      <c r="BR34" s="81" t="s">
        <v>3</v>
      </c>
      <c r="BS34" s="79"/>
      <c r="BT34" s="79"/>
      <c r="BX34" s="254">
        <v>158</v>
      </c>
      <c r="BY34" s="252">
        <v>32</v>
      </c>
    </row>
    <row r="35" spans="1:77" x14ac:dyDescent="0.2">
      <c r="E35" s="57"/>
      <c r="BX35" s="254">
        <v>159</v>
      </c>
      <c r="BY35" s="252">
        <v>33</v>
      </c>
    </row>
    <row r="36" spans="1:77" x14ac:dyDescent="0.2">
      <c r="E36" s="57"/>
      <c r="BX36" s="254">
        <v>160</v>
      </c>
      <c r="BY36" s="252">
        <v>34</v>
      </c>
    </row>
    <row r="37" spans="1:77" x14ac:dyDescent="0.2">
      <c r="E37" s="57"/>
      <c r="BX37" s="254">
        <v>161</v>
      </c>
      <c r="BY37" s="252">
        <v>35</v>
      </c>
    </row>
    <row r="38" spans="1:77" x14ac:dyDescent="0.2">
      <c r="BX38" s="254">
        <v>162</v>
      </c>
      <c r="BY38" s="252">
        <v>36</v>
      </c>
    </row>
    <row r="39" spans="1:77" x14ac:dyDescent="0.2">
      <c r="BX39" s="254">
        <v>163</v>
      </c>
      <c r="BY39" s="252">
        <v>37</v>
      </c>
    </row>
    <row r="40" spans="1:77" x14ac:dyDescent="0.2">
      <c r="BX40" s="254">
        <v>164</v>
      </c>
      <c r="BY40" s="252">
        <v>38</v>
      </c>
    </row>
    <row r="41" spans="1:77" x14ac:dyDescent="0.2">
      <c r="BX41" s="254">
        <v>165</v>
      </c>
      <c r="BY41" s="252">
        <v>39</v>
      </c>
    </row>
    <row r="42" spans="1:77" x14ac:dyDescent="0.2">
      <c r="BX42" s="254">
        <v>166</v>
      </c>
      <c r="BY42" s="252">
        <v>40</v>
      </c>
    </row>
    <row r="43" spans="1:77" x14ac:dyDescent="0.2">
      <c r="BX43" s="254">
        <v>167</v>
      </c>
      <c r="BY43" s="252">
        <v>41</v>
      </c>
    </row>
    <row r="44" spans="1:77" x14ac:dyDescent="0.2">
      <c r="BX44" s="254">
        <v>168</v>
      </c>
      <c r="BY44" s="252">
        <v>42</v>
      </c>
    </row>
    <row r="45" spans="1:77" x14ac:dyDescent="0.2">
      <c r="BX45" s="254">
        <v>169</v>
      </c>
      <c r="BY45" s="252">
        <v>43</v>
      </c>
    </row>
    <row r="46" spans="1:77" hidden="1" x14ac:dyDescent="0.2">
      <c r="E46" s="28" t="s">
        <v>961</v>
      </c>
      <c r="BX46" s="254">
        <v>170</v>
      </c>
      <c r="BY46" s="252">
        <v>44</v>
      </c>
    </row>
    <row r="47" spans="1:77" hidden="1" x14ac:dyDescent="0.2">
      <c r="E47" s="28" t="s">
        <v>973</v>
      </c>
      <c r="BX47" s="254">
        <v>171</v>
      </c>
      <c r="BY47" s="252">
        <v>45</v>
      </c>
    </row>
    <row r="48" spans="1:77" hidden="1" x14ac:dyDescent="0.2">
      <c r="E48" s="28" t="s">
        <v>971</v>
      </c>
      <c r="BX48" s="254">
        <v>172</v>
      </c>
      <c r="BY48" s="252">
        <v>46</v>
      </c>
    </row>
    <row r="49" spans="5:77" hidden="1" x14ac:dyDescent="0.2">
      <c r="E49" s="28" t="s">
        <v>972</v>
      </c>
      <c r="BX49" s="254">
        <v>173</v>
      </c>
      <c r="BY49" s="252">
        <v>47</v>
      </c>
    </row>
    <row r="50" spans="5:77" hidden="1" x14ac:dyDescent="0.2">
      <c r="E50" s="28" t="s">
        <v>970</v>
      </c>
      <c r="BX50" s="254">
        <v>174</v>
      </c>
      <c r="BY50" s="252">
        <v>48</v>
      </c>
    </row>
    <row r="51" spans="5:77" hidden="1" x14ac:dyDescent="0.2">
      <c r="E51" s="28" t="s">
        <v>964</v>
      </c>
      <c r="BX51" s="254">
        <v>175</v>
      </c>
      <c r="BY51" s="252">
        <v>49</v>
      </c>
    </row>
    <row r="52" spans="5:77" hidden="1" x14ac:dyDescent="0.2">
      <c r="E52" s="28" t="s">
        <v>974</v>
      </c>
      <c r="BX52" s="254">
        <v>176</v>
      </c>
      <c r="BY52" s="252">
        <v>50</v>
      </c>
    </row>
    <row r="53" spans="5:77" hidden="1" x14ac:dyDescent="0.2">
      <c r="E53" s="28" t="s">
        <v>965</v>
      </c>
      <c r="BX53" s="254">
        <v>177</v>
      </c>
      <c r="BY53" s="252">
        <v>51</v>
      </c>
    </row>
    <row r="54" spans="5:77" hidden="1" x14ac:dyDescent="0.2">
      <c r="E54" s="28" t="s">
        <v>960</v>
      </c>
      <c r="BX54" s="254">
        <v>178</v>
      </c>
      <c r="BY54" s="252">
        <v>52</v>
      </c>
    </row>
    <row r="55" spans="5:77" hidden="1" x14ac:dyDescent="0.2">
      <c r="E55" s="28" t="s">
        <v>957</v>
      </c>
      <c r="BX55" s="254">
        <v>179</v>
      </c>
      <c r="BY55" s="252">
        <v>53</v>
      </c>
    </row>
    <row r="56" spans="5:77" hidden="1" x14ac:dyDescent="0.2">
      <c r="E56" s="28" t="s">
        <v>975</v>
      </c>
      <c r="BX56" s="254">
        <v>180</v>
      </c>
      <c r="BY56" s="252">
        <v>54</v>
      </c>
    </row>
    <row r="57" spans="5:77" hidden="1" x14ac:dyDescent="0.2">
      <c r="E57" s="28" t="s">
        <v>1036</v>
      </c>
      <c r="BX57" s="254">
        <v>181</v>
      </c>
      <c r="BY57" s="252">
        <v>55</v>
      </c>
    </row>
    <row r="58" spans="5:77" hidden="1" x14ac:dyDescent="0.2">
      <c r="E58" s="28" t="s">
        <v>967</v>
      </c>
      <c r="BX58" s="254">
        <v>182</v>
      </c>
      <c r="BY58" s="252">
        <v>56</v>
      </c>
    </row>
    <row r="59" spans="5:77" hidden="1" x14ac:dyDescent="0.2">
      <c r="E59" s="28" t="s">
        <v>1036</v>
      </c>
      <c r="BX59" s="254">
        <v>183</v>
      </c>
      <c r="BY59" s="252">
        <v>57</v>
      </c>
    </row>
    <row r="60" spans="5:77" hidden="1" x14ac:dyDescent="0.2">
      <c r="E60" s="28" t="s">
        <v>966</v>
      </c>
      <c r="BX60" s="254">
        <v>184</v>
      </c>
      <c r="BY60" s="252">
        <v>58</v>
      </c>
    </row>
    <row r="61" spans="5:77" hidden="1" x14ac:dyDescent="0.2">
      <c r="E61" s="28" t="s">
        <v>959</v>
      </c>
      <c r="BX61" s="254">
        <v>185</v>
      </c>
      <c r="BY61" s="252">
        <v>59</v>
      </c>
    </row>
    <row r="62" spans="5:77" hidden="1" x14ac:dyDescent="0.2">
      <c r="E62" s="28" t="s">
        <v>969</v>
      </c>
      <c r="BX62" s="254">
        <v>186</v>
      </c>
      <c r="BY62" s="252">
        <v>60</v>
      </c>
    </row>
    <row r="63" spans="5:77" hidden="1" x14ac:dyDescent="0.2">
      <c r="E63" s="28" t="s">
        <v>976</v>
      </c>
      <c r="BX63" s="254">
        <v>187</v>
      </c>
      <c r="BY63" s="252">
        <v>61</v>
      </c>
    </row>
    <row r="64" spans="5:77" hidden="1" x14ac:dyDescent="0.2">
      <c r="E64" s="28" t="s">
        <v>1036</v>
      </c>
      <c r="BX64" s="254">
        <v>188</v>
      </c>
      <c r="BY64" s="252">
        <v>62</v>
      </c>
    </row>
    <row r="65" spans="5:77" hidden="1" x14ac:dyDescent="0.2">
      <c r="E65" s="28" t="s">
        <v>979</v>
      </c>
      <c r="BX65" s="254">
        <v>189</v>
      </c>
      <c r="BY65" s="252">
        <v>63</v>
      </c>
    </row>
    <row r="66" spans="5:77" hidden="1" x14ac:dyDescent="0.2">
      <c r="E66" s="28" t="s">
        <v>981</v>
      </c>
      <c r="BX66" s="254">
        <v>190</v>
      </c>
      <c r="BY66" s="252">
        <v>64</v>
      </c>
    </row>
    <row r="67" spans="5:77" hidden="1" x14ac:dyDescent="0.2">
      <c r="E67" s="28" t="s">
        <v>958</v>
      </c>
      <c r="BX67" s="254">
        <v>191</v>
      </c>
      <c r="BY67" s="252">
        <v>65</v>
      </c>
    </row>
    <row r="68" spans="5:77" hidden="1" x14ac:dyDescent="0.2">
      <c r="E68" s="28" t="s">
        <v>968</v>
      </c>
      <c r="BX68" s="254">
        <v>192</v>
      </c>
      <c r="BY68" s="252">
        <v>66</v>
      </c>
    </row>
    <row r="69" spans="5:77" hidden="1" x14ac:dyDescent="0.2">
      <c r="E69" s="28" t="s">
        <v>977</v>
      </c>
      <c r="BX69" s="254">
        <v>193</v>
      </c>
      <c r="BY69" s="252">
        <v>67</v>
      </c>
    </row>
    <row r="70" spans="5:77" hidden="1" x14ac:dyDescent="0.2">
      <c r="E70" s="28" t="s">
        <v>978</v>
      </c>
      <c r="BX70" s="254">
        <v>194</v>
      </c>
      <c r="BY70" s="252">
        <v>68</v>
      </c>
    </row>
    <row r="71" spans="5:77" hidden="1" x14ac:dyDescent="0.2">
      <c r="E71" s="28" t="s">
        <v>980</v>
      </c>
      <c r="BX71" s="254">
        <v>195</v>
      </c>
      <c r="BY71" s="252">
        <v>69</v>
      </c>
    </row>
    <row r="72" spans="5:77" hidden="1" x14ac:dyDescent="0.2">
      <c r="E72" s="28" t="s">
        <v>982</v>
      </c>
      <c r="BX72" s="254">
        <v>196</v>
      </c>
      <c r="BY72" s="252">
        <v>70</v>
      </c>
    </row>
    <row r="73" spans="5:77" hidden="1" x14ac:dyDescent="0.2">
      <c r="E73" s="28" t="s">
        <v>983</v>
      </c>
      <c r="BX73" s="254">
        <v>197</v>
      </c>
      <c r="BY73" s="252">
        <v>71</v>
      </c>
    </row>
    <row r="74" spans="5:77" hidden="1" x14ac:dyDescent="0.2">
      <c r="E74" s="28" t="s">
        <v>1036</v>
      </c>
      <c r="BX74" s="254">
        <v>198</v>
      </c>
      <c r="BY74" s="252">
        <v>72</v>
      </c>
    </row>
    <row r="75" spans="5:77" hidden="1" x14ac:dyDescent="0.2">
      <c r="E75" s="28" t="s">
        <v>985</v>
      </c>
      <c r="BX75" s="254">
        <v>199</v>
      </c>
      <c r="BY75" s="252">
        <v>73</v>
      </c>
    </row>
    <row r="76" spans="5:77" hidden="1" x14ac:dyDescent="0.2">
      <c r="E76" s="28" t="s">
        <v>1028</v>
      </c>
      <c r="BX76" s="254">
        <v>200</v>
      </c>
      <c r="BY76" s="252">
        <v>74</v>
      </c>
    </row>
    <row r="77" spans="5:77" hidden="1" x14ac:dyDescent="0.2">
      <c r="E77" s="28" t="s">
        <v>994</v>
      </c>
      <c r="BX77" s="254">
        <v>201</v>
      </c>
      <c r="BY77" s="252">
        <v>75</v>
      </c>
    </row>
    <row r="78" spans="5:77" hidden="1" x14ac:dyDescent="0.2">
      <c r="E78" s="28" t="s">
        <v>991</v>
      </c>
      <c r="BX78" s="254">
        <v>202</v>
      </c>
      <c r="BY78" s="252">
        <v>76</v>
      </c>
    </row>
    <row r="79" spans="5:77" hidden="1" x14ac:dyDescent="0.2">
      <c r="E79" s="28" t="s">
        <v>992</v>
      </c>
      <c r="BX79" s="254">
        <v>203</v>
      </c>
      <c r="BY79" s="252">
        <v>77</v>
      </c>
    </row>
    <row r="80" spans="5:77" hidden="1" x14ac:dyDescent="0.2">
      <c r="E80" s="28" t="s">
        <v>987</v>
      </c>
      <c r="BX80" s="254">
        <v>204</v>
      </c>
      <c r="BY80" s="252">
        <v>78</v>
      </c>
    </row>
    <row r="81" spans="5:77" hidden="1" x14ac:dyDescent="0.2">
      <c r="E81" s="28" t="s">
        <v>989</v>
      </c>
      <c r="BX81" s="254">
        <v>205</v>
      </c>
      <c r="BY81" s="252">
        <v>79</v>
      </c>
    </row>
    <row r="82" spans="5:77" hidden="1" x14ac:dyDescent="0.2">
      <c r="E82" s="28" t="s">
        <v>988</v>
      </c>
      <c r="BX82" s="254">
        <v>206</v>
      </c>
      <c r="BY82" s="252">
        <v>80</v>
      </c>
    </row>
    <row r="83" spans="5:77" hidden="1" x14ac:dyDescent="0.2">
      <c r="E83" s="28" t="s">
        <v>990</v>
      </c>
      <c r="BX83" s="254">
        <v>207</v>
      </c>
      <c r="BY83" s="252">
        <v>81</v>
      </c>
    </row>
    <row r="84" spans="5:77" hidden="1" x14ac:dyDescent="0.2">
      <c r="E84" s="28" t="s">
        <v>1036</v>
      </c>
      <c r="BX84" s="254">
        <v>208</v>
      </c>
      <c r="BY84" s="252">
        <v>82</v>
      </c>
    </row>
    <row r="85" spans="5:77" hidden="1" x14ac:dyDescent="0.2">
      <c r="E85" s="28" t="s">
        <v>995</v>
      </c>
      <c r="BX85" s="254">
        <v>209</v>
      </c>
      <c r="BY85" s="252">
        <v>83</v>
      </c>
    </row>
    <row r="86" spans="5:77" hidden="1" x14ac:dyDescent="0.2">
      <c r="E86" s="28" t="s">
        <v>1036</v>
      </c>
      <c r="BX86" s="254">
        <v>210</v>
      </c>
      <c r="BY86" s="252">
        <v>84</v>
      </c>
    </row>
    <row r="87" spans="5:77" hidden="1" x14ac:dyDescent="0.2">
      <c r="E87" s="28" t="s">
        <v>1005</v>
      </c>
      <c r="BX87" s="254">
        <v>211</v>
      </c>
      <c r="BY87" s="252">
        <v>85</v>
      </c>
    </row>
    <row r="88" spans="5:77" hidden="1" x14ac:dyDescent="0.2">
      <c r="E88" s="28" t="s">
        <v>998</v>
      </c>
      <c r="BX88" s="254">
        <v>212</v>
      </c>
      <c r="BY88" s="252">
        <v>86</v>
      </c>
    </row>
    <row r="89" spans="5:77" hidden="1" x14ac:dyDescent="0.2">
      <c r="E89" s="28" t="s">
        <v>999</v>
      </c>
      <c r="BX89" s="254">
        <v>213</v>
      </c>
      <c r="BY89" s="252">
        <v>87</v>
      </c>
    </row>
    <row r="90" spans="5:77" hidden="1" x14ac:dyDescent="0.2">
      <c r="E90" s="28" t="s">
        <v>1002</v>
      </c>
      <c r="BX90" s="254">
        <v>214</v>
      </c>
      <c r="BY90" s="252">
        <v>88</v>
      </c>
    </row>
    <row r="91" spans="5:77" hidden="1" x14ac:dyDescent="0.2">
      <c r="E91" s="28" t="s">
        <v>997</v>
      </c>
      <c r="BX91" s="254">
        <v>215</v>
      </c>
      <c r="BY91" s="252">
        <v>89</v>
      </c>
    </row>
    <row r="92" spans="5:77" hidden="1" x14ac:dyDescent="0.2">
      <c r="E92" s="28" t="s">
        <v>1001</v>
      </c>
      <c r="BX92" s="254">
        <v>216</v>
      </c>
      <c r="BY92" s="252">
        <v>90</v>
      </c>
    </row>
    <row r="93" spans="5:77" hidden="1" x14ac:dyDescent="0.2">
      <c r="E93" s="28" t="s">
        <v>1010</v>
      </c>
      <c r="BY93" s="252">
        <v>91</v>
      </c>
    </row>
    <row r="94" spans="5:77" hidden="1" x14ac:dyDescent="0.2">
      <c r="E94" s="28" t="s">
        <v>1011</v>
      </c>
      <c r="BX94" s="254">
        <v>217</v>
      </c>
      <c r="BY94" s="252">
        <v>92</v>
      </c>
    </row>
    <row r="95" spans="5:77" hidden="1" x14ac:dyDescent="0.2">
      <c r="E95" s="28" t="s">
        <v>1009</v>
      </c>
      <c r="BY95" s="252">
        <v>93</v>
      </c>
    </row>
    <row r="96" spans="5:77" hidden="1" x14ac:dyDescent="0.2">
      <c r="E96" s="28" t="s">
        <v>1036</v>
      </c>
      <c r="BX96" s="254">
        <v>218</v>
      </c>
      <c r="BY96" s="252">
        <v>94</v>
      </c>
    </row>
    <row r="97" spans="5:77" hidden="1" x14ac:dyDescent="0.2">
      <c r="E97" s="28" t="s">
        <v>1000</v>
      </c>
      <c r="BX97" s="253"/>
      <c r="BY97" s="251">
        <v>95</v>
      </c>
    </row>
    <row r="98" spans="5:77" hidden="1" x14ac:dyDescent="0.2">
      <c r="E98" s="28" t="s">
        <v>1036</v>
      </c>
      <c r="BX98" s="253">
        <v>219</v>
      </c>
      <c r="BY98" s="251">
        <v>96</v>
      </c>
    </row>
    <row r="99" spans="5:77" hidden="1" x14ac:dyDescent="0.2">
      <c r="E99" s="28" t="s">
        <v>1004</v>
      </c>
      <c r="BX99" s="253"/>
      <c r="BY99" s="251">
        <v>97</v>
      </c>
    </row>
    <row r="100" spans="5:77" hidden="1" x14ac:dyDescent="0.2">
      <c r="E100" s="28" t="s">
        <v>1007</v>
      </c>
      <c r="BX100" s="253">
        <v>220</v>
      </c>
      <c r="BY100" s="251">
        <v>98</v>
      </c>
    </row>
    <row r="101" spans="5:77" hidden="1" x14ac:dyDescent="0.2">
      <c r="E101" s="28" t="s">
        <v>1008</v>
      </c>
      <c r="BX101" s="253"/>
      <c r="BY101" s="251">
        <v>99</v>
      </c>
    </row>
    <row r="102" spans="5:77" hidden="1" x14ac:dyDescent="0.2">
      <c r="E102" s="28" t="s">
        <v>1029</v>
      </c>
      <c r="BX102" s="254">
        <v>221</v>
      </c>
      <c r="BY102" s="252">
        <v>100</v>
      </c>
    </row>
    <row r="103" spans="5:77" hidden="1" x14ac:dyDescent="0.2">
      <c r="E103" s="28" t="s">
        <v>1015</v>
      </c>
    </row>
    <row r="104" spans="5:77" hidden="1" x14ac:dyDescent="0.2">
      <c r="E104" s="28" t="s">
        <v>1014</v>
      </c>
    </row>
    <row r="105" spans="5:77" hidden="1" x14ac:dyDescent="0.2">
      <c r="E105" s="28" t="s">
        <v>1036</v>
      </c>
    </row>
    <row r="106" spans="5:77" hidden="1" x14ac:dyDescent="0.2">
      <c r="E106" s="28" t="s">
        <v>1013</v>
      </c>
    </row>
    <row r="107" spans="5:77" hidden="1" x14ac:dyDescent="0.2">
      <c r="E107" s="28" t="s">
        <v>1036</v>
      </c>
    </row>
    <row r="108" spans="5:77" hidden="1" x14ac:dyDescent="0.2">
      <c r="E108" s="28" t="s">
        <v>1019</v>
      </c>
    </row>
    <row r="109" spans="5:77" hidden="1" x14ac:dyDescent="0.2">
      <c r="E109" s="28" t="s">
        <v>1016</v>
      </c>
    </row>
    <row r="110" spans="5:77" hidden="1" x14ac:dyDescent="0.2">
      <c r="E110" s="28" t="s">
        <v>1036</v>
      </c>
    </row>
    <row r="111" spans="5:77" hidden="1" x14ac:dyDescent="0.2">
      <c r="E111" s="28" t="s">
        <v>1018</v>
      </c>
    </row>
    <row r="112" spans="5:77" hidden="1" x14ac:dyDescent="0.2">
      <c r="E112" s="28" t="s">
        <v>1023</v>
      </c>
    </row>
    <row r="113" spans="5:5" hidden="1" x14ac:dyDescent="0.2">
      <c r="E113" s="28" t="s">
        <v>1036</v>
      </c>
    </row>
    <row r="114" spans="5:5" hidden="1" x14ac:dyDescent="0.2">
      <c r="E114" s="28" t="s">
        <v>1036</v>
      </c>
    </row>
    <row r="115" spans="5:5" hidden="1" x14ac:dyDescent="0.2">
      <c r="E115" s="28" t="s">
        <v>1036</v>
      </c>
    </row>
    <row r="116" spans="5:5" hidden="1" x14ac:dyDescent="0.2">
      <c r="E116" s="28" t="s">
        <v>1024</v>
      </c>
    </row>
    <row r="117" spans="5:5" hidden="1" x14ac:dyDescent="0.2">
      <c r="E117" s="28" t="s">
        <v>1026</v>
      </c>
    </row>
    <row r="118" spans="5:5" hidden="1" x14ac:dyDescent="0.2">
      <c r="E118" s="28" t="s">
        <v>1027</v>
      </c>
    </row>
    <row r="281" spans="76:77" x14ac:dyDescent="0.2">
      <c r="BX281" s="268" t="s">
        <v>754</v>
      </c>
      <c r="BY281" s="269">
        <v>0</v>
      </c>
    </row>
    <row r="65536" spans="1:1" x14ac:dyDescent="0.2">
      <c r="A65536" s="28" t="s">
        <v>778</v>
      </c>
    </row>
  </sheetData>
  <sortState ref="C20:BS21">
    <sortCondition descending="1" ref="C20:C21"/>
  </sortState>
  <mergeCells count="47">
    <mergeCell ref="A1:BT1"/>
    <mergeCell ref="A2:BT2"/>
    <mergeCell ref="A3:D3"/>
    <mergeCell ref="E3:F3"/>
    <mergeCell ref="AW3:AZ3"/>
    <mergeCell ref="BC3:BT3"/>
    <mergeCell ref="S3:Y3"/>
    <mergeCell ref="AB3:AE3"/>
    <mergeCell ref="AH3"/>
    <mergeCell ref="BC4:BT4"/>
    <mergeCell ref="BS6:BS7"/>
    <mergeCell ref="BT6:BT7"/>
    <mergeCell ref="AB4:AE4"/>
    <mergeCell ref="BR5:BT5"/>
    <mergeCell ref="BR6:BR7"/>
    <mergeCell ref="BI7:BK7"/>
    <mergeCell ref="AQ7:AS7"/>
    <mergeCell ref="AN7:AP7"/>
    <mergeCell ref="AK7:AM7"/>
    <mergeCell ref="AH7:AJ7"/>
    <mergeCell ref="AE7:AG7"/>
    <mergeCell ref="AB7:AD7"/>
    <mergeCell ref="A4:D4"/>
    <mergeCell ref="A6:A7"/>
    <mergeCell ref="E4:F4"/>
    <mergeCell ref="S4:Y4"/>
    <mergeCell ref="B6:B7"/>
    <mergeCell ref="C6:C7"/>
    <mergeCell ref="D6:D7"/>
    <mergeCell ref="E6:E7"/>
    <mergeCell ref="F6:F7"/>
    <mergeCell ref="G6:BQ6"/>
    <mergeCell ref="BF7:BH7"/>
    <mergeCell ref="BC7:BE7"/>
    <mergeCell ref="AZ7:BB7"/>
    <mergeCell ref="AW7:AY7"/>
    <mergeCell ref="AT7:AV7"/>
    <mergeCell ref="AW4:AZ4"/>
    <mergeCell ref="J7:L7"/>
    <mergeCell ref="G7:I7"/>
    <mergeCell ref="BL7:BN7"/>
    <mergeCell ref="BO7:BQ7"/>
    <mergeCell ref="Y7:AA7"/>
    <mergeCell ref="V7:X7"/>
    <mergeCell ref="S7:U7"/>
    <mergeCell ref="P7:R7"/>
    <mergeCell ref="M7:O7"/>
  </mergeCells>
  <conditionalFormatting sqref="E1:E21 E33:E1048576">
    <cfRule type="duplicateValues" dxfId="45" priority="2"/>
  </conditionalFormatting>
  <conditionalFormatting sqref="BR8:BR19">
    <cfRule type="duplicateValues" dxfId="44" priority="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0" orientation="landscape" r:id="rId1"/>
  <headerFooter scaleWithDoc="0" alignWithMargins="0"/>
  <ignoredErrors>
    <ignoredError sqref="E4 A2 BR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theme="1"/>
  </sheetPr>
  <dimension ref="A1:N65536"/>
  <sheetViews>
    <sheetView view="pageBreakPreview" zoomScale="70" zoomScaleNormal="100" zoomScaleSheetLayoutView="70" workbookViewId="0">
      <selection activeCell="E9" sqref="E9:F9"/>
    </sheetView>
  </sheetViews>
  <sheetFormatPr defaultColWidth="9.140625" defaultRowHeight="12.75" x14ac:dyDescent="0.2"/>
  <cols>
    <col min="1" max="1" width="6" style="90" customWidth="1"/>
    <col min="2" max="2" width="15.42578125" style="90" hidden="1" customWidth="1"/>
    <col min="3" max="3" width="12.85546875" style="90" customWidth="1"/>
    <col min="4" max="4" width="20" style="91" customWidth="1"/>
    <col min="5" max="5" width="34.140625" style="90" customWidth="1"/>
    <col min="6" max="6" width="31.5703125" style="3" customWidth="1"/>
    <col min="7" max="9" width="16.28515625" style="3" customWidth="1"/>
    <col min="10" max="10" width="16.28515625" style="92" customWidth="1"/>
    <col min="11" max="12" width="16.28515625" style="90" customWidth="1"/>
    <col min="13" max="13" width="6" style="249" hidden="1" customWidth="1"/>
    <col min="14" max="14" width="4.42578125" style="248" hidden="1" customWidth="1"/>
    <col min="15" max="16384" width="9.140625" style="3"/>
  </cols>
  <sheetData>
    <row r="1" spans="1:14" ht="48.75" customHeight="1" x14ac:dyDescent="0.2">
      <c r="A1" s="596" t="str">
        <f>'YARIŞMA BİLGİLERİ'!A2:K2</f>
        <v>Türkiye Atletizm Federasyonu</v>
      </c>
      <c r="B1" s="596"/>
      <c r="C1" s="596"/>
      <c r="D1" s="596"/>
      <c r="E1" s="596"/>
      <c r="F1" s="596"/>
      <c r="G1" s="596"/>
      <c r="H1" s="596"/>
      <c r="I1" s="596"/>
      <c r="J1" s="596"/>
      <c r="K1" s="596"/>
      <c r="L1" s="596"/>
      <c r="M1" s="270" t="s">
        <v>27</v>
      </c>
    </row>
    <row r="2" spans="1:14" ht="25.5" customHeight="1" x14ac:dyDescent="0.2">
      <c r="A2" s="597" t="str">
        <f>'YARIŞMA BİLGİLERİ'!A14:K14</f>
        <v>Naili Moran Türkiye Atletizm Şampiyonası</v>
      </c>
      <c r="B2" s="597"/>
      <c r="C2" s="597"/>
      <c r="D2" s="597"/>
      <c r="E2" s="597"/>
      <c r="F2" s="597"/>
      <c r="G2" s="597"/>
      <c r="H2" s="597"/>
      <c r="I2" s="597"/>
      <c r="J2" s="597"/>
      <c r="K2" s="597"/>
      <c r="L2" s="597"/>
      <c r="M2" s="272">
        <v>100</v>
      </c>
      <c r="N2" s="273">
        <v>0</v>
      </c>
    </row>
    <row r="3" spans="1:14" s="4" customFormat="1" ht="27" customHeight="1" x14ac:dyDescent="0.2">
      <c r="A3" s="601" t="s">
        <v>112</v>
      </c>
      <c r="B3" s="601"/>
      <c r="C3" s="601"/>
      <c r="D3" s="600" t="str">
        <f>'YARIŞMA PROGRAMI'!C9</f>
        <v>Üçadım Atlama</v>
      </c>
      <c r="E3" s="600"/>
      <c r="F3" s="189"/>
      <c r="G3" s="218"/>
      <c r="H3" s="212"/>
      <c r="I3" s="189"/>
      <c r="J3" s="262"/>
      <c r="K3" s="262"/>
      <c r="L3" s="262"/>
      <c r="M3" s="249">
        <v>760</v>
      </c>
      <c r="N3" s="248">
        <v>1</v>
      </c>
    </row>
    <row r="4" spans="1:14" s="4" customFormat="1" ht="17.25" customHeight="1" x14ac:dyDescent="0.2">
      <c r="A4" s="606" t="s">
        <v>113</v>
      </c>
      <c r="B4" s="606"/>
      <c r="C4" s="606"/>
      <c r="D4" s="607" t="str">
        <f>'YARIŞMA BİLGİLERİ'!F21</f>
        <v>15 Yaş Kızlar</v>
      </c>
      <c r="E4" s="607"/>
      <c r="F4" s="94"/>
      <c r="G4" s="213"/>
      <c r="H4" s="213"/>
      <c r="I4" s="611" t="s">
        <v>111</v>
      </c>
      <c r="J4" s="611"/>
      <c r="K4" s="605">
        <f>'YARIŞMA PROGRAMI'!B9</f>
        <v>0</v>
      </c>
      <c r="L4" s="605"/>
      <c r="M4" s="249">
        <v>764</v>
      </c>
      <c r="N4" s="248">
        <v>2</v>
      </c>
    </row>
    <row r="5" spans="1:14" ht="21" customHeight="1" x14ac:dyDescent="0.2">
      <c r="A5" s="5"/>
      <c r="B5" s="5"/>
      <c r="C5" s="5"/>
      <c r="D5" s="9"/>
      <c r="E5" s="6"/>
      <c r="F5" s="7"/>
      <c r="G5" s="8"/>
      <c r="H5" s="8"/>
      <c r="I5" s="8"/>
      <c r="J5" s="594">
        <f ca="1">NOW()</f>
        <v>43602.347718055556</v>
      </c>
      <c r="K5" s="594"/>
      <c r="L5" s="259"/>
      <c r="M5" s="249">
        <v>768</v>
      </c>
      <c r="N5" s="248">
        <v>3</v>
      </c>
    </row>
    <row r="6" spans="1:14" ht="15.75" x14ac:dyDescent="0.2">
      <c r="A6" s="637" t="s">
        <v>6</v>
      </c>
      <c r="B6" s="637"/>
      <c r="C6" s="638" t="s">
        <v>96</v>
      </c>
      <c r="D6" s="638" t="s">
        <v>115</v>
      </c>
      <c r="E6" s="637" t="s">
        <v>7</v>
      </c>
      <c r="F6" s="637" t="s">
        <v>793</v>
      </c>
      <c r="G6" s="598" t="s">
        <v>36</v>
      </c>
      <c r="H6" s="598"/>
      <c r="I6" s="598"/>
      <c r="J6" s="599" t="s">
        <v>8</v>
      </c>
      <c r="K6" s="599" t="s">
        <v>158</v>
      </c>
      <c r="L6" s="599" t="s">
        <v>735</v>
      </c>
      <c r="M6" s="249">
        <v>782</v>
      </c>
      <c r="N6" s="248">
        <v>4</v>
      </c>
    </row>
    <row r="7" spans="1:14" ht="24.75" customHeight="1" x14ac:dyDescent="0.2">
      <c r="A7" s="637"/>
      <c r="B7" s="637"/>
      <c r="C7" s="638"/>
      <c r="D7" s="638"/>
      <c r="E7" s="637"/>
      <c r="F7" s="637"/>
      <c r="G7" s="247">
        <v>1</v>
      </c>
      <c r="H7" s="247">
        <v>2</v>
      </c>
      <c r="I7" s="247">
        <v>3</v>
      </c>
      <c r="J7" s="599"/>
      <c r="K7" s="599"/>
      <c r="L7" s="599"/>
      <c r="M7" s="249">
        <v>796</v>
      </c>
      <c r="N7" s="248">
        <v>5</v>
      </c>
    </row>
    <row r="8" spans="1:14" s="84" customFormat="1" ht="30.75" customHeight="1" x14ac:dyDescent="0.2">
      <c r="A8" s="392">
        <v>1</v>
      </c>
      <c r="B8" s="393" t="s">
        <v>509</v>
      </c>
      <c r="C8" s="394" t="s">
        <v>781</v>
      </c>
      <c r="D8" s="395">
        <v>37987</v>
      </c>
      <c r="E8" s="396" t="s">
        <v>1059</v>
      </c>
      <c r="F8" s="392" t="s">
        <v>1050</v>
      </c>
      <c r="G8" s="348">
        <v>1059</v>
      </c>
      <c r="H8" s="348">
        <v>1047</v>
      </c>
      <c r="I8" s="348">
        <v>1038</v>
      </c>
      <c r="J8" s="283">
        <f>MAX(G8:I8)</f>
        <v>1059</v>
      </c>
      <c r="K8" s="353">
        <f>IF(LEN(J8)&gt;0,VLOOKUP(J8,puan!$AB$4:$AH$111,7)-IF(COUNTIF(puan!$AB$4:$AH$111,J8)=0,0,0)," ")</f>
        <v>80</v>
      </c>
      <c r="L8" s="397"/>
      <c r="M8" s="249">
        <v>808</v>
      </c>
      <c r="N8" s="248">
        <v>6</v>
      </c>
    </row>
    <row r="9" spans="1:14" s="84" customFormat="1" ht="30.75" customHeight="1" x14ac:dyDescent="0.2">
      <c r="A9" s="392">
        <v>2</v>
      </c>
      <c r="B9" s="393" t="s">
        <v>510</v>
      </c>
      <c r="C9" s="394" t="s">
        <v>781</v>
      </c>
      <c r="D9" s="395">
        <v>37987</v>
      </c>
      <c r="E9" s="396" t="s">
        <v>1062</v>
      </c>
      <c r="F9" s="392" t="s">
        <v>1050</v>
      </c>
      <c r="G9" s="348">
        <v>976</v>
      </c>
      <c r="H9" s="348">
        <v>991</v>
      </c>
      <c r="I9" s="348">
        <v>999</v>
      </c>
      <c r="J9" s="283">
        <f>MAX(G9:I9)</f>
        <v>999</v>
      </c>
      <c r="K9" s="353">
        <f>IF(LEN(J9)&gt;0,VLOOKUP(J9,puan!$AB$4:$AH$111,7)-IF(COUNTIF(puan!$AB$4:$AH$111,J9)=0,0,0)," ")</f>
        <v>76</v>
      </c>
      <c r="L9" s="397"/>
      <c r="M9" s="249">
        <v>822</v>
      </c>
      <c r="N9" s="248">
        <v>7</v>
      </c>
    </row>
    <row r="10" spans="1:14" s="84" customFormat="1" ht="30.75" customHeight="1" x14ac:dyDescent="0.2">
      <c r="A10" s="392" t="s">
        <v>781</v>
      </c>
      <c r="B10" s="393" t="s">
        <v>511</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MAX(G10:I10)</f>
        <v>0</v>
      </c>
      <c r="K10" s="353" t="e">
        <f>IF(LEN(J10)&gt;0,VLOOKUP(J10,puan!$AB$4:$AH$111,7)-IF(COUNTIF(puan!$AB$4:$AH$111,J10)=0,0,0)," ")</f>
        <v>#N/A</v>
      </c>
      <c r="L10" s="397"/>
      <c r="M10" s="249">
        <v>836</v>
      </c>
      <c r="N10" s="248">
        <v>8</v>
      </c>
    </row>
    <row r="11" spans="1:14" s="84" customFormat="1" ht="30.75" customHeight="1" x14ac:dyDescent="0.2">
      <c r="A11" s="392" t="s">
        <v>781</v>
      </c>
      <c r="B11" s="393" t="s">
        <v>512</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MAX(G11:I11)</f>
        <v>0</v>
      </c>
      <c r="K11" s="353" t="e">
        <f>IF(LEN(J11)&gt;0,VLOOKUP(J11,puan!$AB$4:$AH$111,7)-IF(COUNTIF(puan!$AB$4:$AH$111,J11)=0,0,0)," ")</f>
        <v>#N/A</v>
      </c>
      <c r="L11" s="397"/>
      <c r="M11" s="249">
        <v>848</v>
      </c>
      <c r="N11" s="248">
        <v>9</v>
      </c>
    </row>
    <row r="12" spans="1:14" s="84" customFormat="1" ht="30.75" customHeight="1" x14ac:dyDescent="0.2">
      <c r="A12" s="392" t="s">
        <v>781</v>
      </c>
      <c r="B12" s="393" t="s">
        <v>513</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MAX(G12:I12)</f>
        <v>0</v>
      </c>
      <c r="K12" s="353" t="e">
        <f>IF(LEN(J12)&gt;0,VLOOKUP(J12,puan!$AB$4:$AH$111,7)-IF(COUNTIF(puan!$AB$4:$AH$111,J12)=0,0,0)," ")</f>
        <v>#N/A</v>
      </c>
      <c r="L12" s="397"/>
      <c r="M12" s="249">
        <v>860</v>
      </c>
      <c r="N12" s="248">
        <v>10</v>
      </c>
    </row>
    <row r="13" spans="1:14" s="84" customFormat="1" ht="30.75" hidden="1" customHeight="1" x14ac:dyDescent="0.2">
      <c r="A13" s="392"/>
      <c r="B13" s="393" t="s">
        <v>514</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ref="J13:J47" si="0">MAX(G13:I13)</f>
        <v>0</v>
      </c>
      <c r="K13" s="353" t="e">
        <f>IF(LEN(J13)&gt;0,VLOOKUP(J13,puan!$AB$4:$AH$111,7)-IF(COUNTIF(puan!$AB$4:$AH$111,J13)=0,0,0)," ")</f>
        <v>#N/A</v>
      </c>
      <c r="L13" s="397"/>
      <c r="M13" s="249">
        <v>872</v>
      </c>
      <c r="N13" s="248">
        <v>11</v>
      </c>
    </row>
    <row r="14" spans="1:14" s="84" customFormat="1" ht="30.75" hidden="1" customHeight="1" x14ac:dyDescent="0.2">
      <c r="A14" s="392"/>
      <c r="B14" s="393" t="s">
        <v>515</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IF(LEN(J14)&gt;0,VLOOKUP(J14,puan!$AB$4:$AH$111,7)-IF(COUNTIF(puan!$AB$4:$AH$111,J14)=0,0,0)," ")</f>
        <v>#N/A</v>
      </c>
      <c r="L14" s="397"/>
      <c r="M14" s="249">
        <v>884</v>
      </c>
      <c r="N14" s="248">
        <v>12</v>
      </c>
    </row>
    <row r="15" spans="1:14" s="84" customFormat="1" ht="30.75" hidden="1" customHeight="1" x14ac:dyDescent="0.2">
      <c r="A15" s="392"/>
      <c r="B15" s="393" t="s">
        <v>516</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IF(LEN(J15)&gt;0,VLOOKUP(J15,puan!$AB$4:$AH$111,7)-IF(COUNTIF(puan!$AB$4:$AH$111,J15)=0,0,0)," ")</f>
        <v>#N/A</v>
      </c>
      <c r="L15" s="397"/>
      <c r="M15" s="249">
        <v>896</v>
      </c>
      <c r="N15" s="248">
        <v>13</v>
      </c>
    </row>
    <row r="16" spans="1:14" s="84" customFormat="1" ht="30.75" hidden="1" customHeight="1" x14ac:dyDescent="0.2">
      <c r="A16" s="392"/>
      <c r="B16" s="393" t="s">
        <v>517</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IF(LEN(J16)&gt;0,VLOOKUP(J16,puan!$AB$4:$AH$111,7)-IF(COUNTIF(puan!$AB$4:$AH$111,J16)=0,0,0)," ")</f>
        <v>#N/A</v>
      </c>
      <c r="L16" s="397"/>
      <c r="M16" s="249">
        <v>908</v>
      </c>
      <c r="N16" s="248">
        <v>14</v>
      </c>
    </row>
    <row r="17" spans="1:14" s="84" customFormat="1" ht="30.75" hidden="1" customHeight="1" x14ac:dyDescent="0.2">
      <c r="A17" s="392"/>
      <c r="B17" s="393" t="s">
        <v>518</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0"/>
        <v>0</v>
      </c>
      <c r="K17" s="353" t="e">
        <f>IF(LEN(J17)&gt;0,VLOOKUP(J17,puan!$AB$4:$AH$111,7)-IF(COUNTIF(puan!$AB$4:$AH$111,J17)=0,0,0)," ")</f>
        <v>#N/A</v>
      </c>
      <c r="L17" s="397"/>
      <c r="M17" s="249">
        <v>920</v>
      </c>
      <c r="N17" s="248">
        <v>15</v>
      </c>
    </row>
    <row r="18" spans="1:14" s="84" customFormat="1" ht="30.75" hidden="1" customHeight="1" x14ac:dyDescent="0.2">
      <c r="A18" s="392"/>
      <c r="B18" s="393" t="s">
        <v>519</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0"/>
        <v>0</v>
      </c>
      <c r="K18" s="353" t="e">
        <f>IF(LEN(J18)&gt;0,VLOOKUP(J18,puan!$AB$4:$AH$111,7)-IF(COUNTIF(puan!$AB$4:$AH$111,J18)=0,0,0)," ")</f>
        <v>#N/A</v>
      </c>
      <c r="L18" s="397"/>
      <c r="M18" s="249">
        <v>932</v>
      </c>
      <c r="N18" s="248">
        <v>16</v>
      </c>
    </row>
    <row r="19" spans="1:14" s="84" customFormat="1" ht="30.75" hidden="1" customHeight="1" x14ac:dyDescent="0.2">
      <c r="A19" s="392"/>
      <c r="B19" s="393" t="s">
        <v>520</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0"/>
        <v>0</v>
      </c>
      <c r="K19" s="353" t="e">
        <f>IF(LEN(J19)&gt;0,VLOOKUP(J19,puan!$AB$4:$AH$111,7)-IF(COUNTIF(puan!$AB$4:$AH$111,J19)=0,0,0)," ")</f>
        <v>#N/A</v>
      </c>
      <c r="L19" s="397"/>
      <c r="M19" s="249">
        <v>944</v>
      </c>
      <c r="N19" s="248">
        <v>17</v>
      </c>
    </row>
    <row r="20" spans="1:14" s="84" customFormat="1" ht="30.75" hidden="1" customHeight="1" x14ac:dyDescent="0.2">
      <c r="A20" s="392"/>
      <c r="B20" s="393" t="s">
        <v>521</v>
      </c>
      <c r="C20" s="394" t="str">
        <f>IF(ISERROR(VLOOKUP(B20,'KAYIT LİSTESİ'!$B$4:$H$1046,2,0)),"",(VLOOKUP(B20,'KAYIT LİSTESİ'!$B$4:$H$1046,2,0)))</f>
        <v/>
      </c>
      <c r="D20" s="395" t="str">
        <f>IF(ISERROR(VLOOKUP(B20,'KAYIT LİSTESİ'!$B$4:$H$1046,4,0)),"",(VLOOKUP(B20,'KAYIT LİSTESİ'!$B$4:$H$1046,4,0)))</f>
        <v/>
      </c>
      <c r="E20" s="396" t="str">
        <f>IF(ISERROR(VLOOKUP(B20,'KAYIT LİSTESİ'!$B$4:$H$1046,5,0)),"",(VLOOKUP(B20,'KAYIT LİSTESİ'!$B$4:$H$1046,5,0)))</f>
        <v/>
      </c>
      <c r="F20" s="396" t="str">
        <f>IF(ISERROR(VLOOKUP(B20,'KAYIT LİSTESİ'!$B$4:$H$1046,6,0)),"",(VLOOKUP(B20,'KAYIT LİSTESİ'!$B$4:$H$1046,6,0)))</f>
        <v/>
      </c>
      <c r="G20" s="348"/>
      <c r="H20" s="348"/>
      <c r="I20" s="348"/>
      <c r="J20" s="283">
        <f t="shared" si="0"/>
        <v>0</v>
      </c>
      <c r="K20" s="353" t="e">
        <f>IF(LEN(J20)&gt;0,VLOOKUP(J20,puan!$AB$4:$AH$111,7)-IF(COUNTIF(puan!$AB$4:$AH$111,J20)=0,0,0)," ")</f>
        <v>#N/A</v>
      </c>
      <c r="L20" s="397"/>
      <c r="M20" s="249">
        <v>956</v>
      </c>
      <c r="N20" s="248">
        <v>18</v>
      </c>
    </row>
    <row r="21" spans="1:14" s="84" customFormat="1" ht="30.75" hidden="1" customHeight="1" x14ac:dyDescent="0.2">
      <c r="A21" s="392"/>
      <c r="B21" s="393" t="s">
        <v>522</v>
      </c>
      <c r="C21" s="394" t="str">
        <f>IF(ISERROR(VLOOKUP(B21,'KAYIT LİSTESİ'!$B$4:$H$1046,2,0)),"",(VLOOKUP(B21,'KAYIT LİSTESİ'!$B$4:$H$1046,2,0)))</f>
        <v/>
      </c>
      <c r="D21" s="395" t="str">
        <f>IF(ISERROR(VLOOKUP(B21,'KAYIT LİSTESİ'!$B$4:$H$1046,4,0)),"",(VLOOKUP(B21,'KAYIT LİSTESİ'!$B$4:$H$1046,4,0)))</f>
        <v/>
      </c>
      <c r="E21" s="396" t="str">
        <f>IF(ISERROR(VLOOKUP(B21,'KAYIT LİSTESİ'!$B$4:$H$1046,5,0)),"",(VLOOKUP(B21,'KAYIT LİSTESİ'!$B$4:$H$1046,5,0)))</f>
        <v/>
      </c>
      <c r="F21" s="396" t="str">
        <f>IF(ISERROR(VLOOKUP(B21,'KAYIT LİSTESİ'!$B$4:$H$1046,6,0)),"",(VLOOKUP(B21,'KAYIT LİSTESİ'!$B$4:$H$1046,6,0)))</f>
        <v/>
      </c>
      <c r="G21" s="348"/>
      <c r="H21" s="348"/>
      <c r="I21" s="348"/>
      <c r="J21" s="283">
        <f t="shared" si="0"/>
        <v>0</v>
      </c>
      <c r="K21" s="353" t="e">
        <f>IF(LEN(J21)&gt;0,VLOOKUP(J21,puan!$AB$4:$AH$111,7)-IF(COUNTIF(puan!$AB$4:$AH$111,J21)=0,0,0)," ")</f>
        <v>#N/A</v>
      </c>
      <c r="L21" s="397"/>
      <c r="M21" s="249">
        <v>968</v>
      </c>
      <c r="N21" s="248">
        <v>19</v>
      </c>
    </row>
    <row r="22" spans="1:14" s="84" customFormat="1" ht="30.75" hidden="1" customHeight="1" x14ac:dyDescent="0.2">
      <c r="A22" s="392"/>
      <c r="B22" s="393" t="s">
        <v>523</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0"/>
        <v>0</v>
      </c>
      <c r="K22" s="353" t="e">
        <f>IF(LEN(J22)&gt;0,VLOOKUP(J22,puan!$AB$4:$AH$111,7)-IF(COUNTIF(puan!$AB$4:$AH$111,J22)=0,0,0)," ")</f>
        <v>#N/A</v>
      </c>
      <c r="L22" s="397"/>
      <c r="M22" s="249">
        <v>980</v>
      </c>
      <c r="N22" s="248">
        <v>20</v>
      </c>
    </row>
    <row r="23" spans="1:14" s="84" customFormat="1" ht="30.75" hidden="1" customHeight="1" x14ac:dyDescent="0.2">
      <c r="A23" s="392"/>
      <c r="B23" s="393" t="s">
        <v>524</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0"/>
        <v>0</v>
      </c>
      <c r="K23" s="353" t="e">
        <f>IF(LEN(J23)&gt;0,VLOOKUP(J23,puan!$AB$4:$AH$111,7)-IF(COUNTIF(puan!$AB$4:$AH$111,J23)=0,0,0)," ")</f>
        <v>#N/A</v>
      </c>
      <c r="L23" s="397"/>
      <c r="M23" s="249">
        <v>992</v>
      </c>
      <c r="N23" s="248">
        <v>21</v>
      </c>
    </row>
    <row r="24" spans="1:14" s="84" customFormat="1" ht="30.75" hidden="1" customHeight="1" x14ac:dyDescent="0.2">
      <c r="A24" s="392"/>
      <c r="B24" s="393" t="s">
        <v>525</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0"/>
        <v>0</v>
      </c>
      <c r="K24" s="353" t="e">
        <f>IF(LEN(J24)&gt;0,VLOOKUP(J24,puan!$AB$4:$AH$111,7)-IF(COUNTIF(puan!$AB$4:$AH$111,J24)=0,0,0)," ")</f>
        <v>#N/A</v>
      </c>
      <c r="L24" s="397"/>
      <c r="M24" s="249">
        <v>1004</v>
      </c>
      <c r="N24" s="248">
        <v>22</v>
      </c>
    </row>
    <row r="25" spans="1:14" s="84" customFormat="1" ht="30.75" hidden="1" customHeight="1" x14ac:dyDescent="0.2">
      <c r="A25" s="392"/>
      <c r="B25" s="393" t="s">
        <v>526</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0"/>
        <v>0</v>
      </c>
      <c r="K25" s="353" t="e">
        <f>IF(LEN(J25)&gt;0,VLOOKUP(J25,puan!$AB$4:$AH$111,7)-IF(COUNTIF(puan!$AB$4:$AH$111,J25)=0,0,0)," ")</f>
        <v>#N/A</v>
      </c>
      <c r="L25" s="397"/>
      <c r="M25" s="249">
        <v>1016</v>
      </c>
      <c r="N25" s="248">
        <v>23</v>
      </c>
    </row>
    <row r="26" spans="1:14" s="84" customFormat="1" ht="30.75" hidden="1" customHeight="1" x14ac:dyDescent="0.2">
      <c r="A26" s="392"/>
      <c r="B26" s="393" t="s">
        <v>527</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0"/>
        <v>0</v>
      </c>
      <c r="K26" s="353" t="e">
        <f>IF(LEN(J26)&gt;0,VLOOKUP(J26,puan!$AB$4:$AH$111,7)-IF(COUNTIF(puan!$AB$4:$AH$111,J26)=0,0,0)," ")</f>
        <v>#N/A</v>
      </c>
      <c r="L26" s="397"/>
      <c r="M26" s="249">
        <v>1028</v>
      </c>
      <c r="N26" s="248">
        <v>24</v>
      </c>
    </row>
    <row r="27" spans="1:14" s="84" customFormat="1" ht="30.75" hidden="1" customHeight="1" x14ac:dyDescent="0.2">
      <c r="A27" s="392"/>
      <c r="B27" s="393" t="s">
        <v>528</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0"/>
        <v>0</v>
      </c>
      <c r="K27" s="353" t="e">
        <f>IF(LEN(J27)&gt;0,VLOOKUP(J27,puan!$AB$4:$AH$111,7)-IF(COUNTIF(puan!$AB$4:$AH$111,J27)=0,0,0)," ")</f>
        <v>#N/A</v>
      </c>
      <c r="L27" s="397"/>
      <c r="M27" s="249">
        <v>1040</v>
      </c>
      <c r="N27" s="248">
        <v>25</v>
      </c>
    </row>
    <row r="28" spans="1:14" s="84" customFormat="1" ht="30.75" hidden="1" customHeight="1" x14ac:dyDescent="0.2">
      <c r="A28" s="392"/>
      <c r="B28" s="393" t="s">
        <v>529</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0"/>
        <v>0</v>
      </c>
      <c r="K28" s="353" t="e">
        <f>IF(LEN(J28)&gt;0,VLOOKUP(J28,puan!$AB$4:$AH$111,7)-IF(COUNTIF(puan!$AB$4:$AH$111,J28)=0,0,0)," ")</f>
        <v>#N/A</v>
      </c>
      <c r="L28" s="397"/>
      <c r="M28" s="249">
        <v>1049</v>
      </c>
      <c r="N28" s="248">
        <v>26</v>
      </c>
    </row>
    <row r="29" spans="1:14" s="84" customFormat="1" ht="30.75" hidden="1" customHeight="1" x14ac:dyDescent="0.2">
      <c r="A29" s="392"/>
      <c r="B29" s="393" t="s">
        <v>530</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0"/>
        <v>0</v>
      </c>
      <c r="K29" s="353" t="e">
        <f>IF(LEN(J29)&gt;0,VLOOKUP(J29,puan!$AB$4:$AH$111,7)-IF(COUNTIF(puan!$AB$4:$AH$111,J29)=0,0,0)," ")</f>
        <v>#N/A</v>
      </c>
      <c r="L29" s="397"/>
      <c r="M29" s="249">
        <v>1058</v>
      </c>
      <c r="N29" s="248">
        <v>27</v>
      </c>
    </row>
    <row r="30" spans="1:14" s="84" customFormat="1" ht="30.75" hidden="1" customHeight="1" x14ac:dyDescent="0.2">
      <c r="A30" s="392"/>
      <c r="B30" s="393" t="s">
        <v>531</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0"/>
        <v>0</v>
      </c>
      <c r="K30" s="353" t="e">
        <f>IF(LEN(J30)&gt;0,VLOOKUP(J30,puan!$AB$4:$AH$111,7)-IF(COUNTIF(puan!$AB$4:$AH$111,J30)=0,0,0)," ")</f>
        <v>#N/A</v>
      </c>
      <c r="L30" s="397"/>
      <c r="M30" s="249">
        <v>1067</v>
      </c>
      <c r="N30" s="248">
        <v>28</v>
      </c>
    </row>
    <row r="31" spans="1:14" s="84" customFormat="1" ht="30.75" hidden="1" customHeight="1" x14ac:dyDescent="0.2">
      <c r="A31" s="392"/>
      <c r="B31" s="393" t="s">
        <v>532</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0"/>
        <v>0</v>
      </c>
      <c r="K31" s="353" t="e">
        <f>IF(LEN(J31)&gt;0,VLOOKUP(J31,puan!$AB$4:$AH$111,7)-IF(COUNTIF(puan!$AB$4:$AH$111,J31)=0,0,0)," ")</f>
        <v>#N/A</v>
      </c>
      <c r="L31" s="397"/>
      <c r="M31" s="249">
        <v>1076</v>
      </c>
      <c r="N31" s="248">
        <v>29</v>
      </c>
    </row>
    <row r="32" spans="1:14" s="84" customFormat="1" ht="30.75" hidden="1" customHeight="1" x14ac:dyDescent="0.2">
      <c r="A32" s="392"/>
      <c r="B32" s="393" t="s">
        <v>533</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0"/>
        <v>0</v>
      </c>
      <c r="K32" s="353" t="e">
        <f>IF(LEN(J32)&gt;0,VLOOKUP(J32,puan!$AB$4:$AH$111,7)-IF(COUNTIF(puan!$AB$4:$AH$111,J32)=0,0,0)," ")</f>
        <v>#N/A</v>
      </c>
      <c r="L32" s="397"/>
      <c r="M32" s="249">
        <v>1085</v>
      </c>
      <c r="N32" s="248">
        <v>30</v>
      </c>
    </row>
    <row r="33" spans="1:14" s="84" customFormat="1" ht="30.75" hidden="1" customHeight="1" x14ac:dyDescent="0.2">
      <c r="A33" s="392"/>
      <c r="B33" s="393" t="s">
        <v>534</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0"/>
        <v>0</v>
      </c>
      <c r="K33" s="353" t="e">
        <f>IF(LEN(J33)&gt;0,VLOOKUP(J33,puan!$AB$4:$AH$111,7)-IF(COUNTIF(puan!$AB$4:$AH$111,J33)=0,0,0)," ")</f>
        <v>#N/A</v>
      </c>
      <c r="L33" s="397"/>
      <c r="M33" s="249">
        <v>1094</v>
      </c>
      <c r="N33" s="248">
        <v>31</v>
      </c>
    </row>
    <row r="34" spans="1:14" s="84" customFormat="1" ht="30.75" hidden="1" customHeight="1" x14ac:dyDescent="0.2">
      <c r="A34" s="392"/>
      <c r="B34" s="393" t="s">
        <v>535</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0"/>
        <v>0</v>
      </c>
      <c r="K34" s="353" t="e">
        <f>IF(LEN(J34)&gt;0,VLOOKUP(J34,puan!$AB$4:$AH$111,7)-IF(COUNTIF(puan!$AB$4:$AH$111,J34)=0,0,0)," ")</f>
        <v>#N/A</v>
      </c>
      <c r="L34" s="397"/>
      <c r="M34" s="249">
        <v>1103</v>
      </c>
      <c r="N34" s="248">
        <v>32</v>
      </c>
    </row>
    <row r="35" spans="1:14" s="84" customFormat="1" ht="30.75" hidden="1" customHeight="1" x14ac:dyDescent="0.2">
      <c r="A35" s="392"/>
      <c r="B35" s="393" t="s">
        <v>536</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si="0"/>
        <v>0</v>
      </c>
      <c r="K35" s="353" t="e">
        <f>IF(LEN(J35)&gt;0,VLOOKUP(J35,puan!$AB$4:$AH$111,7)-IF(COUNTIF(puan!$AB$4:$AH$111,J35)=0,0,0)," ")</f>
        <v>#N/A</v>
      </c>
      <c r="L35" s="397"/>
      <c r="M35" s="249">
        <v>1112</v>
      </c>
      <c r="N35" s="248">
        <v>33</v>
      </c>
    </row>
    <row r="36" spans="1:14" s="84" customFormat="1" ht="30.75" hidden="1" customHeight="1" x14ac:dyDescent="0.2">
      <c r="A36" s="392"/>
      <c r="B36" s="393" t="s">
        <v>537</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0"/>
        <v>0</v>
      </c>
      <c r="K36" s="353" t="e">
        <f>IF(LEN(J36)&gt;0,VLOOKUP(J36,puan!$AB$4:$AH$111,7)-IF(COUNTIF(puan!$AB$4:$AH$111,J36)=0,0,0)," ")</f>
        <v>#N/A</v>
      </c>
      <c r="L36" s="397"/>
      <c r="M36" s="249">
        <v>1121</v>
      </c>
      <c r="N36" s="248">
        <v>34</v>
      </c>
    </row>
    <row r="37" spans="1:14" s="84" customFormat="1" ht="30.75" hidden="1" customHeight="1" x14ac:dyDescent="0.2">
      <c r="A37" s="392"/>
      <c r="B37" s="393" t="s">
        <v>538</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0"/>
        <v>0</v>
      </c>
      <c r="K37" s="353" t="e">
        <f>IF(LEN(J37)&gt;0,VLOOKUP(J37,puan!$AB$4:$AH$111,7)-IF(COUNTIF(puan!$AB$4:$AH$111,J37)=0,0,0)," ")</f>
        <v>#N/A</v>
      </c>
      <c r="L37" s="397"/>
      <c r="M37" s="249">
        <v>1130</v>
      </c>
      <c r="N37" s="248">
        <v>35</v>
      </c>
    </row>
    <row r="38" spans="1:14" s="84" customFormat="1" ht="30.75" hidden="1" customHeight="1" x14ac:dyDescent="0.2">
      <c r="A38" s="392"/>
      <c r="B38" s="393" t="s">
        <v>539</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0"/>
        <v>0</v>
      </c>
      <c r="K38" s="353" t="e">
        <f>IF(LEN(J38)&gt;0,VLOOKUP(J38,puan!$AB$4:$AH$111,7)-IF(COUNTIF(puan!$AB$4:$AH$111,J38)=0,0,0)," ")</f>
        <v>#N/A</v>
      </c>
      <c r="L38" s="397"/>
      <c r="M38" s="249">
        <v>1139</v>
      </c>
      <c r="N38" s="248">
        <v>36</v>
      </c>
    </row>
    <row r="39" spans="1:14" s="84" customFormat="1" ht="30.75" hidden="1" customHeight="1" x14ac:dyDescent="0.2">
      <c r="A39" s="392"/>
      <c r="B39" s="393" t="s">
        <v>540</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0"/>
        <v>0</v>
      </c>
      <c r="K39" s="353" t="e">
        <f>IF(LEN(J39)&gt;0,VLOOKUP(J39,puan!$AB$4:$AH$111,7)-IF(COUNTIF(puan!$AB$4:$AH$111,J39)=0,0,0)," ")</f>
        <v>#N/A</v>
      </c>
      <c r="L39" s="397"/>
      <c r="M39" s="249">
        <v>1148</v>
      </c>
      <c r="N39" s="248">
        <v>37</v>
      </c>
    </row>
    <row r="40" spans="1:14" s="84" customFormat="1" ht="30.75" hidden="1" customHeight="1" x14ac:dyDescent="0.2">
      <c r="A40" s="392"/>
      <c r="B40" s="393" t="s">
        <v>541</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0"/>
        <v>0</v>
      </c>
      <c r="K40" s="353" t="e">
        <f>IF(LEN(J40)&gt;0,VLOOKUP(J40,puan!$AB$4:$AH$111,7)-IF(COUNTIF(puan!$AB$4:$AH$111,J40)=0,0,0)," ")</f>
        <v>#N/A</v>
      </c>
      <c r="L40" s="397"/>
      <c r="M40" s="249">
        <v>1157</v>
      </c>
      <c r="N40" s="248">
        <v>38</v>
      </c>
    </row>
    <row r="41" spans="1:14" s="84" customFormat="1" ht="30.75" hidden="1" customHeight="1" x14ac:dyDescent="0.2">
      <c r="A41" s="392"/>
      <c r="B41" s="393" t="s">
        <v>542</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0"/>
        <v>0</v>
      </c>
      <c r="K41" s="353" t="e">
        <f>IF(LEN(J41)&gt;0,VLOOKUP(J41,puan!$AB$4:$AH$111,7)-IF(COUNTIF(puan!$AB$4:$AH$111,J41)=0,0,0)," ")</f>
        <v>#N/A</v>
      </c>
      <c r="L41" s="397"/>
      <c r="M41" s="249">
        <v>1166</v>
      </c>
      <c r="N41" s="248">
        <v>39</v>
      </c>
    </row>
    <row r="42" spans="1:14" s="84" customFormat="1" ht="30.75" hidden="1" customHeight="1" x14ac:dyDescent="0.2">
      <c r="A42" s="392"/>
      <c r="B42" s="393" t="s">
        <v>543</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0"/>
        <v>0</v>
      </c>
      <c r="K42" s="353" t="e">
        <f>IF(LEN(J42)&gt;0,VLOOKUP(J42,puan!$AB$4:$AH$111,7)-IF(COUNTIF(puan!$AB$4:$AH$111,J42)=0,0,0)," ")</f>
        <v>#N/A</v>
      </c>
      <c r="L42" s="397"/>
      <c r="M42" s="249">
        <v>1175</v>
      </c>
      <c r="N42" s="248">
        <v>40</v>
      </c>
    </row>
    <row r="43" spans="1:14" s="84" customFormat="1" ht="30.75" hidden="1" customHeight="1" x14ac:dyDescent="0.2">
      <c r="A43" s="392"/>
      <c r="B43" s="393" t="s">
        <v>544</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0"/>
        <v>0</v>
      </c>
      <c r="K43" s="353" t="e">
        <f>IF(LEN(J43)&gt;0,VLOOKUP(J43,puan!$AB$4:$AH$111,7)-IF(COUNTIF(puan!$AB$4:$AH$111,J43)=0,0,0)," ")</f>
        <v>#N/A</v>
      </c>
      <c r="L43" s="397"/>
      <c r="M43" s="249">
        <v>1184</v>
      </c>
      <c r="N43" s="248">
        <v>41</v>
      </c>
    </row>
    <row r="44" spans="1:14" s="84" customFormat="1" ht="30.75" hidden="1" customHeight="1" x14ac:dyDescent="0.2">
      <c r="A44" s="392"/>
      <c r="B44" s="393" t="s">
        <v>545</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0"/>
        <v>0</v>
      </c>
      <c r="K44" s="353" t="e">
        <f>IF(LEN(J44)&gt;0,VLOOKUP(J44,puan!$AB$4:$AH$111,7)-IF(COUNTIF(puan!$AB$4:$AH$111,J44)=0,0,0)," ")</f>
        <v>#N/A</v>
      </c>
      <c r="L44" s="397"/>
      <c r="M44" s="249">
        <v>1193</v>
      </c>
      <c r="N44" s="248">
        <v>42</v>
      </c>
    </row>
    <row r="45" spans="1:14" s="84" customFormat="1" ht="30.75" hidden="1" customHeight="1" x14ac:dyDescent="0.2">
      <c r="A45" s="392"/>
      <c r="B45" s="393" t="s">
        <v>546</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0"/>
        <v>0</v>
      </c>
      <c r="K45" s="353" t="e">
        <f>IF(LEN(J45)&gt;0,VLOOKUP(J45,puan!$AB$4:$AH$111,7)-IF(COUNTIF(puan!$AB$4:$AH$111,J45)=0,0,0)," ")</f>
        <v>#N/A</v>
      </c>
      <c r="L45" s="397"/>
      <c r="M45" s="249">
        <v>1202</v>
      </c>
      <c r="N45" s="248">
        <v>43</v>
      </c>
    </row>
    <row r="46" spans="1:14" s="84" customFormat="1" ht="30.75" hidden="1" customHeight="1" x14ac:dyDescent="0.2">
      <c r="A46" s="392"/>
      <c r="B46" s="393" t="s">
        <v>547</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0"/>
        <v>0</v>
      </c>
      <c r="K46" s="353" t="e">
        <f>IF(LEN(J46)&gt;0,VLOOKUP(J46,puan!$AB$4:$AH$111,7)-IF(COUNTIF(puan!$AB$4:$AH$111,J46)=0,0,0)," ")</f>
        <v>#N/A</v>
      </c>
      <c r="L46" s="397"/>
      <c r="M46" s="249">
        <v>1211</v>
      </c>
      <c r="N46" s="248">
        <v>44</v>
      </c>
    </row>
    <row r="47" spans="1:14" s="84" customFormat="1" ht="30.75" hidden="1" customHeight="1" x14ac:dyDescent="0.2">
      <c r="A47" s="392"/>
      <c r="B47" s="393" t="s">
        <v>548</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0"/>
        <v>0</v>
      </c>
      <c r="K47" s="353" t="e">
        <f>IF(LEN(J47)&gt;0,VLOOKUP(J47,puan!$AB$4:$AH$111,7)-IF(COUNTIF(puan!$AB$4:$AH$111,J47)=0,0,0)," ")</f>
        <v>#N/A</v>
      </c>
      <c r="L47" s="397"/>
      <c r="M47" s="249">
        <v>1220</v>
      </c>
      <c r="N47" s="248">
        <v>45</v>
      </c>
    </row>
    <row r="48" spans="1:14" s="87" customFormat="1" ht="30.75" customHeight="1" x14ac:dyDescent="0.2">
      <c r="A48" s="85"/>
      <c r="B48" s="85"/>
      <c r="C48" s="85"/>
      <c r="D48" s="86"/>
      <c r="E48" s="85"/>
      <c r="J48" s="88"/>
      <c r="K48" s="85"/>
      <c r="L48" s="85"/>
      <c r="M48" s="249">
        <v>1229</v>
      </c>
      <c r="N48" s="248">
        <v>46</v>
      </c>
    </row>
    <row r="49" spans="1:14" s="87" customFormat="1" ht="30.75" customHeight="1" x14ac:dyDescent="0.2">
      <c r="A49" s="610" t="s">
        <v>4</v>
      </c>
      <c r="B49" s="610"/>
      <c r="C49" s="610"/>
      <c r="D49" s="610"/>
      <c r="E49" s="89" t="s">
        <v>0</v>
      </c>
      <c r="F49" s="89" t="s">
        <v>1</v>
      </c>
      <c r="G49" s="604" t="s">
        <v>2</v>
      </c>
      <c r="H49" s="604"/>
      <c r="I49" s="604"/>
      <c r="J49" s="604" t="s">
        <v>3</v>
      </c>
      <c r="K49" s="604"/>
      <c r="L49" s="89"/>
      <c r="M49" s="249">
        <v>1238</v>
      </c>
      <c r="N49" s="248">
        <v>47</v>
      </c>
    </row>
    <row r="50" spans="1:14" x14ac:dyDescent="0.2">
      <c r="M50" s="249">
        <v>1247</v>
      </c>
      <c r="N50" s="248">
        <v>48</v>
      </c>
    </row>
    <row r="51" spans="1:14" x14ac:dyDescent="0.2">
      <c r="M51" s="249">
        <v>1256</v>
      </c>
      <c r="N51" s="248">
        <v>49</v>
      </c>
    </row>
    <row r="52" spans="1:14" x14ac:dyDescent="0.2">
      <c r="M52" s="249">
        <v>1265</v>
      </c>
      <c r="N52" s="248">
        <v>50</v>
      </c>
    </row>
    <row r="53" spans="1:14" x14ac:dyDescent="0.2">
      <c r="M53" s="250">
        <v>1273</v>
      </c>
      <c r="N53" s="89">
        <v>51</v>
      </c>
    </row>
    <row r="54" spans="1:14" x14ac:dyDescent="0.2">
      <c r="M54" s="250">
        <v>1281</v>
      </c>
      <c r="N54" s="89">
        <v>52</v>
      </c>
    </row>
    <row r="55" spans="1:14" x14ac:dyDescent="0.2">
      <c r="M55" s="250">
        <v>1289</v>
      </c>
      <c r="N55" s="89">
        <v>53</v>
      </c>
    </row>
    <row r="56" spans="1:14" x14ac:dyDescent="0.2">
      <c r="M56" s="250">
        <v>1297</v>
      </c>
      <c r="N56" s="89">
        <v>54</v>
      </c>
    </row>
    <row r="57" spans="1:14" x14ac:dyDescent="0.2">
      <c r="M57" s="250">
        <v>1305</v>
      </c>
      <c r="N57" s="89">
        <v>55</v>
      </c>
    </row>
    <row r="58" spans="1:14" x14ac:dyDescent="0.2">
      <c r="M58" s="250">
        <v>1313</v>
      </c>
      <c r="N58" s="89">
        <v>56</v>
      </c>
    </row>
    <row r="59" spans="1:14" x14ac:dyDescent="0.2">
      <c r="M59" s="250">
        <v>1321</v>
      </c>
      <c r="N59" s="89">
        <v>57</v>
      </c>
    </row>
    <row r="60" spans="1:14" x14ac:dyDescent="0.2">
      <c r="M60" s="250">
        <v>1329</v>
      </c>
      <c r="N60" s="89">
        <v>58</v>
      </c>
    </row>
    <row r="61" spans="1:14" x14ac:dyDescent="0.2">
      <c r="M61" s="250">
        <v>1337</v>
      </c>
      <c r="N61" s="89">
        <v>59</v>
      </c>
    </row>
    <row r="62" spans="1:14" x14ac:dyDescent="0.2">
      <c r="M62" s="250">
        <v>1345</v>
      </c>
      <c r="N62" s="89">
        <v>60</v>
      </c>
    </row>
    <row r="63" spans="1:14" x14ac:dyDescent="0.2">
      <c r="M63" s="250">
        <v>1352</v>
      </c>
      <c r="N63" s="89">
        <v>61</v>
      </c>
    </row>
    <row r="64" spans="1:14" x14ac:dyDescent="0.2">
      <c r="M64" s="250">
        <v>1359</v>
      </c>
      <c r="N64" s="89">
        <v>62</v>
      </c>
    </row>
    <row r="65" spans="13:14" x14ac:dyDescent="0.2">
      <c r="M65" s="250">
        <v>1366</v>
      </c>
      <c r="N65" s="89">
        <v>63</v>
      </c>
    </row>
    <row r="66" spans="13:14" x14ac:dyDescent="0.2">
      <c r="M66" s="250">
        <v>1373</v>
      </c>
      <c r="N66" s="89">
        <v>64</v>
      </c>
    </row>
    <row r="67" spans="13:14" x14ac:dyDescent="0.2">
      <c r="M67" s="250">
        <v>1380</v>
      </c>
      <c r="N67" s="89">
        <v>65</v>
      </c>
    </row>
    <row r="68" spans="13:14" x14ac:dyDescent="0.2">
      <c r="M68" s="250">
        <v>1387</v>
      </c>
      <c r="N68" s="89">
        <v>66</v>
      </c>
    </row>
    <row r="69" spans="13:14" x14ac:dyDescent="0.2">
      <c r="M69" s="250">
        <v>1394</v>
      </c>
      <c r="N69" s="89">
        <v>67</v>
      </c>
    </row>
    <row r="70" spans="13:14" x14ac:dyDescent="0.2">
      <c r="M70" s="250">
        <v>1401</v>
      </c>
      <c r="N70" s="89">
        <v>68</v>
      </c>
    </row>
    <row r="71" spans="13:14" x14ac:dyDescent="0.2">
      <c r="M71" s="250">
        <v>1408</v>
      </c>
      <c r="N71" s="89">
        <v>69</v>
      </c>
    </row>
    <row r="72" spans="13:14" x14ac:dyDescent="0.2">
      <c r="M72" s="250">
        <v>1415</v>
      </c>
      <c r="N72" s="89">
        <v>70</v>
      </c>
    </row>
    <row r="73" spans="13:14" x14ac:dyDescent="0.2">
      <c r="M73" s="250">
        <v>1422</v>
      </c>
      <c r="N73" s="89">
        <v>71</v>
      </c>
    </row>
    <row r="74" spans="13:14" x14ac:dyDescent="0.2">
      <c r="M74" s="250">
        <v>1429</v>
      </c>
      <c r="N74" s="89">
        <v>72</v>
      </c>
    </row>
    <row r="75" spans="13:14" x14ac:dyDescent="0.2">
      <c r="M75" s="250">
        <v>1436</v>
      </c>
      <c r="N75" s="89">
        <v>73</v>
      </c>
    </row>
    <row r="76" spans="13:14" x14ac:dyDescent="0.2">
      <c r="M76" s="250">
        <v>1443</v>
      </c>
      <c r="N76" s="89">
        <v>74</v>
      </c>
    </row>
    <row r="77" spans="13:14" x14ac:dyDescent="0.2">
      <c r="M77" s="250">
        <v>1450</v>
      </c>
      <c r="N77" s="89">
        <v>75</v>
      </c>
    </row>
    <row r="78" spans="13:14" x14ac:dyDescent="0.2">
      <c r="M78" s="250">
        <v>1456</v>
      </c>
      <c r="N78" s="89">
        <v>76</v>
      </c>
    </row>
    <row r="79" spans="13:14" x14ac:dyDescent="0.2">
      <c r="M79" s="250">
        <v>1462</v>
      </c>
      <c r="N79" s="89">
        <v>77</v>
      </c>
    </row>
    <row r="80" spans="13:14" x14ac:dyDescent="0.2">
      <c r="M80" s="250">
        <v>1468</v>
      </c>
      <c r="N80" s="89">
        <v>78</v>
      </c>
    </row>
    <row r="81" spans="13:14" x14ac:dyDescent="0.2">
      <c r="M81" s="250">
        <v>1474</v>
      </c>
      <c r="N81" s="89">
        <v>79</v>
      </c>
    </row>
    <row r="82" spans="13:14" x14ac:dyDescent="0.2">
      <c r="M82" s="250">
        <v>1480</v>
      </c>
      <c r="N82" s="89">
        <v>80</v>
      </c>
    </row>
    <row r="83" spans="13:14" x14ac:dyDescent="0.2">
      <c r="M83" s="250">
        <v>1486</v>
      </c>
      <c r="N83" s="89">
        <v>81</v>
      </c>
    </row>
    <row r="84" spans="13:14" x14ac:dyDescent="0.2">
      <c r="M84" s="250">
        <v>1492</v>
      </c>
      <c r="N84" s="89">
        <v>82</v>
      </c>
    </row>
    <row r="85" spans="13:14" x14ac:dyDescent="0.2">
      <c r="M85" s="250">
        <v>1498</v>
      </c>
      <c r="N85" s="89">
        <v>83</v>
      </c>
    </row>
    <row r="86" spans="13:14" x14ac:dyDescent="0.2">
      <c r="M86" s="250">
        <v>1504</v>
      </c>
      <c r="N86" s="89">
        <v>84</v>
      </c>
    </row>
    <row r="87" spans="13:14" x14ac:dyDescent="0.2">
      <c r="M87" s="250">
        <v>1510</v>
      </c>
      <c r="N87" s="89">
        <v>85</v>
      </c>
    </row>
    <row r="88" spans="13:14" x14ac:dyDescent="0.2">
      <c r="M88" s="250">
        <v>1516</v>
      </c>
      <c r="N88" s="89">
        <v>86</v>
      </c>
    </row>
    <row r="89" spans="13:14" x14ac:dyDescent="0.2">
      <c r="M89" s="250">
        <v>1522</v>
      </c>
      <c r="N89" s="89">
        <v>87</v>
      </c>
    </row>
    <row r="90" spans="13:14" x14ac:dyDescent="0.2">
      <c r="M90" s="250">
        <v>1528</v>
      </c>
      <c r="N90" s="89">
        <v>88</v>
      </c>
    </row>
    <row r="91" spans="13:14" x14ac:dyDescent="0.2">
      <c r="M91" s="250">
        <v>1534</v>
      </c>
      <c r="N91" s="89">
        <v>89</v>
      </c>
    </row>
    <row r="92" spans="13:14" x14ac:dyDescent="0.2">
      <c r="M92" s="250">
        <v>1540</v>
      </c>
      <c r="N92" s="89">
        <v>90</v>
      </c>
    </row>
    <row r="93" spans="13:14" x14ac:dyDescent="0.2">
      <c r="M93" s="250">
        <v>1546</v>
      </c>
      <c r="N93" s="89">
        <v>91</v>
      </c>
    </row>
    <row r="94" spans="13:14" x14ac:dyDescent="0.2">
      <c r="M94" s="250">
        <v>1552</v>
      </c>
      <c r="N94" s="89">
        <v>92</v>
      </c>
    </row>
    <row r="95" spans="13:14" x14ac:dyDescent="0.2">
      <c r="M95" s="249">
        <v>1558</v>
      </c>
      <c r="N95" s="248">
        <v>93</v>
      </c>
    </row>
    <row r="96" spans="13:14" x14ac:dyDescent="0.2">
      <c r="M96" s="249">
        <v>1564</v>
      </c>
      <c r="N96" s="248">
        <v>94</v>
      </c>
    </row>
    <row r="97" spans="13:14" x14ac:dyDescent="0.2">
      <c r="M97" s="249">
        <v>1570</v>
      </c>
      <c r="N97" s="248">
        <v>95</v>
      </c>
    </row>
    <row r="98" spans="13:14" x14ac:dyDescent="0.2">
      <c r="M98" s="249">
        <v>1576</v>
      </c>
      <c r="N98" s="248">
        <v>96</v>
      </c>
    </row>
    <row r="99" spans="13:14" x14ac:dyDescent="0.2">
      <c r="M99" s="249">
        <v>1582</v>
      </c>
      <c r="N99" s="248">
        <v>97</v>
      </c>
    </row>
    <row r="100" spans="13:14" x14ac:dyDescent="0.2">
      <c r="M100" s="249">
        <v>1588</v>
      </c>
      <c r="N100" s="248">
        <v>98</v>
      </c>
    </row>
    <row r="101" spans="13:14" x14ac:dyDescent="0.2">
      <c r="M101" s="249">
        <v>1594</v>
      </c>
      <c r="N101" s="248">
        <v>99</v>
      </c>
    </row>
    <row r="102" spans="13:14" x14ac:dyDescent="0.2">
      <c r="M102" s="249">
        <v>1600</v>
      </c>
      <c r="N102" s="248">
        <v>100</v>
      </c>
    </row>
    <row r="65536" spans="1:1" ht="51" x14ac:dyDescent="0.2">
      <c r="A65536" s="90" t="s">
        <v>778</v>
      </c>
    </row>
  </sheetData>
  <sortState ref="A8:J12">
    <sortCondition descending="1" ref="J8:J12"/>
  </sortState>
  <mergeCells count="22">
    <mergeCell ref="A49:D49"/>
    <mergeCell ref="G49:I49"/>
    <mergeCell ref="J49:K49"/>
    <mergeCell ref="J5:K5"/>
    <mergeCell ref="D4:E4"/>
    <mergeCell ref="A4:C4"/>
    <mergeCell ref="K4:L4"/>
    <mergeCell ref="E6:E7"/>
    <mergeCell ref="J6:J7"/>
    <mergeCell ref="K6:K7"/>
    <mergeCell ref="C6:C7"/>
    <mergeCell ref="D6:D7"/>
    <mergeCell ref="A6:A7"/>
    <mergeCell ref="B6:B7"/>
    <mergeCell ref="G6:I6"/>
    <mergeCell ref="L6:L7"/>
    <mergeCell ref="A1:L1"/>
    <mergeCell ref="A2:L2"/>
    <mergeCell ref="A3:C3"/>
    <mergeCell ref="D3:E3"/>
    <mergeCell ref="F6:F7"/>
    <mergeCell ref="I4:J4"/>
  </mergeCells>
  <conditionalFormatting sqref="J1:J3 J5:J1048576">
    <cfRule type="cellIs" dxfId="43" priority="4" operator="equal">
      <formula>0</formula>
    </cfRule>
  </conditionalFormatting>
  <conditionalFormatting sqref="K1:K3 K5:K1048576">
    <cfRule type="containsErrors" dxfId="42" priority="3">
      <formula>ISERROR(K1)</formula>
    </cfRule>
  </conditionalFormatting>
  <conditionalFormatting sqref="K4">
    <cfRule type="containsErrors" dxfId="41" priority="1">
      <formula>ISERROR(K4)</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ignoredErrors>
    <ignoredError sqref="C13:F47 K8:K4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00B0F0"/>
    <pageSetUpPr fitToPage="1"/>
  </sheetPr>
  <dimension ref="A1:AJ45"/>
  <sheetViews>
    <sheetView tabSelected="1" view="pageBreakPreview" topLeftCell="B1" zoomScale="50" zoomScaleNormal="50" zoomScaleSheetLayoutView="50" workbookViewId="0">
      <selection activeCell="B53" sqref="B53"/>
    </sheetView>
  </sheetViews>
  <sheetFormatPr defaultRowHeight="12.75" x14ac:dyDescent="0.2"/>
  <cols>
    <col min="1" max="1" width="5.5703125" style="400" customWidth="1"/>
    <col min="2" max="2" width="34.7109375" customWidth="1"/>
    <col min="3" max="3" width="29.7109375" customWidth="1"/>
    <col min="4" max="5" width="9.140625" style="400"/>
    <col min="6" max="6" width="11.85546875" style="400" bestFit="1" customWidth="1"/>
    <col min="7" max="7" width="9.140625" style="400"/>
    <col min="8" max="8" width="13.42578125" style="400" customWidth="1"/>
    <col min="9" max="9" width="9.140625" style="400"/>
    <col min="10" max="10" width="14.7109375" style="400" customWidth="1"/>
    <col min="11" max="11" width="9.140625" style="400"/>
    <col min="12" max="12" width="13.28515625" style="400" customWidth="1"/>
    <col min="13" max="13" width="9.140625" style="400"/>
    <col min="14" max="14" width="11.85546875" style="400" bestFit="1" customWidth="1"/>
    <col min="15" max="19" width="9.140625" style="400"/>
    <col min="20" max="20" width="11.85546875" style="400" bestFit="1" customWidth="1"/>
    <col min="21" max="21" width="9.140625" style="400"/>
    <col min="22" max="22" width="13.5703125" style="400" bestFit="1" customWidth="1"/>
    <col min="23" max="29" width="9.140625" style="400"/>
    <col min="30" max="30" width="11.85546875" style="400" bestFit="1" customWidth="1"/>
    <col min="31" max="31" width="9.140625" style="400"/>
    <col min="32" max="32" width="13.5703125" style="400" customWidth="1"/>
    <col min="33" max="33" width="9.140625" style="400"/>
    <col min="34" max="34" width="9.85546875" style="400" bestFit="1" customWidth="1"/>
    <col min="35" max="35" width="9.140625" style="400"/>
    <col min="36" max="36" width="13.42578125" style="400" customWidth="1"/>
  </cols>
  <sheetData>
    <row r="1" spans="1:36" ht="39.75" customHeight="1" x14ac:dyDescent="0.2">
      <c r="A1" s="641" t="str">
        <f>('YARIŞMA BİLGİLERİ'!A2)</f>
        <v>Türkiye Atletizm Federasyonu</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3"/>
    </row>
    <row r="2" spans="1:36" ht="39" customHeight="1" x14ac:dyDescent="0.2">
      <c r="A2" s="644" t="str">
        <f>'YARIŞMA BİLGİLERİ'!F19</f>
        <v>Naili Moran Türkiye Atletizm Şampiyonası</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6"/>
    </row>
    <row r="3" spans="1:36" ht="30" customHeight="1" x14ac:dyDescent="0.2">
      <c r="A3" s="404"/>
      <c r="B3" s="341"/>
      <c r="C3" s="426"/>
      <c r="D3" s="341"/>
      <c r="E3" s="341"/>
      <c r="F3" s="341"/>
      <c r="G3" s="341"/>
      <c r="H3" s="341"/>
      <c r="I3" s="341"/>
      <c r="J3" s="341"/>
      <c r="K3" s="341"/>
      <c r="L3" s="341"/>
      <c r="M3" s="341"/>
      <c r="N3" s="341"/>
      <c r="O3" s="341"/>
      <c r="P3" s="654" t="str">
        <f>'YARIŞMA BİLGİLERİ'!F21</f>
        <v>15 Yaş Kızlar</v>
      </c>
      <c r="Q3" s="654"/>
      <c r="R3" s="654"/>
      <c r="S3" s="654"/>
      <c r="T3" s="654"/>
      <c r="U3" s="654"/>
      <c r="V3" s="341"/>
      <c r="W3" s="341"/>
      <c r="X3" s="341"/>
      <c r="Y3" s="341"/>
      <c r="Z3" s="341"/>
      <c r="AA3" s="341"/>
      <c r="AB3" s="341"/>
      <c r="AC3" s="653">
        <f ca="1">NOW()</f>
        <v>43602.347718055556</v>
      </c>
      <c r="AD3" s="653"/>
      <c r="AE3" s="653"/>
      <c r="AF3" s="653"/>
      <c r="AG3" s="465"/>
      <c r="AH3" s="465"/>
      <c r="AI3" s="465"/>
      <c r="AJ3" s="466"/>
    </row>
    <row r="4" spans="1:36" ht="42.75" customHeight="1" x14ac:dyDescent="0.2">
      <c r="A4" s="649" t="s">
        <v>275</v>
      </c>
      <c r="B4" s="650" t="s">
        <v>26</v>
      </c>
      <c r="C4" s="651" t="s">
        <v>793</v>
      </c>
      <c r="D4" s="648" t="s">
        <v>270</v>
      </c>
      <c r="E4" s="648"/>
      <c r="F4" s="639" t="s">
        <v>482</v>
      </c>
      <c r="G4" s="640"/>
      <c r="H4" s="639" t="s">
        <v>273</v>
      </c>
      <c r="I4" s="640"/>
      <c r="J4" s="639" t="s">
        <v>417</v>
      </c>
      <c r="K4" s="640"/>
      <c r="L4" s="639" t="s">
        <v>697</v>
      </c>
      <c r="M4" s="640"/>
      <c r="N4" s="648" t="s">
        <v>872</v>
      </c>
      <c r="O4" s="648"/>
      <c r="P4" s="639" t="s">
        <v>274</v>
      </c>
      <c r="Q4" s="640"/>
      <c r="R4" s="639" t="s">
        <v>480</v>
      </c>
      <c r="S4" s="640"/>
      <c r="T4" s="648" t="s">
        <v>272</v>
      </c>
      <c r="U4" s="648"/>
      <c r="V4" s="639" t="s">
        <v>475</v>
      </c>
      <c r="W4" s="640"/>
      <c r="X4" s="639" t="s">
        <v>418</v>
      </c>
      <c r="Y4" s="640"/>
      <c r="Z4" s="639" t="s">
        <v>795</v>
      </c>
      <c r="AA4" s="640"/>
      <c r="AB4" s="648" t="s">
        <v>459</v>
      </c>
      <c r="AC4" s="648"/>
      <c r="AD4" s="639" t="s">
        <v>460</v>
      </c>
      <c r="AE4" s="640"/>
      <c r="AF4" s="647" t="s">
        <v>794</v>
      </c>
      <c r="AG4"/>
      <c r="AH4"/>
      <c r="AI4"/>
      <c r="AJ4"/>
    </row>
    <row r="5" spans="1:36" ht="26.25" customHeight="1" x14ac:dyDescent="0.2">
      <c r="A5" s="649"/>
      <c r="B5" s="650"/>
      <c r="C5" s="652"/>
      <c r="D5" s="345" t="s">
        <v>27</v>
      </c>
      <c r="E5" s="346" t="s">
        <v>158</v>
      </c>
      <c r="F5" s="345" t="s">
        <v>27</v>
      </c>
      <c r="G5" s="346" t="s">
        <v>158</v>
      </c>
      <c r="H5" s="345" t="s">
        <v>27</v>
      </c>
      <c r="I5" s="346" t="s">
        <v>158</v>
      </c>
      <c r="J5" s="345" t="s">
        <v>27</v>
      </c>
      <c r="K5" s="346" t="s">
        <v>158</v>
      </c>
      <c r="L5" s="345" t="s">
        <v>27</v>
      </c>
      <c r="M5" s="346" t="s">
        <v>158</v>
      </c>
      <c r="N5" s="345" t="s">
        <v>27</v>
      </c>
      <c r="O5" s="346" t="s">
        <v>158</v>
      </c>
      <c r="P5" s="345" t="s">
        <v>27</v>
      </c>
      <c r="Q5" s="346" t="s">
        <v>158</v>
      </c>
      <c r="R5" s="345" t="s">
        <v>27</v>
      </c>
      <c r="S5" s="346" t="s">
        <v>158</v>
      </c>
      <c r="T5" s="345" t="s">
        <v>27</v>
      </c>
      <c r="U5" s="346" t="s">
        <v>158</v>
      </c>
      <c r="V5" s="345" t="s">
        <v>27</v>
      </c>
      <c r="W5" s="346" t="s">
        <v>158</v>
      </c>
      <c r="X5" s="345" t="s">
        <v>27</v>
      </c>
      <c r="Y5" s="346" t="s">
        <v>158</v>
      </c>
      <c r="Z5" s="345" t="s">
        <v>27</v>
      </c>
      <c r="AA5" s="346" t="s">
        <v>158</v>
      </c>
      <c r="AB5" s="345" t="s">
        <v>27</v>
      </c>
      <c r="AC5" s="346" t="s">
        <v>158</v>
      </c>
      <c r="AD5" s="345" t="s">
        <v>27</v>
      </c>
      <c r="AE5" s="346" t="s">
        <v>158</v>
      </c>
      <c r="AF5" s="647"/>
      <c r="AG5"/>
      <c r="AH5"/>
      <c r="AI5"/>
      <c r="AJ5"/>
    </row>
    <row r="6" spans="1:36" s="399" customFormat="1" ht="36" customHeight="1" x14ac:dyDescent="0.2">
      <c r="A6" s="402">
        <v>1</v>
      </c>
      <c r="B6" s="401" t="s">
        <v>1046</v>
      </c>
      <c r="C6" s="490" t="s">
        <v>1050</v>
      </c>
      <c r="D6" s="202">
        <f>IF(ISERROR(VLOOKUP(B6,'100m.'!$D$8:$F$1000,3,0)),"",(VLOOKUP(B6,'100m.'!$D$8:$F$1000,3,0)))</f>
        <v>1394</v>
      </c>
      <c r="E6" s="255">
        <f>IF(ISERROR(VLOOKUP(B6,'100m.'!$D$8:$G$1000,4,0)),"",(VLOOKUP(B6,'100m.'!$D$8:$G$1000,4,0)))</f>
        <v>73</v>
      </c>
      <c r="F6" s="463" t="str">
        <f>IF(ISERROR(VLOOKUP(B6,'200m.'!$D$8:$F$1000,3,0)),"",(VLOOKUP(B6,'200m.'!$D$8:$H$1000,3,0)))</f>
        <v/>
      </c>
      <c r="G6" s="347" t="str">
        <f>IF(ISERROR(VLOOKUP(B6,'200m.'!$D$8:$G$1000,4,0)),"",(VLOOKUP(B6,'200m.'!$D$8:$G$1000,4,0)))</f>
        <v/>
      </c>
      <c r="H6" s="235" t="str">
        <f>IF(ISERROR(VLOOKUP(B6,'800m.'!$D$8:$F$978,3,0)),"",(VLOOKUP(B6,'800m.'!$D$8:$H$978,3,0)))</f>
        <v/>
      </c>
      <c r="I6" s="347" t="str">
        <f>IF(ISERROR(VLOOKUP(B6,'800m.'!$D$8:$G$978,4,0)),"",(VLOOKUP(B6,'800m.'!$D$8:$G$978,4,0)))</f>
        <v/>
      </c>
      <c r="J6" s="235" t="str">
        <f>IF(ISERROR(VLOOKUP(B6,'1500m.'!$D$8:$F$988,3,0)),"",(VLOOKUP(B6,'1500m.'!$D$8:$H$991,3,0)))</f>
        <v/>
      </c>
      <c r="K6" s="279" t="str">
        <f>IF(ISERROR(VLOOKUP(B6,'1500m.'!$D$8:$G$988,4,0)),"",(VLOOKUP(B6,'1500m.'!$D$8:$G$988,4,0)))</f>
        <v/>
      </c>
      <c r="L6" s="235" t="str">
        <f>IF(ISERROR(VLOOKUP(B6,'3000m.'!$D$8:$F$1000,3,0)),"",(VLOOKUP(B6,'3000m.'!$D$8:$H$1000,3,0)))</f>
        <v/>
      </c>
      <c r="M6" s="347" t="str">
        <f>IF(ISERROR(VLOOKUP(B6,'3000m.'!$D$8:$G$1000,4,0)),"",(VLOOKUP(B6,'3000m.'!$D$8:$G$1000,4,0)))</f>
        <v/>
      </c>
      <c r="N6" s="202" t="str">
        <f>IF(ISERROR(VLOOKUP(B6,'80m.Eng'!$D$8:$F$1000,3,0)),"",(VLOOKUP(B6,'80m.Eng'!$D$8:$H$1000,3,0)))</f>
        <v/>
      </c>
      <c r="O6" s="255" t="str">
        <f>IF(ISERROR(VLOOKUP(B6,'80m.Eng'!$D$8:$G$1000,4,0)),"",(VLOOKUP(B6,'80m.Eng'!$D$8:$G$1000,4,0)))</f>
        <v/>
      </c>
      <c r="P6" s="202">
        <f>IF(ISERROR(VLOOKUP(B6,'Uzun Atlama Genel'!$E$8:$J$1011,6,0)),"",(VLOOKUP(B6,'Uzun Atlama Genel'!$E$8:$J$1011,6,0)))</f>
        <v>394</v>
      </c>
      <c r="Q6" s="255">
        <f>IF(ISERROR(VLOOKUP(B6,'Uzun Atlama Genel'!$E$8:$K$1011,7,0)),"",(VLOOKUP(B6,'Uzun Atlama Genel'!$E$8:$K$1011,7,0)))</f>
        <v>69</v>
      </c>
      <c r="R6" s="463" t="str">
        <f>IF(ISERROR(VLOOKUP(B6,Üçadım!$E$8:$J$1000,6,0)),"",(VLOOKUP(B6,Üçadım!$E$8:$J$1000,6,0)))</f>
        <v/>
      </c>
      <c r="S6" s="347" t="str">
        <f>IF(ISERROR(VLOOKUP(B6,Üçadım!$E$8:$K$1000,7,0)),"",(VLOOKUP(B6,Üçadım!$E$8:$K$1000,7,0)))</f>
        <v/>
      </c>
      <c r="T6" s="202">
        <f>IF(ISERROR(VLOOKUP(B6,Yüksek!$E$8:$BR$1000,66,0)),"",(VLOOKUP(B6,Yüksek!$E$8:$BR$1000,66,0)))</f>
        <v>110</v>
      </c>
      <c r="U6" s="279">
        <f>IF(ISERROR(VLOOKUP(B6,Yüksek!$E$8:$BS$1000,67,0)),"",(VLOOKUP(B6,Yüksek!$E$8:$BS$1000,67,0)))</f>
        <v>46</v>
      </c>
      <c r="V6" s="202" t="str">
        <f>IF(ISERROR(VLOOKUP(B6,Sırık!$E$8:$BX$35555,72,0)),"",(VLOOKUP(B6,Sırık!$E$8:$BX$35555,72,0)))</f>
        <v/>
      </c>
      <c r="W6" s="347" t="str">
        <f>IF(ISERROR(VLOOKUP(B6,Sırık!$E$8:$BY$355555,73,0)),"",(VLOOKUP(B6,Sırık!$E$8:$BY$355555,73,0)))</f>
        <v/>
      </c>
      <c r="X6" s="202" t="str">
        <f>IF(ISERROR(VLOOKUP(B6,Gülle!$E$8:$J$1000,6,0)),"",(VLOOKUP(B6,Gülle!$E$8:$J$1000,6,0)))</f>
        <v/>
      </c>
      <c r="Y6" s="347" t="str">
        <f>IF(ISERROR(VLOOKUP(B6,Gülle!$E$8:$K$1000,7,0)),"",(VLOOKUP(B6,Gülle!$E$8:$K$1000,7,0)))</f>
        <v/>
      </c>
      <c r="Z6" s="464" t="str">
        <f>IF(ISERROR(VLOOKUP(B6,Çekiç!$E$8:$N$1000,6,0)),"",(VLOOKUP(B6,Çekiç!$E$8:$N$1000,6,0)))</f>
        <v/>
      </c>
      <c r="AA6" s="347" t="str">
        <f>IF(ISERROR(VLOOKUP(B6,Çekiç!$E$8:$O$1000,7,0)),"",(VLOOKUP(B6,Çekiç!$E$8:$O$1000,7,0)))</f>
        <v/>
      </c>
      <c r="AB6" s="202" t="str">
        <f>IF(ISERROR(VLOOKUP(B6,Disk!$E$8:$J$1000,6,0)),"",(VLOOKUP(B6,Disk!$E$8:$J$1000,6,0)))</f>
        <v/>
      </c>
      <c r="AC6" s="255" t="str">
        <f>IF(ISERROR(VLOOKUP(B6,Disk!$E$8:$K$1000,7,0)),"",(VLOOKUP(B6,Disk!$E$8:$K$1000,7,0)))</f>
        <v/>
      </c>
      <c r="AD6" s="463" t="str">
        <f>IF(ISERROR(VLOOKUP(B6,Cirit!$E$8:$J$1000,6,0)),"",(VLOOKUP(B6,Cirit!$E$8:$J$1000,6,0)))</f>
        <v/>
      </c>
      <c r="AE6" s="347" t="str">
        <f>IF(ISERROR(VLOOKUP(B6,Cirit!$E$8:$K$1000,7,0)),"",(VLOOKUP(B6,Cirit!$E$8:$K$1000,7,0)))</f>
        <v/>
      </c>
      <c r="AF6" s="403">
        <f t="shared" ref="AF6:AF17" si="0">SUM(E6,U6,Q6,AC6,K6,O6,G6,M6,W6,Y6,AE6,I6,S6,AA6)</f>
        <v>188</v>
      </c>
    </row>
    <row r="7" spans="1:36" s="399" customFormat="1" ht="36" customHeight="1" x14ac:dyDescent="0.2">
      <c r="A7" s="402">
        <v>2</v>
      </c>
      <c r="B7" s="401" t="s">
        <v>1044</v>
      </c>
      <c r="C7" s="490" t="s">
        <v>1050</v>
      </c>
      <c r="D7" s="202">
        <v>1685</v>
      </c>
      <c r="E7" s="255">
        <v>32</v>
      </c>
      <c r="F7" s="463" t="s">
        <v>1064</v>
      </c>
      <c r="G7" s="347" t="s">
        <v>1064</v>
      </c>
      <c r="H7" s="235" t="s">
        <v>1064</v>
      </c>
      <c r="I7" s="347" t="s">
        <v>1064</v>
      </c>
      <c r="J7" s="235" t="s">
        <v>1064</v>
      </c>
      <c r="K7" s="279" t="s">
        <v>1064</v>
      </c>
      <c r="L7" s="235" t="s">
        <v>1064</v>
      </c>
      <c r="M7" s="347" t="s">
        <v>1064</v>
      </c>
      <c r="N7" s="202" t="s">
        <v>1064</v>
      </c>
      <c r="O7" s="255" t="s">
        <v>1064</v>
      </c>
      <c r="P7" s="202">
        <v>395</v>
      </c>
      <c r="Q7" s="255">
        <v>69</v>
      </c>
      <c r="R7" s="463" t="s">
        <v>1064</v>
      </c>
      <c r="S7" s="347" t="s">
        <v>1064</v>
      </c>
      <c r="T7" s="202" t="s">
        <v>1064</v>
      </c>
      <c r="U7" s="279" t="s">
        <v>1064</v>
      </c>
      <c r="V7" s="202">
        <v>270</v>
      </c>
      <c r="W7" s="347">
        <v>82</v>
      </c>
      <c r="X7" s="202" t="s">
        <v>1064</v>
      </c>
      <c r="Y7" s="347" t="s">
        <v>1064</v>
      </c>
      <c r="Z7" s="464" t="s">
        <v>1064</v>
      </c>
      <c r="AA7" s="347" t="s">
        <v>1064</v>
      </c>
      <c r="AB7" s="202" t="s">
        <v>1064</v>
      </c>
      <c r="AC7" s="255" t="s">
        <v>1064</v>
      </c>
      <c r="AD7" s="463" t="s">
        <v>1064</v>
      </c>
      <c r="AE7" s="347" t="s">
        <v>1064</v>
      </c>
      <c r="AF7" s="403">
        <v>183</v>
      </c>
    </row>
    <row r="8" spans="1:36" s="399" customFormat="1" ht="36" customHeight="1" x14ac:dyDescent="0.2">
      <c r="A8" s="402">
        <v>3</v>
      </c>
      <c r="B8" s="401" t="s">
        <v>1054</v>
      </c>
      <c r="C8" s="490" t="s">
        <v>1050</v>
      </c>
      <c r="D8" s="202">
        <f>IF(ISERROR(VLOOKUP(B8,'100m.'!$D$8:$F$1000,3,0)),"",(VLOOKUP(B8,'100m.'!$D$8:$F$1000,3,0)))</f>
        <v>1415</v>
      </c>
      <c r="E8" s="255">
        <f>IF(ISERROR(VLOOKUP(B8,'100m.'!$D$8:$G$1000,4,0)),"",(VLOOKUP(B8,'100m.'!$D$8:$G$1000,4,0)))</f>
        <v>69</v>
      </c>
      <c r="F8" s="463">
        <v>2901</v>
      </c>
      <c r="G8" s="347">
        <v>69</v>
      </c>
      <c r="H8" s="235" t="str">
        <f>IF(ISERROR(VLOOKUP(B8,'800m.'!$D$8:$F$978,3,0)),"",(VLOOKUP(B8,'800m.'!$D$8:$H$978,3,0)))</f>
        <v/>
      </c>
      <c r="I8" s="347" t="str">
        <f>IF(ISERROR(VLOOKUP(B8,'800m.'!$D$8:$G$978,4,0)),"",(VLOOKUP(B8,'800m.'!$D$8:$G$978,4,0)))</f>
        <v/>
      </c>
      <c r="J8" s="235" t="str">
        <f>IF(ISERROR(VLOOKUP(B8,'1500m.'!$D$8:$F$988,3,0)),"",(VLOOKUP(B8,'1500m.'!$D$8:$H$991,3,0)))</f>
        <v/>
      </c>
      <c r="K8" s="279" t="str">
        <f>IF(ISERROR(VLOOKUP(B8,'1500m.'!$D$8:$G$988,4,0)),"",(VLOOKUP(B8,'1500m.'!$D$8:$G$988,4,0)))</f>
        <v/>
      </c>
      <c r="L8" s="235" t="str">
        <f>IF(ISERROR(VLOOKUP(B8,'3000m.'!$D$8:$F$1000,3,0)),"",(VLOOKUP(B8,'3000m.'!$D$8:$H$1000,3,0)))</f>
        <v/>
      </c>
      <c r="M8" s="347" t="str">
        <f>IF(ISERROR(VLOOKUP(B8,'3000m.'!$D$8:$G$1000,4,0)),"",(VLOOKUP(B8,'3000m.'!$D$8:$G$1000,4,0)))</f>
        <v/>
      </c>
      <c r="N8" s="202" t="str">
        <f>IF(ISERROR(VLOOKUP(B8,'80m.Eng'!$D$8:$F$1000,3,0)),"",(VLOOKUP(B8,'80m.Eng'!$D$8:$H$1000,3,0)))</f>
        <v/>
      </c>
      <c r="O8" s="255" t="str">
        <f>IF(ISERROR(VLOOKUP(B8,'80m.Eng'!$D$8:$G$1000,4,0)),"",(VLOOKUP(B8,'80m.Eng'!$D$8:$G$1000,4,0)))</f>
        <v/>
      </c>
      <c r="P8" s="202">
        <v>321</v>
      </c>
      <c r="Q8" s="255">
        <v>45</v>
      </c>
      <c r="R8" s="463" t="str">
        <f>IF(ISERROR(VLOOKUP(B8,Üçadım!$E$8:$J$1000,6,0)),"",(VLOOKUP(B8,Üçadım!$E$8:$J$1000,6,0)))</f>
        <v/>
      </c>
      <c r="S8" s="347" t="str">
        <f>IF(ISERROR(VLOOKUP(B8,Üçadım!$E$8:$K$1000,7,0)),"",(VLOOKUP(B8,Üçadım!$E$8:$K$1000,7,0)))</f>
        <v/>
      </c>
      <c r="T8" s="202" t="str">
        <f>IF(ISERROR(VLOOKUP(B8,Yüksek!$E$8:$BR$1000,66,0)),"",(VLOOKUP(B8,Yüksek!$E$8:$BR$1000,66,0)))</f>
        <v/>
      </c>
      <c r="U8" s="279" t="str">
        <f>IF(ISERROR(VLOOKUP(B8,Yüksek!$E$8:$BS$1000,67,0)),"",(VLOOKUP(B8,Yüksek!$E$8:$BS$1000,67,0)))</f>
        <v/>
      </c>
      <c r="V8" s="202" t="str">
        <f>IF(ISERROR(VLOOKUP(B8,Sırık!$E$8:$BX$35555,72,0)),"",(VLOOKUP(B8,Sırık!$E$8:$BX$35555,72,0)))</f>
        <v/>
      </c>
      <c r="W8" s="347" t="str">
        <f>IF(ISERROR(VLOOKUP(B8,Sırık!$E$8:$BY$355555,73,0)),"",(VLOOKUP(B8,Sırık!$E$8:$BY$355555,73,0)))</f>
        <v/>
      </c>
      <c r="X8" s="202" t="str">
        <f>IF(ISERROR(VLOOKUP(B8,Gülle!$E$8:$J$1000,6,0)),"",(VLOOKUP(B8,Gülle!$E$8:$J$1000,6,0)))</f>
        <v/>
      </c>
      <c r="Y8" s="347" t="str">
        <f>IF(ISERROR(VLOOKUP(B8,Gülle!$E$8:$K$1000,7,0)),"",(VLOOKUP(B8,Gülle!$E$8:$K$1000,7,0)))</f>
        <v/>
      </c>
      <c r="Z8" s="464" t="str">
        <f>IF(ISERROR(VLOOKUP(B8,Çekiç!$E$8:$N$1000,6,0)),"",(VLOOKUP(B8,Çekiç!$E$8:$N$1000,6,0)))</f>
        <v/>
      </c>
      <c r="AA8" s="347" t="str">
        <f>IF(ISERROR(VLOOKUP(B8,Çekiç!$E$8:$O$1000,7,0)),"",(VLOOKUP(B8,Çekiç!$E$8:$O$1000,7,0)))</f>
        <v/>
      </c>
      <c r="AB8" s="202" t="str">
        <f>IF(ISERROR(VLOOKUP(B8,Disk!$E$8:$J$1000,6,0)),"",(VLOOKUP(B8,Disk!$E$8:$J$1000,6,0)))</f>
        <v/>
      </c>
      <c r="AC8" s="255" t="str">
        <f>IF(ISERROR(VLOOKUP(B8,Disk!$E$8:$K$1000,7,0)),"",(VLOOKUP(B8,Disk!$E$8:$K$1000,7,0)))</f>
        <v/>
      </c>
      <c r="AD8" s="463" t="str">
        <f>IF(ISERROR(VLOOKUP(B8,Cirit!$E$8:$J$1000,6,0)),"",(VLOOKUP(B8,Cirit!$E$8:$J$1000,6,0)))</f>
        <v/>
      </c>
      <c r="AE8" s="347" t="str">
        <f>IF(ISERROR(VLOOKUP(B8,Cirit!$E$8:$K$1000,7,0)),"",(VLOOKUP(B8,Cirit!$E$8:$K$1000,7,0)))</f>
        <v/>
      </c>
      <c r="AF8" s="403">
        <f t="shared" ref="AF8" si="1">SUM(E8,U8,Q8,AC8,K8,O8,G8,M8,W8,Y8,AE8,I8,S8,AA8)</f>
        <v>183</v>
      </c>
    </row>
    <row r="9" spans="1:36" s="399" customFormat="1" ht="36" customHeight="1" x14ac:dyDescent="0.2">
      <c r="A9" s="402">
        <v>4</v>
      </c>
      <c r="B9" s="401" t="s">
        <v>1060</v>
      </c>
      <c r="C9" s="490" t="s">
        <v>1050</v>
      </c>
      <c r="D9" s="202">
        <f>IF(ISERROR(VLOOKUP(B9,'100m.'!$D$8:$F$1000,3,0)),"",(VLOOKUP(B9,'100m.'!$D$8:$F$1000,3,0)))</f>
        <v>1436</v>
      </c>
      <c r="E9" s="255">
        <f>IF(ISERROR(VLOOKUP(B9,'100m.'!$D$8:$G$1000,4,0)),"",(VLOOKUP(B9,'100m.'!$D$8:$G$1000,4,0)))</f>
        <v>65</v>
      </c>
      <c r="F9" s="463">
        <f>IF(ISERROR(VLOOKUP(B9,'200m.'!$D$8:$F$1000,3,0)),"",(VLOOKUP(B9,'200m.'!$D$8:$H$1000,3,0)))</f>
        <v>2945</v>
      </c>
      <c r="G9" s="347">
        <f>IF(ISERROR(VLOOKUP(B9,'200m.'!$D$8:$G$1000,4,0)),"",(VLOOKUP(B9,'200m.'!$D$8:$G$1000,4,0)))</f>
        <v>67</v>
      </c>
      <c r="H9" s="235" t="str">
        <f>IF(ISERROR(VLOOKUP(B9,'800m.'!$D$8:$F$978,3,0)),"",(VLOOKUP(B9,'800m.'!$D$8:$H$978,3,0)))</f>
        <v/>
      </c>
      <c r="I9" s="347" t="str">
        <f>IF(ISERROR(VLOOKUP(B9,'800m.'!$D$8:$G$978,4,0)),"",(VLOOKUP(B9,'800m.'!$D$8:$G$978,4,0)))</f>
        <v/>
      </c>
      <c r="J9" s="235" t="str">
        <f>IF(ISERROR(VLOOKUP(B9,'1500m.'!$D$8:$F$988,3,0)),"",(VLOOKUP(B9,'1500m.'!$D$8:$H$991,3,0)))</f>
        <v/>
      </c>
      <c r="K9" s="279" t="str">
        <f>IF(ISERROR(VLOOKUP(B9,'1500m.'!$D$8:$G$988,4,0)),"",(VLOOKUP(B9,'1500m.'!$D$8:$G$988,4,0)))</f>
        <v/>
      </c>
      <c r="L9" s="235" t="str">
        <f>IF(ISERROR(VLOOKUP(B9,'3000m.'!$D$8:$F$1000,3,0)),"",(VLOOKUP(B9,'3000m.'!$D$8:$H$1000,3,0)))</f>
        <v/>
      </c>
      <c r="M9" s="347" t="str">
        <f>IF(ISERROR(VLOOKUP(B9,'3000m.'!$D$8:$G$1000,4,0)),"",(VLOOKUP(B9,'3000m.'!$D$8:$G$1000,4,0)))</f>
        <v/>
      </c>
      <c r="N9" s="202" t="str">
        <f>IF(ISERROR(VLOOKUP(B9,'80m.Eng'!$D$8:$F$1000,3,0)),"",(VLOOKUP(B9,'80m.Eng'!$D$8:$H$1000,3,0)))</f>
        <v/>
      </c>
      <c r="O9" s="255" t="str">
        <f>IF(ISERROR(VLOOKUP(B9,'80m.Eng'!$D$8:$G$1000,4,0)),"",(VLOOKUP(B9,'80m.Eng'!$D$8:$G$1000,4,0)))</f>
        <v/>
      </c>
      <c r="P9" s="202" t="str">
        <f>IF(ISERROR(VLOOKUP(B9,'Uzun Atlama Genel'!$E$8:$J$1011,6,0)),"",(VLOOKUP(B9,'Uzun Atlama Genel'!$E$8:$J$1011,6,0)))</f>
        <v/>
      </c>
      <c r="Q9" s="255" t="str">
        <f>IF(ISERROR(VLOOKUP(B9,'Uzun Atlama Genel'!$E$8:$K$1011,7,0)),"",(VLOOKUP(B9,'Uzun Atlama Genel'!$E$8:$K$1011,7,0)))</f>
        <v/>
      </c>
      <c r="R9" s="463" t="str">
        <f>IF(ISERROR(VLOOKUP(B9,Üçadım!$E$8:$J$1000,6,0)),"",(VLOOKUP(B9,Üçadım!$E$8:$J$1000,6,0)))</f>
        <v/>
      </c>
      <c r="S9" s="347" t="str">
        <f>IF(ISERROR(VLOOKUP(B9,Üçadım!$E$8:$K$1000,7,0)),"",(VLOOKUP(B9,Üçadım!$E$8:$K$1000,7,0)))</f>
        <v/>
      </c>
      <c r="T9" s="202" t="str">
        <f>IF(ISERROR(VLOOKUP(B9,Yüksek!$E$8:$BR$1000,66,0)),"",(VLOOKUP(B9,Yüksek!$E$8:$BR$1000,66,0)))</f>
        <v/>
      </c>
      <c r="U9" s="279" t="str">
        <f>IF(ISERROR(VLOOKUP(B9,Yüksek!$E$8:$BS$1000,67,0)),"",(VLOOKUP(B9,Yüksek!$E$8:$BS$1000,67,0)))</f>
        <v/>
      </c>
      <c r="V9" s="202">
        <f>IF(ISERROR(VLOOKUP(B9,Sırık!$E$8:$BX$35555,72,0)),"",(VLOOKUP(B9,Sırık!$E$8:$BX$35555,72,0)))</f>
        <v>180</v>
      </c>
      <c r="W9" s="347">
        <f>IF(ISERROR(VLOOKUP(B9,Sırık!$E$8:$BY$355555,73,0)),"",(VLOOKUP(B9,Sırık!$E$8:$BY$355555,73,0)))</f>
        <v>46</v>
      </c>
      <c r="X9" s="202" t="str">
        <f>IF(ISERROR(VLOOKUP(B9,Gülle!$E$8:$J$1000,6,0)),"",(VLOOKUP(B9,Gülle!$E$8:$J$1000,6,0)))</f>
        <v/>
      </c>
      <c r="Y9" s="347" t="str">
        <f>IF(ISERROR(VLOOKUP(B9,Gülle!$E$8:$K$1000,7,0)),"",(VLOOKUP(B9,Gülle!$E$8:$K$1000,7,0)))</f>
        <v/>
      </c>
      <c r="Z9" s="464" t="str">
        <f>IF(ISERROR(VLOOKUP(B9,Çekiç!$E$8:$N$1000,6,0)),"",(VLOOKUP(B9,Çekiç!$E$8:$N$1000,6,0)))</f>
        <v/>
      </c>
      <c r="AA9" s="347" t="str">
        <f>IF(ISERROR(VLOOKUP(B9,Çekiç!$E$8:$O$1000,7,0)),"",(VLOOKUP(B9,Çekiç!$E$8:$O$1000,7,0)))</f>
        <v/>
      </c>
      <c r="AB9" s="202" t="str">
        <f>IF(ISERROR(VLOOKUP(B9,Disk!$E$8:$J$1000,6,0)),"",(VLOOKUP(B9,Disk!$E$8:$J$1000,6,0)))</f>
        <v/>
      </c>
      <c r="AC9" s="255" t="str">
        <f>IF(ISERROR(VLOOKUP(B9,Disk!$E$8:$K$1000,7,0)),"",(VLOOKUP(B9,Disk!$E$8:$K$1000,7,0)))</f>
        <v/>
      </c>
      <c r="AD9" s="463" t="str">
        <f>IF(ISERROR(VLOOKUP(B9,Cirit!$E$8:$J$1000,6,0)),"",(VLOOKUP(B9,Cirit!$E$8:$J$1000,6,0)))</f>
        <v/>
      </c>
      <c r="AE9" s="347" t="str">
        <f>IF(ISERROR(VLOOKUP(B9,Cirit!$E$8:$K$1000,7,0)),"",(VLOOKUP(B9,Cirit!$E$8:$K$1000,7,0)))</f>
        <v/>
      </c>
      <c r="AF9" s="403">
        <f t="shared" si="0"/>
        <v>178</v>
      </c>
    </row>
    <row r="10" spans="1:36" s="399" customFormat="1" ht="36" customHeight="1" x14ac:dyDescent="0.2">
      <c r="A10" s="402">
        <v>5</v>
      </c>
      <c r="B10" s="401" t="s">
        <v>1059</v>
      </c>
      <c r="C10" s="490" t="s">
        <v>1050</v>
      </c>
      <c r="D10" s="202" t="str">
        <f>IF(ISERROR(VLOOKUP(B10,'100m.'!$D$8:$F$1000,3,0)),"",(VLOOKUP(B10,'100m.'!$D$8:$F$1000,3,0)))</f>
        <v/>
      </c>
      <c r="E10" s="255" t="str">
        <f>IF(ISERROR(VLOOKUP(B10,'100m.'!$D$8:$G$1000,4,0)),"",(VLOOKUP(B10,'100m.'!$D$8:$G$1000,4,0)))</f>
        <v/>
      </c>
      <c r="F10" s="463">
        <f>IF(ISERROR(VLOOKUP(B10,'200m.'!$D$8:$F$1000,3,0)),"",(VLOOKUP(B10,'200m.'!$D$8:$H$1000,3,0)))</f>
        <v>3015</v>
      </c>
      <c r="G10" s="347">
        <f>IF(ISERROR(VLOOKUP(B10,'200m.'!$D$8:$G$1000,4,0)),"",(VLOOKUP(B10,'200m.'!$D$8:$G$1000,4,0)))</f>
        <v>64</v>
      </c>
      <c r="H10" s="235" t="str">
        <f>IF(ISERROR(VLOOKUP(B10,'800m.'!$D$8:$F$978,3,0)),"",(VLOOKUP(B10,'800m.'!$D$8:$H$978,3,0)))</f>
        <v/>
      </c>
      <c r="I10" s="347" t="str">
        <f>IF(ISERROR(VLOOKUP(B10,'800m.'!$D$8:$G$978,4,0)),"",(VLOOKUP(B10,'800m.'!$D$8:$G$978,4,0)))</f>
        <v/>
      </c>
      <c r="J10" s="235" t="str">
        <f>IF(ISERROR(VLOOKUP(B10,'1500m.'!$D$8:$F$988,3,0)),"",(VLOOKUP(B10,'1500m.'!$D$8:$H$991,3,0)))</f>
        <v/>
      </c>
      <c r="K10" s="279" t="str">
        <f>IF(ISERROR(VLOOKUP(B10,'1500m.'!$D$8:$G$988,4,0)),"",(VLOOKUP(B10,'1500m.'!$D$8:$G$988,4,0)))</f>
        <v/>
      </c>
      <c r="L10" s="235" t="str">
        <f>IF(ISERROR(VLOOKUP(B10,'3000m.'!$D$8:$F$1000,3,0)),"",(VLOOKUP(B10,'3000m.'!$D$8:$H$1000,3,0)))</f>
        <v/>
      </c>
      <c r="M10" s="347" t="str">
        <f>IF(ISERROR(VLOOKUP(B10,'3000m.'!$D$8:$G$1000,4,0)),"",(VLOOKUP(B10,'3000m.'!$D$8:$G$1000,4,0)))</f>
        <v/>
      </c>
      <c r="N10" s="202" t="str">
        <f>IF(ISERROR(VLOOKUP(B10,'80m.Eng'!$D$8:$F$1000,3,0)),"",(VLOOKUP(B10,'80m.Eng'!$D$8:$H$1000,3,0)))</f>
        <v/>
      </c>
      <c r="O10" s="255" t="str">
        <f>IF(ISERROR(VLOOKUP(B10,'80m.Eng'!$D$8:$G$1000,4,0)),"",(VLOOKUP(B10,'80m.Eng'!$D$8:$G$1000,4,0)))</f>
        <v/>
      </c>
      <c r="P10" s="202" t="str">
        <f>IF(ISERROR(VLOOKUP(B10,'Uzun Atlama Genel'!$E$8:$J$1011,6,0)),"",(VLOOKUP(B10,'Uzun Atlama Genel'!$E$8:$J$1011,6,0)))</f>
        <v/>
      </c>
      <c r="Q10" s="255" t="str">
        <f>IF(ISERROR(VLOOKUP(B10,'Uzun Atlama Genel'!$E$8:$K$1011,7,0)),"",(VLOOKUP(B10,'Uzun Atlama Genel'!$E$8:$K$1011,7,0)))</f>
        <v/>
      </c>
      <c r="R10" s="463">
        <f>IF(ISERROR(VLOOKUP(B10,Üçadım!$E$8:$J$1000,6,0)),"",(VLOOKUP(B10,Üçadım!$E$8:$J$1000,6,0)))</f>
        <v>1059</v>
      </c>
      <c r="S10" s="347">
        <f>IF(ISERROR(VLOOKUP(B10,Üçadım!$E$8:$K$1000,7,0)),"",(VLOOKUP(B10,Üçadım!$E$8:$K$1000,7,0)))</f>
        <v>80</v>
      </c>
      <c r="T10" s="202" t="str">
        <f>IF(ISERROR(VLOOKUP(B10,Yüksek!$E$8:$BR$1000,66,0)),"",(VLOOKUP(B10,Yüksek!$E$8:$BR$1000,66,0)))</f>
        <v/>
      </c>
      <c r="U10" s="279" t="str">
        <f>IF(ISERROR(VLOOKUP(B10,Yüksek!$E$8:$BS$1000,67,0)),"",(VLOOKUP(B10,Yüksek!$E$8:$BS$1000,67,0)))</f>
        <v/>
      </c>
      <c r="V10" s="202" t="str">
        <f>IF(ISERROR(VLOOKUP(B10,Sırık!$E$8:$BX$35555,72,0)),"",(VLOOKUP(B10,Sırık!$E$8:$BX$35555,72,0)))</f>
        <v/>
      </c>
      <c r="W10" s="347" t="str">
        <f>IF(ISERROR(VLOOKUP(B10,Sırık!$E$8:$BY$355555,73,0)),"",(VLOOKUP(B10,Sırık!$E$8:$BY$355555,73,0)))</f>
        <v/>
      </c>
      <c r="X10" s="202" t="str">
        <f>IF(ISERROR(VLOOKUP(B10,Gülle!$E$8:$J$1000,6,0)),"",(VLOOKUP(B10,Gülle!$E$8:$J$1000,6,0)))</f>
        <v/>
      </c>
      <c r="Y10" s="347" t="str">
        <f>IF(ISERROR(VLOOKUP(B10,Gülle!$E$8:$K$1000,7,0)),"",(VLOOKUP(B10,Gülle!$E$8:$K$1000,7,0)))</f>
        <v/>
      </c>
      <c r="Z10" s="464" t="str">
        <f>IF(ISERROR(VLOOKUP(B10,Çekiç!$E$8:$N$1000,6,0)),"",(VLOOKUP(B10,Çekiç!$E$8:$N$1000,6,0)))</f>
        <v/>
      </c>
      <c r="AA10" s="347" t="str">
        <f>IF(ISERROR(VLOOKUP(B10,Çekiç!$E$8:$O$1000,7,0)),"",(VLOOKUP(B10,Çekiç!$E$8:$O$1000,7,0)))</f>
        <v/>
      </c>
      <c r="AB10" s="202" t="str">
        <f>IF(ISERROR(VLOOKUP(B10,Disk!$E$8:$J$1000,6,0)),"",(VLOOKUP(B10,Disk!$E$8:$J$1000,6,0)))</f>
        <v/>
      </c>
      <c r="AC10" s="255" t="str">
        <f>IF(ISERROR(VLOOKUP(B10,Disk!$E$8:$K$1000,7,0)),"",(VLOOKUP(B10,Disk!$E$8:$K$1000,7,0)))</f>
        <v/>
      </c>
      <c r="AD10" s="463" t="str">
        <f>IF(ISERROR(VLOOKUP(B10,Cirit!$E$8:$J$1000,6,0)),"",(VLOOKUP(B10,Cirit!$E$8:$J$1000,6,0)))</f>
        <v/>
      </c>
      <c r="AE10" s="347" t="str">
        <f>IF(ISERROR(VLOOKUP(B10,Cirit!$E$8:$K$1000,7,0)),"",(VLOOKUP(B10,Cirit!$E$8:$K$1000,7,0)))</f>
        <v/>
      </c>
      <c r="AF10" s="403">
        <f t="shared" si="0"/>
        <v>144</v>
      </c>
    </row>
    <row r="11" spans="1:36" s="399" customFormat="1" ht="36" customHeight="1" x14ac:dyDescent="0.2">
      <c r="A11" s="402">
        <v>6</v>
      </c>
      <c r="B11" s="401" t="s">
        <v>1047</v>
      </c>
      <c r="C11" s="490" t="s">
        <v>1050</v>
      </c>
      <c r="D11" s="202">
        <f>IF(ISERROR(VLOOKUP(B11,'100m.'!$D$8:$F$1000,3,0)),"",(VLOOKUP(B11,'100m.'!$D$8:$F$1000,3,0)))</f>
        <v>1484</v>
      </c>
      <c r="E11" s="255">
        <f>IF(ISERROR(VLOOKUP(B11,'100m.'!$D$8:$G$1000,4,0)),"",(VLOOKUP(B11,'100m.'!$D$8:$G$1000,4,0)))</f>
        <v>55</v>
      </c>
      <c r="F11" s="463" t="str">
        <f>IF(ISERROR(VLOOKUP(B11,'200m.'!$D$8:$F$1000,3,0)),"",(VLOOKUP(B11,'200m.'!$D$8:$H$1000,3,0)))</f>
        <v/>
      </c>
      <c r="G11" s="347" t="str">
        <f>IF(ISERROR(VLOOKUP(B11,'200m.'!$D$8:$G$1000,4,0)),"",(VLOOKUP(B11,'200m.'!$D$8:$G$1000,4,0)))</f>
        <v/>
      </c>
      <c r="H11" s="235" t="str">
        <f>IF(ISERROR(VLOOKUP(B11,'800m.'!$D$8:$F$978,3,0)),"",(VLOOKUP(B11,'800m.'!$D$8:$H$978,3,0)))</f>
        <v/>
      </c>
      <c r="I11" s="347" t="str">
        <f>IF(ISERROR(VLOOKUP(B11,'800m.'!$D$8:$G$978,4,0)),"",(VLOOKUP(B11,'800m.'!$D$8:$G$978,4,0)))</f>
        <v/>
      </c>
      <c r="J11" s="235" t="str">
        <f>IF(ISERROR(VLOOKUP(B11,'1500m.'!$D$8:$F$988,3,0)),"",(VLOOKUP(B11,'1500m.'!$D$8:$H$991,3,0)))</f>
        <v/>
      </c>
      <c r="K11" s="279" t="str">
        <f>IF(ISERROR(VLOOKUP(B11,'1500m.'!$D$8:$G$988,4,0)),"",(VLOOKUP(B11,'1500m.'!$D$8:$G$988,4,0)))</f>
        <v/>
      </c>
      <c r="L11" s="235" t="str">
        <f>IF(ISERROR(VLOOKUP(B11,'3000m.'!$D$8:$F$1000,3,0)),"",(VLOOKUP(B11,'3000m.'!$D$8:$H$1000,3,0)))</f>
        <v/>
      </c>
      <c r="M11" s="347" t="str">
        <f>IF(ISERROR(VLOOKUP(B11,'3000m.'!$D$8:$G$1000,4,0)),"",(VLOOKUP(B11,'3000m.'!$D$8:$G$1000,4,0)))</f>
        <v/>
      </c>
      <c r="N11" s="202" t="str">
        <f>IF(ISERROR(VLOOKUP(B11,'80m.Eng'!$D$8:$F$1000,3,0)),"",(VLOOKUP(B11,'80m.Eng'!$D$8:$H$1000,3,0)))</f>
        <v/>
      </c>
      <c r="O11" s="255" t="str">
        <f>IF(ISERROR(VLOOKUP(B11,'80m.Eng'!$D$8:$G$1000,4,0)),"",(VLOOKUP(B11,'80m.Eng'!$D$8:$G$1000,4,0)))</f>
        <v/>
      </c>
      <c r="P11" s="202">
        <f>IF(ISERROR(VLOOKUP(B11,'Uzun Atlama Genel'!$E$8:$J$1011,6,0)),"",(VLOOKUP(B11,'Uzun Atlama Genel'!$E$8:$J$1011,6,0)))</f>
        <v>421</v>
      </c>
      <c r="Q11" s="255">
        <f>IF(ISERROR(VLOOKUP(B11,'Uzun Atlama Genel'!$E$8:$K$1011,7,0)),"",(VLOOKUP(B11,'Uzun Atlama Genel'!$E$8:$K$1011,7,0)))</f>
        <v>73</v>
      </c>
      <c r="R11" s="463" t="str">
        <f>IF(ISERROR(VLOOKUP(B11,Üçadım!$E$8:$J$1000,6,0)),"",(VLOOKUP(B11,Üçadım!$E$8:$J$1000,6,0)))</f>
        <v/>
      </c>
      <c r="S11" s="347" t="str">
        <f>IF(ISERROR(VLOOKUP(B11,Üçadım!$E$8:$K$1000,7,0)),"",(VLOOKUP(B11,Üçadım!$E$8:$K$1000,7,0)))</f>
        <v/>
      </c>
      <c r="T11" s="202" t="str">
        <f>IF(ISERROR(VLOOKUP(B11,Yüksek!$E$8:$BR$1000,66,0)),"",(VLOOKUP(B11,Yüksek!$E$8:$BR$1000,66,0)))</f>
        <v/>
      </c>
      <c r="U11" s="279" t="str">
        <f>IF(ISERROR(VLOOKUP(B11,Yüksek!$E$8:$BS$1000,67,0)),"",(VLOOKUP(B11,Yüksek!$E$8:$BS$1000,67,0)))</f>
        <v/>
      </c>
      <c r="V11" s="202" t="str">
        <f>IF(ISERROR(VLOOKUP(B11,Sırık!$E$8:$BX$35555,72,0)),"",(VLOOKUP(B11,Sırık!$E$8:$BX$35555,72,0)))</f>
        <v/>
      </c>
      <c r="W11" s="347" t="str">
        <f>IF(ISERROR(VLOOKUP(B11,Sırık!$E$8:$BY$355555,73,0)),"",(VLOOKUP(B11,Sırık!$E$8:$BY$355555,73,0)))</f>
        <v/>
      </c>
      <c r="X11" s="202" t="str">
        <f>IF(ISERROR(VLOOKUP(B11,Gülle!$E$8:$J$1000,6,0)),"",(VLOOKUP(B11,Gülle!$E$8:$J$1000,6,0)))</f>
        <v/>
      </c>
      <c r="Y11" s="347" t="str">
        <f>IF(ISERROR(VLOOKUP(B11,Gülle!$E$8:$K$1000,7,0)),"",(VLOOKUP(B11,Gülle!$E$8:$K$1000,7,0)))</f>
        <v/>
      </c>
      <c r="Z11" s="464" t="str">
        <f>IF(ISERROR(VLOOKUP(B11,Çekiç!$E$8:$N$1000,6,0)),"",(VLOOKUP(B11,Çekiç!$E$8:$N$1000,6,0)))</f>
        <v/>
      </c>
      <c r="AA11" s="347" t="str">
        <f>IF(ISERROR(VLOOKUP(B11,Çekiç!$E$8:$O$1000,7,0)),"",(VLOOKUP(B11,Çekiç!$E$8:$O$1000,7,0)))</f>
        <v/>
      </c>
      <c r="AB11" s="202" t="str">
        <f>IF(ISERROR(VLOOKUP(B11,Disk!$E$8:$J$1000,6,0)),"",(VLOOKUP(B11,Disk!$E$8:$J$1000,6,0)))</f>
        <v/>
      </c>
      <c r="AC11" s="255" t="str">
        <f>IF(ISERROR(VLOOKUP(B11,Disk!$E$8:$K$1000,7,0)),"",(VLOOKUP(B11,Disk!$E$8:$K$1000,7,0)))</f>
        <v/>
      </c>
      <c r="AD11" s="463" t="str">
        <f>IF(ISERROR(VLOOKUP(B11,Cirit!$E$8:$J$1000,6,0)),"",(VLOOKUP(B11,Cirit!$E$8:$J$1000,6,0)))</f>
        <v/>
      </c>
      <c r="AE11" s="347" t="str">
        <f>IF(ISERROR(VLOOKUP(B11,Cirit!$E$8:$K$1000,7,0)),"",(VLOOKUP(B11,Cirit!$E$8:$K$1000,7,0)))</f>
        <v/>
      </c>
      <c r="AF11" s="403">
        <f t="shared" si="0"/>
        <v>128</v>
      </c>
    </row>
    <row r="12" spans="1:36" s="399" customFormat="1" ht="36" customHeight="1" x14ac:dyDescent="0.2">
      <c r="A12" s="402">
        <v>7</v>
      </c>
      <c r="B12" s="401" t="s">
        <v>1063</v>
      </c>
      <c r="C12" s="490" t="s">
        <v>1050</v>
      </c>
      <c r="D12" s="202" t="str">
        <f>IF(ISERROR(VLOOKUP(B12,'100m.'!$D$8:$F$1000,3,0)),"",(VLOOKUP(B12,'100m.'!$D$8:$F$1000,3,0)))</f>
        <v/>
      </c>
      <c r="E12" s="255" t="str">
        <f>IF(ISERROR(VLOOKUP(B12,'100m.'!$D$8:$G$1000,4,0)),"",(VLOOKUP(B12,'100m.'!$D$8:$G$1000,4,0)))</f>
        <v/>
      </c>
      <c r="F12" s="463" t="str">
        <f>IF(ISERROR(VLOOKUP(B12,'200m.'!$D$8:$F$1000,3,0)),"",(VLOOKUP(B12,'200m.'!$D$8:$H$1000,3,0)))</f>
        <v/>
      </c>
      <c r="G12" s="347" t="str">
        <f>IF(ISERROR(VLOOKUP(B12,'200m.'!$D$8:$G$1000,4,0)),"",(VLOOKUP(B12,'200m.'!$D$8:$G$1000,4,0)))</f>
        <v/>
      </c>
      <c r="H12" s="235">
        <f>IF(ISERROR(VLOOKUP(B12,'800m.'!$D$8:$F$978,3,0)),"",(VLOOKUP(B12,'800m.'!$D$8:$H$978,3,0)))</f>
        <v>24452</v>
      </c>
      <c r="I12" s="347">
        <f>IF(ISERROR(VLOOKUP(B12,'800m.'!$D$8:$G$978,4,0)),"",(VLOOKUP(B12,'800m.'!$D$8:$G$978,4,0)))</f>
        <v>67</v>
      </c>
      <c r="J12" s="235" t="str">
        <f>IF(ISERROR(VLOOKUP(B12,'1500m.'!$D$8:$F$988,3,0)),"",(VLOOKUP(B12,'1500m.'!$D$8:$H$991,3,0)))</f>
        <v/>
      </c>
      <c r="K12" s="279" t="str">
        <f>IF(ISERROR(VLOOKUP(B12,'1500m.'!$D$8:$G$988,4,0)),"",(VLOOKUP(B12,'1500m.'!$D$8:$G$988,4,0)))</f>
        <v/>
      </c>
      <c r="L12" s="235" t="str">
        <f>IF(ISERROR(VLOOKUP(B12,'3000m.'!$D$8:$F$1000,3,0)),"",(VLOOKUP(B12,'3000m.'!$D$8:$H$1000,3,0)))</f>
        <v/>
      </c>
      <c r="M12" s="347" t="str">
        <f>IF(ISERROR(VLOOKUP(B12,'3000m.'!$D$8:$G$1000,4,0)),"",(VLOOKUP(B12,'3000m.'!$D$8:$G$1000,4,0)))</f>
        <v/>
      </c>
      <c r="N12" s="202" t="str">
        <f>IF(ISERROR(VLOOKUP(B12,'80m.Eng'!$D$8:$F$1000,3,0)),"",(VLOOKUP(B12,'80m.Eng'!$D$8:$H$1000,3,0)))</f>
        <v/>
      </c>
      <c r="O12" s="255" t="str">
        <f>IF(ISERROR(VLOOKUP(B12,'80m.Eng'!$D$8:$G$1000,4,0)),"",(VLOOKUP(B12,'80m.Eng'!$D$8:$G$1000,4,0)))</f>
        <v/>
      </c>
      <c r="P12" s="202">
        <f>IF(ISERROR(VLOOKUP(B12,'Uzun Atlama Genel'!$E$8:$J$1011,6,0)),"",(VLOOKUP(B12,'Uzun Atlama Genel'!$E$8:$J$1011,6,0)))</f>
        <v>359</v>
      </c>
      <c r="Q12" s="255">
        <f>IF(ISERROR(VLOOKUP(B12,'Uzun Atlama Genel'!$E$8:$K$1011,7,0)),"",(VLOOKUP(B12,'Uzun Atlama Genel'!$E$8:$K$1011,7,0)))</f>
        <v>57</v>
      </c>
      <c r="R12" s="463" t="str">
        <f>IF(ISERROR(VLOOKUP(B12,Üçadım!$E$8:$J$1000,6,0)),"",(VLOOKUP(B12,Üçadım!$E$8:$J$1000,6,0)))</f>
        <v/>
      </c>
      <c r="S12" s="347" t="str">
        <f>IF(ISERROR(VLOOKUP(B12,Üçadım!$E$8:$K$1000,7,0)),"",(VLOOKUP(B12,Üçadım!$E$8:$K$1000,7,0)))</f>
        <v/>
      </c>
      <c r="T12" s="202" t="str">
        <f>IF(ISERROR(VLOOKUP(B12,Yüksek!$E$8:$BR$1000,66,0)),"",(VLOOKUP(B12,Yüksek!$E$8:$BR$1000,66,0)))</f>
        <v/>
      </c>
      <c r="U12" s="279" t="str">
        <f>IF(ISERROR(VLOOKUP(B12,Yüksek!$E$8:$BS$1000,67,0)),"",(VLOOKUP(B12,Yüksek!$E$8:$BS$1000,67,0)))</f>
        <v/>
      </c>
      <c r="V12" s="202" t="str">
        <f>IF(ISERROR(VLOOKUP(B12,Sırık!$E$8:$BX$35555,72,0)),"",(VLOOKUP(B12,Sırık!$E$8:$BX$35555,72,0)))</f>
        <v/>
      </c>
      <c r="W12" s="347" t="str">
        <f>IF(ISERROR(VLOOKUP(B12,Sırık!$E$8:$BY$355555,73,0)),"",(VLOOKUP(B12,Sırık!$E$8:$BY$355555,73,0)))</f>
        <v/>
      </c>
      <c r="X12" s="202" t="str">
        <f>IF(ISERROR(VLOOKUP(B12,Gülle!$E$8:$J$1000,6,0)),"",(VLOOKUP(B12,Gülle!$E$8:$J$1000,6,0)))</f>
        <v/>
      </c>
      <c r="Y12" s="347" t="str">
        <f>IF(ISERROR(VLOOKUP(B12,Gülle!$E$8:$K$1000,7,0)),"",(VLOOKUP(B12,Gülle!$E$8:$K$1000,7,0)))</f>
        <v/>
      </c>
      <c r="Z12" s="464" t="str">
        <f>IF(ISERROR(VLOOKUP(B12,Çekiç!$E$8:$N$1000,6,0)),"",(VLOOKUP(B12,Çekiç!$E$8:$N$1000,6,0)))</f>
        <v/>
      </c>
      <c r="AA12" s="347" t="str">
        <f>IF(ISERROR(VLOOKUP(B12,Çekiç!$E$8:$O$1000,7,0)),"",(VLOOKUP(B12,Çekiç!$E$8:$O$1000,7,0)))</f>
        <v/>
      </c>
      <c r="AB12" s="202" t="str">
        <f>IF(ISERROR(VLOOKUP(B12,Disk!$E$8:$J$1000,6,0)),"",(VLOOKUP(B12,Disk!$E$8:$J$1000,6,0)))</f>
        <v/>
      </c>
      <c r="AC12" s="255" t="str">
        <f>IF(ISERROR(VLOOKUP(B12,Disk!$E$8:$K$1000,7,0)),"",(VLOOKUP(B12,Disk!$E$8:$K$1000,7,0)))</f>
        <v/>
      </c>
      <c r="AD12" s="463" t="str">
        <f>IF(ISERROR(VLOOKUP(B12,Cirit!$E$8:$J$1000,6,0)),"",(VLOOKUP(B12,Cirit!$E$8:$J$1000,6,0)))</f>
        <v/>
      </c>
      <c r="AE12" s="347" t="str">
        <f>IF(ISERROR(VLOOKUP(B12,Cirit!$E$8:$K$1000,7,0)),"",(VLOOKUP(B12,Cirit!$E$8:$K$1000,7,0)))</f>
        <v/>
      </c>
      <c r="AF12" s="403">
        <f t="shared" si="0"/>
        <v>124</v>
      </c>
    </row>
    <row r="13" spans="1:36" s="399" customFormat="1" ht="36" customHeight="1" x14ac:dyDescent="0.2">
      <c r="A13" s="402">
        <v>8</v>
      </c>
      <c r="B13" s="401" t="s">
        <v>1057</v>
      </c>
      <c r="C13" s="490" t="s">
        <v>1050</v>
      </c>
      <c r="D13" s="202">
        <f>IF(ISERROR(VLOOKUP(B13,'100m.'!$D$8:$F$1000,3,0)),"",(VLOOKUP(B13,'100m.'!$D$8:$F$1000,3,0)))</f>
        <v>1544</v>
      </c>
      <c r="E13" s="255">
        <f>IF(ISERROR(VLOOKUP(B13,'100m.'!$D$8:$G$1000,4,0)),"",(VLOOKUP(B13,'100m.'!$D$8:$G$1000,4,0)))</f>
        <v>46</v>
      </c>
      <c r="F13" s="463" t="str">
        <f>IF(ISERROR(VLOOKUP(B13,'200m.'!$D$8:$F$1000,3,0)),"",(VLOOKUP(B13,'200m.'!$D$8:$H$1000,3,0)))</f>
        <v/>
      </c>
      <c r="G13" s="347" t="str">
        <f>IF(ISERROR(VLOOKUP(B13,'200m.'!$D$8:$G$1000,4,0)),"",(VLOOKUP(B13,'200m.'!$D$8:$G$1000,4,0)))</f>
        <v/>
      </c>
      <c r="H13" s="235" t="str">
        <f>IF(ISERROR(VLOOKUP(B13,'800m.'!$D$8:$F$978,3,0)),"",(VLOOKUP(B13,'800m.'!$D$8:$H$978,3,0)))</f>
        <v/>
      </c>
      <c r="I13" s="347" t="str">
        <f>IF(ISERROR(VLOOKUP(B13,'800m.'!$D$8:$G$978,4,0)),"",(VLOOKUP(B13,'800m.'!$D$8:$G$978,4,0)))</f>
        <v/>
      </c>
      <c r="J13" s="235" t="str">
        <f>IF(ISERROR(VLOOKUP(B13,'1500m.'!$D$8:$F$988,3,0)),"",(VLOOKUP(B13,'1500m.'!$D$8:$H$991,3,0)))</f>
        <v/>
      </c>
      <c r="K13" s="279" t="str">
        <f>IF(ISERROR(VLOOKUP(B13,'1500m.'!$D$8:$G$988,4,0)),"",(VLOOKUP(B13,'1500m.'!$D$8:$G$988,4,0)))</f>
        <v/>
      </c>
      <c r="L13" s="235" t="str">
        <f>IF(ISERROR(VLOOKUP(B13,'3000m.'!$D$8:$F$1000,3,0)),"",(VLOOKUP(B13,'3000m.'!$D$8:$H$1000,3,0)))</f>
        <v/>
      </c>
      <c r="M13" s="347" t="str">
        <f>IF(ISERROR(VLOOKUP(B13,'3000m.'!$D$8:$G$1000,4,0)),"",(VLOOKUP(B13,'3000m.'!$D$8:$G$1000,4,0)))</f>
        <v/>
      </c>
      <c r="N13" s="202" t="str">
        <f>IF(ISERROR(VLOOKUP(B13,'80m.Eng'!$D$8:$F$1000,3,0)),"",(VLOOKUP(B13,'80m.Eng'!$D$8:$H$1000,3,0)))</f>
        <v/>
      </c>
      <c r="O13" s="255" t="str">
        <f>IF(ISERROR(VLOOKUP(B13,'80m.Eng'!$D$8:$G$1000,4,0)),"",(VLOOKUP(B13,'80m.Eng'!$D$8:$G$1000,4,0)))</f>
        <v/>
      </c>
      <c r="P13" s="202">
        <f>IF(ISERROR(VLOOKUP(B13,'Uzun Atlama Genel'!$E$8:$J$1011,6,0)),"",(VLOOKUP(B13,'Uzun Atlama Genel'!$E$8:$J$1011,6,0)))</f>
        <v>412</v>
      </c>
      <c r="Q13" s="255">
        <f>IF(ISERROR(VLOOKUP(B13,'Uzun Atlama Genel'!$E$8:$K$1011,7,0)),"",(VLOOKUP(B13,'Uzun Atlama Genel'!$E$8:$K$1011,7,0)))</f>
        <v>72</v>
      </c>
      <c r="R13" s="463" t="str">
        <f>IF(ISERROR(VLOOKUP(B13,Üçadım!$E$8:$J$1000,6,0)),"",(VLOOKUP(B13,Üçadım!$E$8:$J$1000,6,0)))</f>
        <v/>
      </c>
      <c r="S13" s="347" t="str">
        <f>IF(ISERROR(VLOOKUP(B13,Üçadım!$E$8:$K$1000,7,0)),"",(VLOOKUP(B13,Üçadım!$E$8:$K$1000,7,0)))</f>
        <v/>
      </c>
      <c r="T13" s="202" t="str">
        <f>IF(ISERROR(VLOOKUP(B13,Yüksek!$E$8:$BR$1000,66,0)),"",(VLOOKUP(B13,Yüksek!$E$8:$BR$1000,66,0)))</f>
        <v/>
      </c>
      <c r="U13" s="279" t="str">
        <f>IF(ISERROR(VLOOKUP(B13,Yüksek!$E$8:$BS$1000,67,0)),"",(VLOOKUP(B13,Yüksek!$E$8:$BS$1000,67,0)))</f>
        <v/>
      </c>
      <c r="V13" s="202" t="str">
        <f>IF(ISERROR(VLOOKUP(B13,Sırık!$E$8:$BX$35555,72,0)),"",(VLOOKUP(B13,Sırık!$E$8:$BX$35555,72,0)))</f>
        <v/>
      </c>
      <c r="W13" s="347" t="str">
        <f>IF(ISERROR(VLOOKUP(B13,Sırık!$E$8:$BY$355555,73,0)),"",(VLOOKUP(B13,Sırık!$E$8:$BY$355555,73,0)))</f>
        <v/>
      </c>
      <c r="X13" s="202" t="str">
        <f>IF(ISERROR(VLOOKUP(B13,Gülle!$E$8:$J$1000,6,0)),"",(VLOOKUP(B13,Gülle!$E$8:$J$1000,6,0)))</f>
        <v/>
      </c>
      <c r="Y13" s="347" t="str">
        <f>IF(ISERROR(VLOOKUP(B13,Gülle!$E$8:$K$1000,7,0)),"",(VLOOKUP(B13,Gülle!$E$8:$K$1000,7,0)))</f>
        <v/>
      </c>
      <c r="Z13" s="464" t="str">
        <f>IF(ISERROR(VLOOKUP(B13,Çekiç!$E$8:$N$1000,6,0)),"",(VLOOKUP(B13,Çekiç!$E$8:$N$1000,6,0)))</f>
        <v/>
      </c>
      <c r="AA13" s="347" t="str">
        <f>IF(ISERROR(VLOOKUP(B13,Çekiç!$E$8:$O$1000,7,0)),"",(VLOOKUP(B13,Çekiç!$E$8:$O$1000,7,0)))</f>
        <v/>
      </c>
      <c r="AB13" s="202" t="str">
        <f>IF(ISERROR(VLOOKUP(B13,Disk!$E$8:$J$1000,6,0)),"",(VLOOKUP(B13,Disk!$E$8:$J$1000,6,0)))</f>
        <v/>
      </c>
      <c r="AC13" s="255" t="str">
        <f>IF(ISERROR(VLOOKUP(B13,Disk!$E$8:$K$1000,7,0)),"",(VLOOKUP(B13,Disk!$E$8:$K$1000,7,0)))</f>
        <v/>
      </c>
      <c r="AD13" s="463" t="str">
        <f>IF(ISERROR(VLOOKUP(B13,Cirit!$E$8:$J$1000,6,0)),"",(VLOOKUP(B13,Cirit!$E$8:$J$1000,6,0)))</f>
        <v/>
      </c>
      <c r="AE13" s="347" t="str">
        <f>IF(ISERROR(VLOOKUP(B13,Cirit!$E$8:$K$1000,7,0)),"",(VLOOKUP(B13,Cirit!$E$8:$K$1000,7,0)))</f>
        <v/>
      </c>
      <c r="AF13" s="403">
        <f t="shared" si="0"/>
        <v>118</v>
      </c>
    </row>
    <row r="14" spans="1:36" s="399" customFormat="1" ht="36" customHeight="1" x14ac:dyDescent="0.2">
      <c r="A14" s="402">
        <v>9</v>
      </c>
      <c r="B14" s="401" t="s">
        <v>1045</v>
      </c>
      <c r="C14" s="490" t="s">
        <v>1050</v>
      </c>
      <c r="D14" s="202">
        <f>IF(ISERROR(VLOOKUP(B14,'100m.'!$D$8:$F$1000,3,0)),"",(VLOOKUP(B14,'100m.'!$D$8:$F$1000,3,0)))</f>
        <v>1566</v>
      </c>
      <c r="E14" s="255">
        <f>IF(ISERROR(VLOOKUP(B14,'100m.'!$D$8:$G$1000,4,0)),"",(VLOOKUP(B14,'100m.'!$D$8:$G$1000,4,0)))</f>
        <v>44</v>
      </c>
      <c r="F14" s="463" t="str">
        <f>IF(ISERROR(VLOOKUP(B14,'200m.'!$D$8:$F$1000,3,0)),"",(VLOOKUP(B14,'200m.'!$D$8:$H$1000,3,0)))</f>
        <v/>
      </c>
      <c r="G14" s="347" t="str">
        <f>IF(ISERROR(VLOOKUP(B14,'200m.'!$D$8:$G$1000,4,0)),"",(VLOOKUP(B14,'200m.'!$D$8:$G$1000,4,0)))</f>
        <v/>
      </c>
      <c r="H14" s="235" t="str">
        <f>IF(ISERROR(VLOOKUP(B14,'800m.'!$D$8:$F$978,3,0)),"",(VLOOKUP(B14,'800m.'!$D$8:$H$978,3,0)))</f>
        <v/>
      </c>
      <c r="I14" s="347" t="str">
        <f>IF(ISERROR(VLOOKUP(B14,'800m.'!$D$8:$G$978,4,0)),"",(VLOOKUP(B14,'800m.'!$D$8:$G$978,4,0)))</f>
        <v/>
      </c>
      <c r="J14" s="235" t="str">
        <f>IF(ISERROR(VLOOKUP(B14,'1500m.'!$D$8:$F$988,3,0)),"",(VLOOKUP(B14,'1500m.'!$D$8:$H$991,3,0)))</f>
        <v/>
      </c>
      <c r="K14" s="279" t="str">
        <f>IF(ISERROR(VLOOKUP(B14,'1500m.'!$D$8:$G$988,4,0)),"",(VLOOKUP(B14,'1500m.'!$D$8:$G$988,4,0)))</f>
        <v/>
      </c>
      <c r="L14" s="235" t="str">
        <f>IF(ISERROR(VLOOKUP(B14,'3000m.'!$D$8:$F$1000,3,0)),"",(VLOOKUP(B14,'3000m.'!$D$8:$H$1000,3,0)))</f>
        <v/>
      </c>
      <c r="M14" s="347" t="str">
        <f>IF(ISERROR(VLOOKUP(B14,'3000m.'!$D$8:$G$1000,4,0)),"",(VLOOKUP(B14,'3000m.'!$D$8:$G$1000,4,0)))</f>
        <v/>
      </c>
      <c r="N14" s="202" t="str">
        <f>IF(ISERROR(VLOOKUP(B14,'80m.Eng'!$D$8:$F$1000,3,0)),"",(VLOOKUP(B14,'80m.Eng'!$D$8:$H$1000,3,0)))</f>
        <v/>
      </c>
      <c r="O14" s="255" t="str">
        <f>IF(ISERROR(VLOOKUP(B14,'80m.Eng'!$D$8:$G$1000,4,0)),"",(VLOOKUP(B14,'80m.Eng'!$D$8:$G$1000,4,0)))</f>
        <v/>
      </c>
      <c r="P14" s="202">
        <f>IF(ISERROR(VLOOKUP(B14,'Uzun Atlama Genel'!$E$8:$J$1011,6,0)),"",(VLOOKUP(B14,'Uzun Atlama Genel'!$E$8:$J$1011,6,0)))</f>
        <v>365</v>
      </c>
      <c r="Q14" s="255">
        <f>IF(ISERROR(VLOOKUP(B14,'Uzun Atlama Genel'!$E$8:$K$1011,7,0)),"",(VLOOKUP(B14,'Uzun Atlama Genel'!$E$8:$K$1011,7,0)))</f>
        <v>59</v>
      </c>
      <c r="R14" s="463" t="str">
        <f>IF(ISERROR(VLOOKUP(B14,Üçadım!$E$8:$J$1000,6,0)),"",(VLOOKUP(B14,Üçadım!$E$8:$J$1000,6,0)))</f>
        <v/>
      </c>
      <c r="S14" s="347" t="str">
        <f>IF(ISERROR(VLOOKUP(B14,Üçadım!$E$8:$K$1000,7,0)),"",(VLOOKUP(B14,Üçadım!$E$8:$K$1000,7,0)))</f>
        <v/>
      </c>
      <c r="T14" s="202" t="str">
        <f>IF(ISERROR(VLOOKUP(B14,Yüksek!$E$8:$BR$1000,66,0)),"",(VLOOKUP(B14,Yüksek!$E$8:$BR$1000,66,0)))</f>
        <v>NM</v>
      </c>
      <c r="U14" s="279">
        <f>IF(ISERROR(VLOOKUP(B14,Yüksek!$E$8:$BS$1000,67,0)),"",(VLOOKUP(B14,Yüksek!$E$8:$BS$1000,67,0)))</f>
        <v>0</v>
      </c>
      <c r="V14" s="202" t="str">
        <f>IF(ISERROR(VLOOKUP(B14,Sırık!$E$8:$BX$35555,72,0)),"",(VLOOKUP(B14,Sırık!$E$8:$BX$35555,72,0)))</f>
        <v/>
      </c>
      <c r="W14" s="347" t="str">
        <f>IF(ISERROR(VLOOKUP(B14,Sırık!$E$8:$BY$355555,73,0)),"",(VLOOKUP(B14,Sırık!$E$8:$BY$355555,73,0)))</f>
        <v/>
      </c>
      <c r="X14" s="202" t="str">
        <f>IF(ISERROR(VLOOKUP(B14,Gülle!$E$8:$J$1000,6,0)),"",(VLOOKUP(B14,Gülle!$E$8:$J$1000,6,0)))</f>
        <v/>
      </c>
      <c r="Y14" s="347" t="str">
        <f>IF(ISERROR(VLOOKUP(B14,Gülle!$E$8:$K$1000,7,0)),"",(VLOOKUP(B14,Gülle!$E$8:$K$1000,7,0)))</f>
        <v/>
      </c>
      <c r="Z14" s="464" t="str">
        <f>IF(ISERROR(VLOOKUP(B14,Çekiç!$E$8:$N$1000,6,0)),"",(VLOOKUP(B14,Çekiç!$E$8:$N$1000,6,0)))</f>
        <v/>
      </c>
      <c r="AA14" s="347" t="str">
        <f>IF(ISERROR(VLOOKUP(B14,Çekiç!$E$8:$O$1000,7,0)),"",(VLOOKUP(B14,Çekiç!$E$8:$O$1000,7,0)))</f>
        <v/>
      </c>
      <c r="AB14" s="202" t="str">
        <f>IF(ISERROR(VLOOKUP(B14,Disk!$E$8:$J$1000,6,0)),"",(VLOOKUP(B14,Disk!$E$8:$J$1000,6,0)))</f>
        <v/>
      </c>
      <c r="AC14" s="255" t="str">
        <f>IF(ISERROR(VLOOKUP(B14,Disk!$E$8:$K$1000,7,0)),"",(VLOOKUP(B14,Disk!$E$8:$K$1000,7,0)))</f>
        <v/>
      </c>
      <c r="AD14" s="463" t="str">
        <f>IF(ISERROR(VLOOKUP(B14,Cirit!$E$8:$J$1000,6,0)),"",(VLOOKUP(B14,Cirit!$E$8:$J$1000,6,0)))</f>
        <v/>
      </c>
      <c r="AE14" s="347" t="str">
        <f>IF(ISERROR(VLOOKUP(B14,Cirit!$E$8:$K$1000,7,0)),"",(VLOOKUP(B14,Cirit!$E$8:$K$1000,7,0)))</f>
        <v/>
      </c>
      <c r="AF14" s="403">
        <f t="shared" si="0"/>
        <v>103</v>
      </c>
    </row>
    <row r="15" spans="1:36" s="399" customFormat="1" ht="36" customHeight="1" x14ac:dyDescent="0.2">
      <c r="A15" s="402">
        <v>10</v>
      </c>
      <c r="B15" s="401" t="s">
        <v>1051</v>
      </c>
      <c r="C15" s="490" t="s">
        <v>1050</v>
      </c>
      <c r="D15" s="202" t="str">
        <f>IF(ISERROR(VLOOKUP(B15,'100m.'!$D$8:$F$1000,3,0)),"",(VLOOKUP(B15,'100m.'!$D$8:$F$1000,3,0)))</f>
        <v/>
      </c>
      <c r="E15" s="255" t="str">
        <f>IF(ISERROR(VLOOKUP(B15,'100m.'!$D$8:$G$1000,4,0)),"",(VLOOKUP(B15,'100m.'!$D$8:$G$1000,4,0)))</f>
        <v/>
      </c>
      <c r="F15" s="463" t="str">
        <f>IF(ISERROR(VLOOKUP(B15,'200m.'!$D$8:$F$1000,3,0)),"",(VLOOKUP(B15,'200m.'!$D$8:$H$1000,3,0)))</f>
        <v/>
      </c>
      <c r="G15" s="347" t="str">
        <f>IF(ISERROR(VLOOKUP(B15,'200m.'!$D$8:$G$1000,4,0)),"",(VLOOKUP(B15,'200m.'!$D$8:$G$1000,4,0)))</f>
        <v/>
      </c>
      <c r="H15" s="235" t="str">
        <f>IF(ISERROR(VLOOKUP(B15,'800m.'!$D$8:$F$978,3,0)),"",(VLOOKUP(B15,'800m.'!$D$8:$H$978,3,0)))</f>
        <v/>
      </c>
      <c r="I15" s="347" t="str">
        <f>IF(ISERROR(VLOOKUP(B15,'800m.'!$D$8:$G$978,4,0)),"",(VLOOKUP(B15,'800m.'!$D$8:$G$978,4,0)))</f>
        <v/>
      </c>
      <c r="J15" s="235" t="str">
        <f>IF(ISERROR(VLOOKUP(B15,'1500m.'!$D$8:$F$988,3,0)),"",(VLOOKUP(B15,'1500m.'!$D$8:$H$991,3,0)))</f>
        <v/>
      </c>
      <c r="K15" s="279" t="str">
        <f>IF(ISERROR(VLOOKUP(B15,'1500m.'!$D$8:$G$988,4,0)),"",(VLOOKUP(B15,'1500m.'!$D$8:$G$988,4,0)))</f>
        <v/>
      </c>
      <c r="L15" s="235" t="str">
        <f>IF(ISERROR(VLOOKUP(B15,'3000m.'!$D$8:$F$1000,3,0)),"",(VLOOKUP(B15,'3000m.'!$D$8:$H$1000,3,0)))</f>
        <v/>
      </c>
      <c r="M15" s="347" t="str">
        <f>IF(ISERROR(VLOOKUP(B15,'3000m.'!$D$8:$G$1000,4,0)),"",(VLOOKUP(B15,'3000m.'!$D$8:$G$1000,4,0)))</f>
        <v/>
      </c>
      <c r="N15" s="202">
        <f>IF(ISERROR(VLOOKUP(B15,'80m.Eng'!$D$8:$F$1000,3,0)),"",(VLOOKUP(B15,'80m.Eng'!$D$8:$H$1000,3,0)))</f>
        <v>1301</v>
      </c>
      <c r="O15" s="255">
        <f>IF(ISERROR(VLOOKUP(B15,'80m.Eng'!$D$8:$G$1000,4,0)),"",(VLOOKUP(B15,'80m.Eng'!$D$8:$G$1000,4,0)))</f>
        <v>83</v>
      </c>
      <c r="P15" s="202" t="str">
        <f>IF(ISERROR(VLOOKUP(B15,'Uzun Atlama Genel'!$E$8:$J$1011,6,0)),"",(VLOOKUP(B15,'Uzun Atlama Genel'!$E$8:$J$1011,6,0)))</f>
        <v/>
      </c>
      <c r="Q15" s="255" t="str">
        <f>IF(ISERROR(VLOOKUP(B15,'Uzun Atlama Genel'!$E$8:$K$1011,7,0)),"",(VLOOKUP(B15,'Uzun Atlama Genel'!$E$8:$K$1011,7,0)))</f>
        <v/>
      </c>
      <c r="R15" s="463" t="str">
        <f>IF(ISERROR(VLOOKUP(B15,Üçadım!$E$8:$J$1000,6,0)),"",(VLOOKUP(B15,Üçadım!$E$8:$J$1000,6,0)))</f>
        <v/>
      </c>
      <c r="S15" s="347" t="str">
        <f>IF(ISERROR(VLOOKUP(B15,Üçadım!$E$8:$K$1000,7,0)),"",(VLOOKUP(B15,Üçadım!$E$8:$K$1000,7,0)))</f>
        <v/>
      </c>
      <c r="T15" s="202" t="str">
        <f>IF(ISERROR(VLOOKUP(B15,Yüksek!$E$8:$BR$1000,66,0)),"",(VLOOKUP(B15,Yüksek!$E$8:$BR$1000,66,0)))</f>
        <v/>
      </c>
      <c r="U15" s="279" t="str">
        <f>IF(ISERROR(VLOOKUP(B15,Yüksek!$E$8:$BS$1000,67,0)),"",(VLOOKUP(B15,Yüksek!$E$8:$BS$1000,67,0)))</f>
        <v/>
      </c>
      <c r="V15" s="202" t="str">
        <f>IF(ISERROR(VLOOKUP(B15,Sırık!$E$8:$BX$35555,72,0)),"",(VLOOKUP(B15,Sırık!$E$8:$BX$35555,72,0)))</f>
        <v/>
      </c>
      <c r="W15" s="347" t="str">
        <f>IF(ISERROR(VLOOKUP(B15,Sırık!$E$8:$BY$355555,73,0)),"",(VLOOKUP(B15,Sırık!$E$8:$BY$355555,73,0)))</f>
        <v/>
      </c>
      <c r="X15" s="202" t="str">
        <f>IF(ISERROR(VLOOKUP(B15,Gülle!$E$8:$J$1000,6,0)),"",(VLOOKUP(B15,Gülle!$E$8:$J$1000,6,0)))</f>
        <v/>
      </c>
      <c r="Y15" s="347" t="str">
        <f>IF(ISERROR(VLOOKUP(B15,Gülle!$E$8:$K$1000,7,0)),"",(VLOOKUP(B15,Gülle!$E$8:$K$1000,7,0)))</f>
        <v/>
      </c>
      <c r="Z15" s="464" t="str">
        <f>IF(ISERROR(VLOOKUP(B15,Çekiç!$E$8:$N$1000,6,0)),"",(VLOOKUP(B15,Çekiç!$E$8:$N$1000,6,0)))</f>
        <v/>
      </c>
      <c r="AA15" s="347" t="str">
        <f>IF(ISERROR(VLOOKUP(B15,Çekiç!$E$8:$O$1000,7,0)),"",(VLOOKUP(B15,Çekiç!$E$8:$O$1000,7,0)))</f>
        <v/>
      </c>
      <c r="AB15" s="202" t="str">
        <f>IF(ISERROR(VLOOKUP(B15,Disk!$E$8:$J$1000,6,0)),"",(VLOOKUP(B15,Disk!$E$8:$J$1000,6,0)))</f>
        <v/>
      </c>
      <c r="AC15" s="255" t="str">
        <f>IF(ISERROR(VLOOKUP(B15,Disk!$E$8:$K$1000,7,0)),"",(VLOOKUP(B15,Disk!$E$8:$K$1000,7,0)))</f>
        <v/>
      </c>
      <c r="AD15" s="463" t="str">
        <f>IF(ISERROR(VLOOKUP(B15,Cirit!$E$8:$J$1000,6,0)),"",(VLOOKUP(B15,Cirit!$E$8:$J$1000,6,0)))</f>
        <v/>
      </c>
      <c r="AE15" s="347" t="str">
        <f>IF(ISERROR(VLOOKUP(B15,Cirit!$E$8:$K$1000,7,0)),"",(VLOOKUP(B15,Cirit!$E$8:$K$1000,7,0)))</f>
        <v/>
      </c>
      <c r="AF15" s="403">
        <f t="shared" si="0"/>
        <v>83</v>
      </c>
    </row>
    <row r="16" spans="1:36" s="399" customFormat="1" ht="36" customHeight="1" x14ac:dyDescent="0.2">
      <c r="A16" s="402">
        <v>11</v>
      </c>
      <c r="B16" s="401" t="s">
        <v>1062</v>
      </c>
      <c r="C16" s="490" t="s">
        <v>1050</v>
      </c>
      <c r="D16" s="202" t="str">
        <f>IF(ISERROR(VLOOKUP(B16,'100m.'!$D$8:$F$1000,3,0)),"",(VLOOKUP(B16,'100m.'!$D$8:$F$1000,3,0)))</f>
        <v/>
      </c>
      <c r="E16" s="255" t="str">
        <f>IF(ISERROR(VLOOKUP(B16,'100m.'!$D$8:$G$1000,4,0)),"",(VLOOKUP(B16,'100m.'!$D$8:$G$1000,4,0)))</f>
        <v/>
      </c>
      <c r="F16" s="463" t="str">
        <f>IF(ISERROR(VLOOKUP(B16,'200m.'!$D$8:$F$1000,3,0)),"",(VLOOKUP(B16,'200m.'!$D$8:$H$1000,3,0)))</f>
        <v/>
      </c>
      <c r="G16" s="347" t="str">
        <f>IF(ISERROR(VLOOKUP(B16,'200m.'!$D$8:$G$1000,4,0)),"",(VLOOKUP(B16,'200m.'!$D$8:$G$1000,4,0)))</f>
        <v/>
      </c>
      <c r="H16" s="235" t="str">
        <f>IF(ISERROR(VLOOKUP(B16,'800m.'!$D$8:$F$978,3,0)),"",(VLOOKUP(B16,'800m.'!$D$8:$H$978,3,0)))</f>
        <v/>
      </c>
      <c r="I16" s="347" t="str">
        <f>IF(ISERROR(VLOOKUP(B16,'800m.'!$D$8:$G$978,4,0)),"",(VLOOKUP(B16,'800m.'!$D$8:$G$978,4,0)))</f>
        <v/>
      </c>
      <c r="J16" s="235" t="str">
        <f>IF(ISERROR(VLOOKUP(B16,'1500m.'!$D$8:$F$988,3,0)),"",(VLOOKUP(B16,'1500m.'!$D$8:$H$991,3,0)))</f>
        <v/>
      </c>
      <c r="K16" s="279" t="str">
        <f>IF(ISERROR(VLOOKUP(B16,'1500m.'!$D$8:$G$988,4,0)),"",(VLOOKUP(B16,'1500m.'!$D$8:$G$988,4,0)))</f>
        <v/>
      </c>
      <c r="L16" s="235" t="str">
        <f>IF(ISERROR(VLOOKUP(B16,'3000m.'!$D$8:$F$1000,3,0)),"",(VLOOKUP(B16,'3000m.'!$D$8:$H$1000,3,0)))</f>
        <v/>
      </c>
      <c r="M16" s="347" t="str">
        <f>IF(ISERROR(VLOOKUP(B16,'3000m.'!$D$8:$G$1000,4,0)),"",(VLOOKUP(B16,'3000m.'!$D$8:$G$1000,4,0)))</f>
        <v/>
      </c>
      <c r="N16" s="202" t="str">
        <f>IF(ISERROR(VLOOKUP(B16,'80m.Eng'!$D$8:$F$1000,3,0)),"",(VLOOKUP(B16,'80m.Eng'!$D$8:$H$1000,3,0)))</f>
        <v/>
      </c>
      <c r="O16" s="255" t="str">
        <f>IF(ISERROR(VLOOKUP(B16,'80m.Eng'!$D$8:$G$1000,4,0)),"",(VLOOKUP(B16,'80m.Eng'!$D$8:$G$1000,4,0)))</f>
        <v/>
      </c>
      <c r="P16" s="202" t="str">
        <f>IF(ISERROR(VLOOKUP(B16,'Uzun Atlama Genel'!$E$8:$J$1011,6,0)),"",(VLOOKUP(B16,'Uzun Atlama Genel'!$E$8:$J$1011,6,0)))</f>
        <v/>
      </c>
      <c r="Q16" s="255" t="str">
        <f>IF(ISERROR(VLOOKUP(B16,'Uzun Atlama Genel'!$E$8:$K$1011,7,0)),"",(VLOOKUP(B16,'Uzun Atlama Genel'!$E$8:$K$1011,7,0)))</f>
        <v/>
      </c>
      <c r="R16" s="463">
        <f>IF(ISERROR(VLOOKUP(B16,Üçadım!$E$8:$J$1000,6,0)),"",(VLOOKUP(B16,Üçadım!$E$8:$J$1000,6,0)))</f>
        <v>999</v>
      </c>
      <c r="S16" s="347">
        <f>IF(ISERROR(VLOOKUP(B16,Üçadım!$E$8:$K$1000,7,0)),"",(VLOOKUP(B16,Üçadım!$E$8:$K$1000,7,0)))</f>
        <v>76</v>
      </c>
      <c r="T16" s="202" t="str">
        <f>IF(ISERROR(VLOOKUP(B16,Yüksek!$E$8:$BR$1000,66,0)),"",(VLOOKUP(B16,Yüksek!$E$8:$BR$1000,66,0)))</f>
        <v/>
      </c>
      <c r="U16" s="279" t="str">
        <f>IF(ISERROR(VLOOKUP(B16,Yüksek!$E$8:$BS$1000,67,0)),"",(VLOOKUP(B16,Yüksek!$E$8:$BS$1000,67,0)))</f>
        <v/>
      </c>
      <c r="V16" s="202" t="str">
        <f>IF(ISERROR(VLOOKUP(B16,Sırık!$E$8:$BX$35555,72,0)),"",(VLOOKUP(B16,Sırık!$E$8:$BX$35555,72,0)))</f>
        <v/>
      </c>
      <c r="W16" s="347" t="str">
        <f>IF(ISERROR(VLOOKUP(B16,Sırık!$E$8:$BY$355555,73,0)),"",(VLOOKUP(B16,Sırık!$E$8:$BY$355555,73,0)))</f>
        <v/>
      </c>
      <c r="X16" s="202" t="str">
        <f>IF(ISERROR(VLOOKUP(B16,Gülle!$E$8:$J$1000,6,0)),"",(VLOOKUP(B16,Gülle!$E$8:$J$1000,6,0)))</f>
        <v/>
      </c>
      <c r="Y16" s="347" t="str">
        <f>IF(ISERROR(VLOOKUP(B16,Gülle!$E$8:$K$1000,7,0)),"",(VLOOKUP(B16,Gülle!$E$8:$K$1000,7,0)))</f>
        <v/>
      </c>
      <c r="Z16" s="464" t="str">
        <f>IF(ISERROR(VLOOKUP(B16,Çekiç!$E$8:$N$1000,6,0)),"",(VLOOKUP(B16,Çekiç!$E$8:$N$1000,6,0)))</f>
        <v/>
      </c>
      <c r="AA16" s="347" t="str">
        <f>IF(ISERROR(VLOOKUP(B16,Çekiç!$E$8:$O$1000,7,0)),"",(VLOOKUP(B16,Çekiç!$E$8:$O$1000,7,0)))</f>
        <v/>
      </c>
      <c r="AB16" s="202" t="str">
        <f>IF(ISERROR(VLOOKUP(B16,Disk!$E$8:$J$1000,6,0)),"",(VLOOKUP(B16,Disk!$E$8:$J$1000,6,0)))</f>
        <v/>
      </c>
      <c r="AC16" s="255" t="str">
        <f>IF(ISERROR(VLOOKUP(B16,Disk!$E$8:$K$1000,7,0)),"",(VLOOKUP(B16,Disk!$E$8:$K$1000,7,0)))</f>
        <v/>
      </c>
      <c r="AD16" s="463" t="str">
        <f>IF(ISERROR(VLOOKUP(B16,Cirit!$E$8:$J$1000,6,0)),"",(VLOOKUP(B16,Cirit!$E$8:$J$1000,6,0)))</f>
        <v/>
      </c>
      <c r="AE16" s="347" t="str">
        <f>IF(ISERROR(VLOOKUP(B16,Cirit!$E$8:$K$1000,7,0)),"",(VLOOKUP(B16,Cirit!$E$8:$K$1000,7,0)))</f>
        <v/>
      </c>
      <c r="AF16" s="403">
        <f t="shared" si="0"/>
        <v>76</v>
      </c>
    </row>
    <row r="17" spans="1:36" s="399" customFormat="1" ht="36" customHeight="1" x14ac:dyDescent="0.2">
      <c r="A17" s="402">
        <v>12</v>
      </c>
      <c r="B17" s="401" t="s">
        <v>1056</v>
      </c>
      <c r="C17" s="490" t="s">
        <v>1050</v>
      </c>
      <c r="D17" s="202">
        <f>IF(ISERROR(VLOOKUP(B17,'100m.'!$D$8:$F$1000,3,0)),"",(VLOOKUP(B17,'100m.'!$D$8:$F$1000,3,0)))</f>
        <v>1517</v>
      </c>
      <c r="E17" s="255">
        <f>IF(ISERROR(VLOOKUP(B17,'100m.'!$D$8:$G$1000,4,0)),"",(VLOOKUP(B17,'100m.'!$D$8:$G$1000,4,0)))</f>
        <v>49</v>
      </c>
      <c r="F17" s="463" t="str">
        <f>IF(ISERROR(VLOOKUP(B17,'200m.'!$D$8:$F$1000,3,0)),"",(VLOOKUP(B17,'200m.'!$D$8:$H$1000,3,0)))</f>
        <v/>
      </c>
      <c r="G17" s="347" t="str">
        <f>IF(ISERROR(VLOOKUP(B17,'200m.'!$D$8:$G$1000,4,0)),"",(VLOOKUP(B17,'200m.'!$D$8:$G$1000,4,0)))</f>
        <v/>
      </c>
      <c r="H17" s="235" t="str">
        <f>IF(ISERROR(VLOOKUP(B17,'800m.'!$D$8:$F$978,3,0)),"",(VLOOKUP(B17,'800m.'!$D$8:$H$978,3,0)))</f>
        <v/>
      </c>
      <c r="I17" s="347" t="str">
        <f>IF(ISERROR(VLOOKUP(B17,'800m.'!$D$8:$G$978,4,0)),"",(VLOOKUP(B17,'800m.'!$D$8:$G$978,4,0)))</f>
        <v/>
      </c>
      <c r="J17" s="235" t="str">
        <f>IF(ISERROR(VLOOKUP(B17,'1500m.'!$D$8:$F$988,3,0)),"",(VLOOKUP(B17,'1500m.'!$D$8:$H$991,3,0)))</f>
        <v/>
      </c>
      <c r="K17" s="279" t="str">
        <f>IF(ISERROR(VLOOKUP(B17,'1500m.'!$D$8:$G$988,4,0)),"",(VLOOKUP(B17,'1500m.'!$D$8:$G$988,4,0)))</f>
        <v/>
      </c>
      <c r="L17" s="235" t="str">
        <f>IF(ISERROR(VLOOKUP(B17,'3000m.'!$D$8:$F$1000,3,0)),"",(VLOOKUP(B17,'3000m.'!$D$8:$H$1000,3,0)))</f>
        <v/>
      </c>
      <c r="M17" s="347" t="str">
        <f>IF(ISERROR(VLOOKUP(B17,'3000m.'!$D$8:$G$1000,4,0)),"",(VLOOKUP(B17,'3000m.'!$D$8:$G$1000,4,0)))</f>
        <v/>
      </c>
      <c r="N17" s="202" t="str">
        <f>IF(ISERROR(VLOOKUP(B17,'80m.Eng'!$D$8:$F$1000,3,0)),"",(VLOOKUP(B17,'80m.Eng'!$D$8:$H$1000,3,0)))</f>
        <v/>
      </c>
      <c r="O17" s="255" t="str">
        <f>IF(ISERROR(VLOOKUP(B17,'80m.Eng'!$D$8:$G$1000,4,0)),"",(VLOOKUP(B17,'80m.Eng'!$D$8:$G$1000,4,0)))</f>
        <v/>
      </c>
      <c r="P17" s="202" t="str">
        <f>IF(ISERROR(VLOOKUP(B17,'Uzun Atlama Genel'!$E$8:$J$1011,6,0)),"",(VLOOKUP(B17,'Uzun Atlama Genel'!$E$8:$J$1011,6,0)))</f>
        <v/>
      </c>
      <c r="Q17" s="255" t="str">
        <f>IF(ISERROR(VLOOKUP(B17,'Uzun Atlama Genel'!$E$8:$K$1011,7,0)),"",(VLOOKUP(B17,'Uzun Atlama Genel'!$E$8:$K$1011,7,0)))</f>
        <v/>
      </c>
      <c r="R17" s="463" t="str">
        <f>IF(ISERROR(VLOOKUP(B17,Üçadım!$E$8:$J$1000,6,0)),"",(VLOOKUP(B17,Üçadım!$E$8:$J$1000,6,0)))</f>
        <v/>
      </c>
      <c r="S17" s="347" t="str">
        <f>IF(ISERROR(VLOOKUP(B17,Üçadım!$E$8:$K$1000,7,0)),"",(VLOOKUP(B17,Üçadım!$E$8:$K$1000,7,0)))</f>
        <v/>
      </c>
      <c r="T17" s="202" t="str">
        <f>IF(ISERROR(VLOOKUP(B17,Yüksek!$E$8:$BR$1000,66,0)),"",(VLOOKUP(B17,Yüksek!$E$8:$BR$1000,66,0)))</f>
        <v/>
      </c>
      <c r="U17" s="279" t="str">
        <f>IF(ISERROR(VLOOKUP(B17,Yüksek!$E$8:$BS$1000,67,0)),"",(VLOOKUP(B17,Yüksek!$E$8:$BS$1000,67,0)))</f>
        <v/>
      </c>
      <c r="V17" s="202" t="str">
        <f>IF(ISERROR(VLOOKUP(B17,Sırık!$E$8:$BX$35555,72,0)),"",(VLOOKUP(B17,Sırık!$E$8:$BX$35555,72,0)))</f>
        <v/>
      </c>
      <c r="W17" s="347" t="str">
        <f>IF(ISERROR(VLOOKUP(B17,Sırık!$E$8:$BY$355555,73,0)),"",(VLOOKUP(B17,Sırık!$E$8:$BY$355555,73,0)))</f>
        <v/>
      </c>
      <c r="X17" s="202" t="str">
        <f>IF(ISERROR(VLOOKUP(B17,Gülle!$E$8:$J$1000,6,0)),"",(VLOOKUP(B17,Gülle!$E$8:$J$1000,6,0)))</f>
        <v/>
      </c>
      <c r="Y17" s="347" t="str">
        <f>IF(ISERROR(VLOOKUP(B17,Gülle!$E$8:$K$1000,7,0)),"",(VLOOKUP(B17,Gülle!$E$8:$K$1000,7,0)))</f>
        <v/>
      </c>
      <c r="Z17" s="464" t="str">
        <f>IF(ISERROR(VLOOKUP(B17,Çekiç!$E$8:$N$1000,6,0)),"",(VLOOKUP(B17,Çekiç!$E$8:$N$1000,6,0)))</f>
        <v/>
      </c>
      <c r="AA17" s="347" t="str">
        <f>IF(ISERROR(VLOOKUP(B17,Çekiç!$E$8:$O$1000,7,0)),"",(VLOOKUP(B17,Çekiç!$E$8:$O$1000,7,0)))</f>
        <v/>
      </c>
      <c r="AB17" s="202" t="str">
        <f>IF(ISERROR(VLOOKUP(B17,Disk!$E$8:$J$1000,6,0)),"",(VLOOKUP(B17,Disk!$E$8:$J$1000,6,0)))</f>
        <v/>
      </c>
      <c r="AC17" s="255" t="str">
        <f>IF(ISERROR(VLOOKUP(B17,Disk!$E$8:$K$1000,7,0)),"",(VLOOKUP(B17,Disk!$E$8:$K$1000,7,0)))</f>
        <v/>
      </c>
      <c r="AD17" s="463" t="str">
        <f>IF(ISERROR(VLOOKUP(B17,Cirit!$E$8:$J$1000,6,0)),"",(VLOOKUP(B17,Cirit!$E$8:$J$1000,6,0)))</f>
        <v/>
      </c>
      <c r="AE17" s="347" t="str">
        <f>IF(ISERROR(VLOOKUP(B17,Cirit!$E$8:$K$1000,7,0)),"",(VLOOKUP(B17,Cirit!$E$8:$K$1000,7,0)))</f>
        <v/>
      </c>
      <c r="AF17" s="403">
        <f t="shared" si="0"/>
        <v>49</v>
      </c>
    </row>
    <row r="18" spans="1:36" s="399" customFormat="1" ht="22.5" hidden="1" customHeight="1" x14ac:dyDescent="0.2">
      <c r="A18" s="402">
        <v>13</v>
      </c>
      <c r="B18" s="401"/>
      <c r="C18" s="401"/>
      <c r="D18" s="202" t="str">
        <f>IF(ISERROR(VLOOKUP(B18,'100m.'!$D$8:$F$1000,3,0)),"",(VLOOKUP(B18,'100m.'!$D$8:$F$1000,3,0)))</f>
        <v/>
      </c>
      <c r="E18" s="255" t="str">
        <f>IF(ISERROR(VLOOKUP(B18,'100m.'!$D$8:$G$1000,4,0)),"",(VLOOKUP(B18,'100m.'!$D$8:$G$1000,4,0)))</f>
        <v/>
      </c>
      <c r="F18" s="463" t="str">
        <f>IF(ISERROR(VLOOKUP(B18,'200m.'!$D$8:$F$1000,3,0)),"",(VLOOKUP(B18,'200m.'!$D$8:$H$1000,3,0)))</f>
        <v/>
      </c>
      <c r="G18" s="347" t="str">
        <f>IF(ISERROR(VLOOKUP(B18,'200m.'!$D$8:$G$1000,4,0)),"",(VLOOKUP(B18,'200m.'!$D$8:$G$1000,4,0)))</f>
        <v/>
      </c>
      <c r="H18" s="235" t="str">
        <f>IF(ISERROR(VLOOKUP(B18,'800m.'!$D$8:$F$978,3,0)),"",(VLOOKUP(B18,'800m.'!$D$8:$H$978,3,0)))</f>
        <v/>
      </c>
      <c r="I18" s="347" t="str">
        <f>IF(ISERROR(VLOOKUP(B18,'800m.'!$D$8:$G$978,4,0)),"",(VLOOKUP(B18,'800m.'!$D$8:$G$978,4,0)))</f>
        <v/>
      </c>
      <c r="J18" s="235" t="str">
        <f>IF(ISERROR(VLOOKUP(B18,'1500m.'!$D$8:$F$988,3,0)),"",(VLOOKUP(B18,'1500m.'!$D$8:$H$991,3,0)))</f>
        <v/>
      </c>
      <c r="K18" s="279" t="str">
        <f>IF(ISERROR(VLOOKUP(B18,'1500m.'!$D$8:$G$988,4,0)),"",(VLOOKUP(B18,'1500m.'!$D$8:$G$988,4,0)))</f>
        <v/>
      </c>
      <c r="L18" s="235" t="str">
        <f>IF(ISERROR(VLOOKUP(B18,'3000m.'!$D$8:$F$1000,3,0)),"",(VLOOKUP(B18,'3000m.'!$D$8:$H$1000,3,0)))</f>
        <v/>
      </c>
      <c r="M18" s="347" t="str">
        <f>IF(ISERROR(VLOOKUP(B18,'3000m.'!$D$8:$G$1000,4,0)),"",(VLOOKUP(B18,'3000m.'!$D$8:$G$1000,4,0)))</f>
        <v/>
      </c>
      <c r="N18" s="202" t="str">
        <f>IF(ISERROR(VLOOKUP(B18,'80m.Eng'!$D$8:$F$1000,3,0)),"",(VLOOKUP(B18,'80m.Eng'!$D$8:$H$1000,3,0)))</f>
        <v/>
      </c>
      <c r="O18" s="255" t="str">
        <f>IF(ISERROR(VLOOKUP(B18,'80m.Eng'!$D$8:$G$1000,4,0)),"",(VLOOKUP(B18,'80m.Eng'!$D$8:$G$1000,4,0)))</f>
        <v/>
      </c>
      <c r="P18" s="202" t="str">
        <f>IF(ISERROR(VLOOKUP(B18,'Uzun Atlama Genel'!$E$8:$J$1011,6,0)),"",(VLOOKUP(B18,'Uzun Atlama Genel'!$E$8:$J$1011,6,0)))</f>
        <v/>
      </c>
      <c r="Q18" s="255" t="str">
        <f>IF(ISERROR(VLOOKUP(B18,'Uzun Atlama Genel'!$E$8:$K$1011,7,0)),"",(VLOOKUP(B18,'Uzun Atlama Genel'!$E$8:$K$1011,7,0)))</f>
        <v/>
      </c>
      <c r="R18" s="463" t="str">
        <f>IF(ISERROR(VLOOKUP(B18,Üçadım!$E$8:$J$1000,6,0)),"",(VLOOKUP(B18,Üçadım!$E$8:$J$1000,6,0)))</f>
        <v/>
      </c>
      <c r="S18" s="347" t="str">
        <f>IF(ISERROR(VLOOKUP(B18,Üçadım!$E$8:$K$1000,7,0)),"",(VLOOKUP(B18,Üçadım!$E$8:$K$1000,7,0)))</f>
        <v/>
      </c>
      <c r="T18" s="202" t="str">
        <f>IF(ISERROR(VLOOKUP(B18,Yüksek!$E$8:$BR$1000,66,0)),"",(VLOOKUP(B18,Yüksek!$E$8:$BR$1000,66,0)))</f>
        <v/>
      </c>
      <c r="U18" s="279" t="str">
        <f>IF(ISERROR(VLOOKUP(B18,Yüksek!$E$8:$BS$1000,67,0)),"",(VLOOKUP(B18,Yüksek!$E$8:$BS$1000,67,0)))</f>
        <v/>
      </c>
      <c r="V18" s="202" t="str">
        <f>IF(ISERROR(VLOOKUP(B18,Sırık!$E$8:$BX$35555,72,0)),"",(VLOOKUP(B18,Sırık!$E$8:$BX$35555,72,0)))</f>
        <v/>
      </c>
      <c r="W18" s="347" t="str">
        <f>IF(ISERROR(VLOOKUP(B18,Sırık!$E$8:$BY$355555,73,0)),"",(VLOOKUP(B18,Sırık!$E$8:$BY$355555,73,0)))</f>
        <v/>
      </c>
      <c r="X18" s="202" t="str">
        <f>IF(ISERROR(VLOOKUP(B18,Gülle!$E$8:$J$1000,6,0)),"",(VLOOKUP(B18,Gülle!$E$8:$J$1000,6,0)))</f>
        <v/>
      </c>
      <c r="Y18" s="347" t="str">
        <f>IF(ISERROR(VLOOKUP(B18,Gülle!$E$8:$K$1000,7,0)),"",(VLOOKUP(B18,Gülle!$E$8:$K$1000,7,0)))</f>
        <v/>
      </c>
      <c r="Z18" s="464" t="str">
        <f>IF(ISERROR(VLOOKUP(B18,Çekiç!$E$8:$N$1000,6,0)),"",(VLOOKUP(B18,Çekiç!$E$8:$N$1000,6,0)))</f>
        <v/>
      </c>
      <c r="AA18" s="347" t="str">
        <f>IF(ISERROR(VLOOKUP(B18,Çekiç!$E$8:$O$1000,7,0)),"",(VLOOKUP(B18,Çekiç!$E$8:$O$1000,7,0)))</f>
        <v/>
      </c>
      <c r="AB18" s="202" t="str">
        <f>IF(ISERROR(VLOOKUP(B18,Disk!$E$8:$J$1000,6,0)),"",(VLOOKUP(B18,Disk!$E$8:$J$1000,6,0)))</f>
        <v/>
      </c>
      <c r="AC18" s="255" t="str">
        <f>IF(ISERROR(VLOOKUP(B18,Disk!$E$8:$K$1000,7,0)),"",(VLOOKUP(B18,Disk!$E$8:$K$1000,7,0)))</f>
        <v/>
      </c>
      <c r="AD18" s="463" t="str">
        <f>IF(ISERROR(VLOOKUP(B18,Cirit!$E$8:$J$1000,6,0)),"",(VLOOKUP(B18,Cirit!$E$8:$J$1000,6,0)))</f>
        <v/>
      </c>
      <c r="AE18" s="347" t="str">
        <f>IF(ISERROR(VLOOKUP(B18,Cirit!$E$8:$K$1000,7,0)),"",(VLOOKUP(B18,Cirit!$E$8:$K$1000,7,0)))</f>
        <v/>
      </c>
      <c r="AF18" s="403">
        <f t="shared" ref="AF18:AF45" si="2">SUM(E18,U18,Q18,AC18,K18,O18,G18,M18,W18,Y18,AE18,I18,S18,AA18)</f>
        <v>0</v>
      </c>
    </row>
    <row r="19" spans="1:36" s="399" customFormat="1" ht="36" hidden="1" customHeight="1" x14ac:dyDescent="0.2">
      <c r="A19" s="402">
        <v>14</v>
      </c>
      <c r="B19" s="401"/>
      <c r="C19" s="401"/>
      <c r="D19" s="202"/>
      <c r="E19" s="255"/>
      <c r="F19" s="463"/>
      <c r="G19" s="347"/>
      <c r="H19" s="235"/>
      <c r="I19" s="347"/>
      <c r="J19" s="235"/>
      <c r="K19" s="279"/>
      <c r="L19" s="235"/>
      <c r="M19" s="347"/>
      <c r="N19" s="202"/>
      <c r="O19" s="255"/>
      <c r="P19" s="202"/>
      <c r="Q19" s="255"/>
      <c r="R19" s="463"/>
      <c r="S19" s="347"/>
      <c r="T19" s="202"/>
      <c r="U19" s="279"/>
      <c r="V19" s="202"/>
      <c r="W19" s="347"/>
      <c r="X19" s="202"/>
      <c r="Y19" s="347"/>
      <c r="Z19" s="464"/>
      <c r="AA19" s="347"/>
      <c r="AB19" s="202"/>
      <c r="AC19" s="255"/>
      <c r="AD19" s="463"/>
      <c r="AE19" s="347"/>
      <c r="AF19" s="403"/>
    </row>
    <row r="20" spans="1:36" s="399" customFormat="1" ht="36" hidden="1" customHeight="1" x14ac:dyDescent="0.2">
      <c r="A20" s="402">
        <v>15</v>
      </c>
      <c r="B20" s="401"/>
      <c r="C20" s="401"/>
      <c r="D20" s="202" t="str">
        <f>IF(ISERROR(VLOOKUP(B20,'100m.'!$D$8:$F$1000,3,0)),"",(VLOOKUP(B20,'100m.'!$D$8:$F$1000,3,0)))</f>
        <v/>
      </c>
      <c r="E20" s="255" t="str">
        <f>IF(ISERROR(VLOOKUP(B20,'100m.'!$D$8:$G$1000,4,0)),"",(VLOOKUP(B20,'100m.'!$D$8:$G$1000,4,0)))</f>
        <v/>
      </c>
      <c r="F20" s="463" t="str">
        <f>IF(ISERROR(VLOOKUP(B20,'200m.'!$D$8:$F$1000,3,0)),"",(VLOOKUP(B20,'200m.'!$D$8:$H$1000,3,0)))</f>
        <v/>
      </c>
      <c r="G20" s="347" t="str">
        <f>IF(ISERROR(VLOOKUP(B20,'200m.'!$D$8:$G$1000,4,0)),"",(VLOOKUP(B20,'200m.'!$D$8:$G$1000,4,0)))</f>
        <v/>
      </c>
      <c r="H20" s="235" t="str">
        <f>IF(ISERROR(VLOOKUP(B20,'800m.'!$D$8:$F$978,3,0)),"",(VLOOKUP(B20,'800m.'!$D$8:$H$978,3,0)))</f>
        <v/>
      </c>
      <c r="I20" s="347" t="str">
        <f>IF(ISERROR(VLOOKUP(B20,'800m.'!$D$8:$G$978,4,0)),"",(VLOOKUP(B20,'800m.'!$D$8:$G$978,4,0)))</f>
        <v/>
      </c>
      <c r="J20" s="235" t="str">
        <f>IF(ISERROR(VLOOKUP(B20,'1500m.'!$D$8:$F$988,3,0)),"",(VLOOKUP(B20,'1500m.'!$D$8:$H$991,3,0)))</f>
        <v/>
      </c>
      <c r="K20" s="279" t="str">
        <f>IF(ISERROR(VLOOKUP(B20,'1500m.'!$D$8:$G$988,4,0)),"",(VLOOKUP(B20,'1500m.'!$D$8:$G$988,4,0)))</f>
        <v/>
      </c>
      <c r="L20" s="235" t="str">
        <f>IF(ISERROR(VLOOKUP(B20,'3000m.'!$D$8:$F$1000,3,0)),"",(VLOOKUP(B20,'3000m.'!$D$8:$H$1000,3,0)))</f>
        <v/>
      </c>
      <c r="M20" s="347" t="str">
        <f>IF(ISERROR(VLOOKUP(B20,'3000m.'!$D$8:$G$1000,4,0)),"",(VLOOKUP(B20,'3000m.'!$D$8:$G$1000,4,0)))</f>
        <v/>
      </c>
      <c r="N20" s="202" t="str">
        <f>IF(ISERROR(VLOOKUP(B20,'80m.Eng'!$D$8:$F$1000,3,0)),"",(VLOOKUP(B20,'80m.Eng'!$D$8:$H$1000,3,0)))</f>
        <v/>
      </c>
      <c r="O20" s="255" t="str">
        <f>IF(ISERROR(VLOOKUP(B20,'80m.Eng'!$D$8:$G$1000,4,0)),"",(VLOOKUP(B20,'80m.Eng'!$D$8:$G$1000,4,0)))</f>
        <v/>
      </c>
      <c r="P20" s="202" t="str">
        <f>IF(ISERROR(VLOOKUP(B20,'Uzun Atlama Genel'!$E$8:$J$1011,6,0)),"",(VLOOKUP(B20,'Uzun Atlama Genel'!$E$8:$J$1011,6,0)))</f>
        <v/>
      </c>
      <c r="Q20" s="255" t="str">
        <f>IF(ISERROR(VLOOKUP(B20,'Uzun Atlama Genel'!$E$8:$K$1011,7,0)),"",(VLOOKUP(B20,'Uzun Atlama Genel'!$E$8:$K$1011,7,0)))</f>
        <v/>
      </c>
      <c r="R20" s="463" t="str">
        <f>IF(ISERROR(VLOOKUP(B20,Üçadım!$E$8:$J$1000,6,0)),"",(VLOOKUP(B20,Üçadım!$E$8:$J$1000,6,0)))</f>
        <v/>
      </c>
      <c r="S20" s="347" t="str">
        <f>IF(ISERROR(VLOOKUP(B20,Üçadım!$E$8:$K$1000,7,0)),"",(VLOOKUP(B20,Üçadım!$E$8:$K$1000,7,0)))</f>
        <v/>
      </c>
      <c r="T20" s="202" t="str">
        <f>IF(ISERROR(VLOOKUP(B20,Yüksek!$E$8:$BR$1000,66,0)),"",(VLOOKUP(B20,Yüksek!$E$8:$BR$1000,66,0)))</f>
        <v/>
      </c>
      <c r="U20" s="279" t="str">
        <f>IF(ISERROR(VLOOKUP(B20,Yüksek!$E$8:$BS$1000,67,0)),"",(VLOOKUP(B20,Yüksek!$E$8:$BS$1000,67,0)))</f>
        <v/>
      </c>
      <c r="V20" s="202" t="str">
        <f>IF(ISERROR(VLOOKUP(B20,Sırık!$E$8:$BX$35555,72,0)),"",(VLOOKUP(B20,Sırık!$E$8:$BX$35555,72,0)))</f>
        <v/>
      </c>
      <c r="W20" s="347" t="str">
        <f>IF(ISERROR(VLOOKUP(B20,Sırık!$E$8:$BY$355555,73,0)),"",(VLOOKUP(B20,Sırık!$E$8:$BY$355555,73,0)))</f>
        <v/>
      </c>
      <c r="X20" s="202" t="str">
        <f>IF(ISERROR(VLOOKUP(B20,Gülle!$E$8:$J$1000,6,0)),"",(VLOOKUP(B20,Gülle!$E$8:$J$1000,6,0)))</f>
        <v/>
      </c>
      <c r="Y20" s="347" t="str">
        <f>IF(ISERROR(VLOOKUP(B20,Gülle!$E$8:$K$1000,7,0)),"",(VLOOKUP(B20,Gülle!$E$8:$K$1000,7,0)))</f>
        <v/>
      </c>
      <c r="Z20" s="464" t="str">
        <f>IF(ISERROR(VLOOKUP(B20,Çekiç!$E$8:$N$1000,6,0)),"",(VLOOKUP(B20,Çekiç!$E$8:$N$1000,6,0)))</f>
        <v/>
      </c>
      <c r="AA20" s="347" t="str">
        <f>IF(ISERROR(VLOOKUP(B20,Çekiç!$E$8:$O$1000,7,0)),"",(VLOOKUP(B20,Çekiç!$E$8:$O$1000,7,0)))</f>
        <v/>
      </c>
      <c r="AB20" s="202" t="str">
        <f>IF(ISERROR(VLOOKUP(B20,Disk!$E$8:$J$1000,6,0)),"",(VLOOKUP(B20,Disk!$E$8:$J$1000,6,0)))</f>
        <v/>
      </c>
      <c r="AC20" s="255" t="str">
        <f>IF(ISERROR(VLOOKUP(B20,Disk!$E$8:$K$1000,7,0)),"",(VLOOKUP(B20,Disk!$E$8:$K$1000,7,0)))</f>
        <v/>
      </c>
      <c r="AD20" s="463" t="str">
        <f>IF(ISERROR(VLOOKUP(B20,Cirit!$E$8:$J$1000,6,0)),"",(VLOOKUP(B20,Cirit!$E$8:$J$1000,6,0)))</f>
        <v/>
      </c>
      <c r="AE20" s="347" t="str">
        <f>IF(ISERROR(VLOOKUP(B20,Cirit!$E$8:$K$1000,7,0)),"",(VLOOKUP(B20,Cirit!$E$8:$K$1000,7,0)))</f>
        <v/>
      </c>
      <c r="AF20" s="403">
        <f t="shared" si="2"/>
        <v>0</v>
      </c>
    </row>
    <row r="21" spans="1:36" s="399" customFormat="1" ht="36" hidden="1" customHeight="1" x14ac:dyDescent="0.2">
      <c r="A21" s="402">
        <v>16</v>
      </c>
      <c r="B21" s="401"/>
      <c r="C21" s="401"/>
      <c r="D21" s="202" t="str">
        <f>IF(ISERROR(VLOOKUP(B21,'100m.'!$D$8:$F$1000,3,0)),"",(VLOOKUP(B21,'100m.'!$D$8:$F$1000,3,0)))</f>
        <v/>
      </c>
      <c r="E21" s="255" t="str">
        <f>IF(ISERROR(VLOOKUP(B21,'100m.'!$D$8:$G$1000,4,0)),"",(VLOOKUP(B21,'100m.'!$D$8:$G$1000,4,0)))</f>
        <v/>
      </c>
      <c r="F21" s="463" t="str">
        <f>IF(ISERROR(VLOOKUP(B21,'200m.'!$D$8:$F$1000,3,0)),"",(VLOOKUP(B21,'200m.'!$D$8:$H$1000,3,0)))</f>
        <v/>
      </c>
      <c r="G21" s="347" t="str">
        <f>IF(ISERROR(VLOOKUP(B21,'200m.'!$D$8:$G$1000,4,0)),"",(VLOOKUP(B21,'200m.'!$D$8:$G$1000,4,0)))</f>
        <v/>
      </c>
      <c r="H21" s="235" t="str">
        <f>IF(ISERROR(VLOOKUP(B21,'800m.'!$D$8:$F$978,3,0)),"",(VLOOKUP(B21,'800m.'!$D$8:$H$978,3,0)))</f>
        <v/>
      </c>
      <c r="I21" s="347" t="str">
        <f>IF(ISERROR(VLOOKUP(B21,'800m.'!$D$8:$G$978,4,0)),"",(VLOOKUP(B21,'800m.'!$D$8:$G$978,4,0)))</f>
        <v/>
      </c>
      <c r="J21" s="235" t="str">
        <f>IF(ISERROR(VLOOKUP(B21,'1500m.'!$D$8:$F$988,3,0)),"",(VLOOKUP(B21,'1500m.'!$D$8:$H$991,3,0)))</f>
        <v/>
      </c>
      <c r="K21" s="279" t="str">
        <f>IF(ISERROR(VLOOKUP(B21,'1500m.'!$D$8:$G$988,4,0)),"",(VLOOKUP(B21,'1500m.'!$D$8:$G$988,4,0)))</f>
        <v/>
      </c>
      <c r="L21" s="235" t="str">
        <f>IF(ISERROR(VLOOKUP(B21,'3000m.'!$D$8:$F$1000,3,0)),"",(VLOOKUP(B21,'3000m.'!$D$8:$H$1000,3,0)))</f>
        <v/>
      </c>
      <c r="M21" s="347" t="str">
        <f>IF(ISERROR(VLOOKUP(B21,'3000m.'!$D$8:$G$1000,4,0)),"",(VLOOKUP(B21,'3000m.'!$D$8:$G$1000,4,0)))</f>
        <v/>
      </c>
      <c r="N21" s="202" t="str">
        <f>IF(ISERROR(VLOOKUP(B21,'80m.Eng'!$D$8:$F$1000,3,0)),"",(VLOOKUP(B21,'80m.Eng'!$D$8:$H$1000,3,0)))</f>
        <v/>
      </c>
      <c r="O21" s="255" t="str">
        <f>IF(ISERROR(VLOOKUP(B21,'80m.Eng'!$D$8:$G$1000,4,0)),"",(VLOOKUP(B21,'80m.Eng'!$D$8:$G$1000,4,0)))</f>
        <v/>
      </c>
      <c r="P21" s="202" t="str">
        <f>IF(ISERROR(VLOOKUP(B21,'Uzun Atlama Genel'!$E$8:$J$1011,6,0)),"",(VLOOKUP(B21,'Uzun Atlama Genel'!$E$8:$J$1011,6,0)))</f>
        <v/>
      </c>
      <c r="Q21" s="255" t="str">
        <f>IF(ISERROR(VLOOKUP(B21,'Uzun Atlama Genel'!$E$8:$K$1011,7,0)),"",(VLOOKUP(B21,'Uzun Atlama Genel'!$E$8:$K$1011,7,0)))</f>
        <v/>
      </c>
      <c r="R21" s="463" t="str">
        <f>IF(ISERROR(VLOOKUP(B21,Üçadım!$E$8:$J$1000,6,0)),"",(VLOOKUP(B21,Üçadım!$E$8:$J$1000,6,0)))</f>
        <v/>
      </c>
      <c r="S21" s="347" t="str">
        <f>IF(ISERROR(VLOOKUP(B21,Üçadım!$E$8:$K$1000,7,0)),"",(VLOOKUP(B21,Üçadım!$E$8:$K$1000,7,0)))</f>
        <v/>
      </c>
      <c r="T21" s="202" t="str">
        <f>IF(ISERROR(VLOOKUP(B21,Yüksek!$E$8:$BR$1000,66,0)),"",(VLOOKUP(B21,Yüksek!$E$8:$BR$1000,66,0)))</f>
        <v/>
      </c>
      <c r="U21" s="279" t="str">
        <f>IF(ISERROR(VLOOKUP(B21,Yüksek!$E$8:$BS$1000,67,0)),"",(VLOOKUP(B21,Yüksek!$E$8:$BS$1000,67,0)))</f>
        <v/>
      </c>
      <c r="V21" s="202" t="str">
        <f>IF(ISERROR(VLOOKUP(B21,Sırık!$E$8:$BX$35555,72,0)),"",(VLOOKUP(B21,Sırık!$E$8:$BX$35555,72,0)))</f>
        <v/>
      </c>
      <c r="W21" s="347" t="str">
        <f>IF(ISERROR(VLOOKUP(B21,Sırık!$E$8:$BY$355555,73,0)),"",(VLOOKUP(B21,Sırık!$E$8:$BY$355555,73,0)))</f>
        <v/>
      </c>
      <c r="X21" s="202" t="str">
        <f>IF(ISERROR(VLOOKUP(B21,Gülle!$E$8:$J$1000,6,0)),"",(VLOOKUP(B21,Gülle!$E$8:$J$1000,6,0)))</f>
        <v/>
      </c>
      <c r="Y21" s="347" t="str">
        <f>IF(ISERROR(VLOOKUP(B21,Gülle!$E$8:$K$1000,7,0)),"",(VLOOKUP(B21,Gülle!$E$8:$K$1000,7,0)))</f>
        <v/>
      </c>
      <c r="Z21" s="464" t="str">
        <f>IF(ISERROR(VLOOKUP(B21,Çekiç!$E$8:$N$1000,6,0)),"",(VLOOKUP(B21,Çekiç!$E$8:$N$1000,6,0)))</f>
        <v/>
      </c>
      <c r="AA21" s="347" t="str">
        <f>IF(ISERROR(VLOOKUP(B21,Çekiç!$E$8:$O$1000,7,0)),"",(VLOOKUP(B21,Çekiç!$E$8:$O$1000,7,0)))</f>
        <v/>
      </c>
      <c r="AB21" s="202" t="str">
        <f>IF(ISERROR(VLOOKUP(B21,Disk!$E$8:$J$1000,6,0)),"",(VLOOKUP(B21,Disk!$E$8:$J$1000,6,0)))</f>
        <v/>
      </c>
      <c r="AC21" s="255" t="str">
        <f>IF(ISERROR(VLOOKUP(B21,Disk!$E$8:$K$1000,7,0)),"",(VLOOKUP(B21,Disk!$E$8:$K$1000,7,0)))</f>
        <v/>
      </c>
      <c r="AD21" s="463" t="str">
        <f>IF(ISERROR(VLOOKUP(B21,Cirit!$E$8:$J$1000,6,0)),"",(VLOOKUP(B21,Cirit!$E$8:$J$1000,6,0)))</f>
        <v/>
      </c>
      <c r="AE21" s="347" t="str">
        <f>IF(ISERROR(VLOOKUP(B21,Cirit!$E$8:$K$1000,7,0)),"",(VLOOKUP(B21,Cirit!$E$8:$K$1000,7,0)))</f>
        <v/>
      </c>
      <c r="AF21" s="403">
        <f t="shared" si="2"/>
        <v>0</v>
      </c>
    </row>
    <row r="22" spans="1:36" s="399" customFormat="1" ht="36" hidden="1" customHeight="1" x14ac:dyDescent="0.2">
      <c r="A22" s="402">
        <v>17</v>
      </c>
      <c r="B22" s="401"/>
      <c r="C22" s="401"/>
      <c r="D22" s="202" t="str">
        <f>IF(ISERROR(VLOOKUP(B22,'100m.'!$D$8:$F$1000,3,0)),"",(VLOOKUP(B22,'100m.'!$D$8:$F$1000,3,0)))</f>
        <v/>
      </c>
      <c r="E22" s="255" t="str">
        <f>IF(ISERROR(VLOOKUP(B22,'100m.'!$D$8:$G$1000,4,0)),"",(VLOOKUP(B22,'100m.'!$D$8:$G$1000,4,0)))</f>
        <v/>
      </c>
      <c r="F22" s="463" t="str">
        <f>IF(ISERROR(VLOOKUP(B22,'200m.'!$D$8:$F$1000,3,0)),"",(VLOOKUP(B22,'200m.'!$D$8:$H$1000,3,0)))</f>
        <v/>
      </c>
      <c r="G22" s="347" t="str">
        <f>IF(ISERROR(VLOOKUP(B22,'200m.'!$D$8:$G$1000,4,0)),"",(VLOOKUP(B22,'200m.'!$D$8:$G$1000,4,0)))</f>
        <v/>
      </c>
      <c r="H22" s="235" t="str">
        <f>IF(ISERROR(VLOOKUP(B22,'800m.'!$D$8:$F$978,3,0)),"",(VLOOKUP(B22,'800m.'!$D$8:$H$978,3,0)))</f>
        <v/>
      </c>
      <c r="I22" s="347" t="str">
        <f>IF(ISERROR(VLOOKUP(B22,'800m.'!$D$8:$G$978,4,0)),"",(VLOOKUP(B22,'800m.'!$D$8:$G$978,4,0)))</f>
        <v/>
      </c>
      <c r="J22" s="235" t="str">
        <f>IF(ISERROR(VLOOKUP(B22,'1500m.'!$D$8:$F$988,3,0)),"",(VLOOKUP(B22,'1500m.'!$D$8:$H$991,3,0)))</f>
        <v/>
      </c>
      <c r="K22" s="279" t="str">
        <f>IF(ISERROR(VLOOKUP(B22,'1500m.'!$D$8:$G$988,4,0)),"",(VLOOKUP(B22,'1500m.'!$D$8:$G$988,4,0)))</f>
        <v/>
      </c>
      <c r="L22" s="235" t="str">
        <f>IF(ISERROR(VLOOKUP(B22,'3000m.'!$D$8:$F$1000,3,0)),"",(VLOOKUP(B22,'3000m.'!$D$8:$H$1000,3,0)))</f>
        <v/>
      </c>
      <c r="M22" s="347" t="str">
        <f>IF(ISERROR(VLOOKUP(B22,'3000m.'!$D$8:$G$1000,4,0)),"",(VLOOKUP(B22,'3000m.'!$D$8:$G$1000,4,0)))</f>
        <v/>
      </c>
      <c r="N22" s="202" t="str">
        <f>IF(ISERROR(VLOOKUP(B22,'80m.Eng'!$D$8:$F$1000,3,0)),"",(VLOOKUP(B22,'80m.Eng'!$D$8:$H$1000,3,0)))</f>
        <v/>
      </c>
      <c r="O22" s="255" t="str">
        <f>IF(ISERROR(VLOOKUP(B22,'80m.Eng'!$D$8:$G$1000,4,0)),"",(VLOOKUP(B22,'80m.Eng'!$D$8:$G$1000,4,0)))</f>
        <v/>
      </c>
      <c r="P22" s="202" t="str">
        <f>IF(ISERROR(VLOOKUP(B22,'Uzun Atlama Genel'!$E$8:$J$1011,6,0)),"",(VLOOKUP(B22,'Uzun Atlama Genel'!$E$8:$J$1011,6,0)))</f>
        <v/>
      </c>
      <c r="Q22" s="255" t="str">
        <f>IF(ISERROR(VLOOKUP(B22,'Uzun Atlama Genel'!$E$8:$K$1011,7,0)),"",(VLOOKUP(B22,'Uzun Atlama Genel'!$E$8:$K$1011,7,0)))</f>
        <v/>
      </c>
      <c r="R22" s="463" t="str">
        <f>IF(ISERROR(VLOOKUP(B22,Üçadım!$E$8:$J$1000,6,0)),"",(VLOOKUP(B22,Üçadım!$E$8:$J$1000,6,0)))</f>
        <v/>
      </c>
      <c r="S22" s="347" t="str">
        <f>IF(ISERROR(VLOOKUP(B22,Üçadım!$E$8:$K$1000,7,0)),"",(VLOOKUP(B22,Üçadım!$E$8:$K$1000,7,0)))</f>
        <v/>
      </c>
      <c r="T22" s="202" t="str">
        <f>IF(ISERROR(VLOOKUP(B22,Yüksek!$E$8:$BR$1000,66,0)),"",(VLOOKUP(B22,Yüksek!$E$8:$BR$1000,66,0)))</f>
        <v/>
      </c>
      <c r="U22" s="279" t="str">
        <f>IF(ISERROR(VLOOKUP(B22,Yüksek!$E$8:$BS$1000,67,0)),"",(VLOOKUP(B22,Yüksek!$E$8:$BS$1000,67,0)))</f>
        <v/>
      </c>
      <c r="V22" s="202" t="str">
        <f>IF(ISERROR(VLOOKUP(B22,Sırık!$E$8:$BX$35555,72,0)),"",(VLOOKUP(B22,Sırık!$E$8:$BX$35555,72,0)))</f>
        <v/>
      </c>
      <c r="W22" s="347" t="str">
        <f>IF(ISERROR(VLOOKUP(B22,Sırık!$E$8:$BY$355555,73,0)),"",(VLOOKUP(B22,Sırık!$E$8:$BY$355555,73,0)))</f>
        <v/>
      </c>
      <c r="X22" s="202" t="str">
        <f>IF(ISERROR(VLOOKUP(B22,Gülle!$E$8:$J$1000,6,0)),"",(VLOOKUP(B22,Gülle!$E$8:$J$1000,6,0)))</f>
        <v/>
      </c>
      <c r="Y22" s="347" t="str">
        <f>IF(ISERROR(VLOOKUP(B22,Gülle!$E$8:$K$1000,7,0)),"",(VLOOKUP(B22,Gülle!$E$8:$K$1000,7,0)))</f>
        <v/>
      </c>
      <c r="Z22" s="464" t="str">
        <f>IF(ISERROR(VLOOKUP(B22,Çekiç!$E$8:$N$1000,6,0)),"",(VLOOKUP(B22,Çekiç!$E$8:$N$1000,6,0)))</f>
        <v/>
      </c>
      <c r="AA22" s="347" t="str">
        <f>IF(ISERROR(VLOOKUP(B22,Çekiç!$E$8:$O$1000,7,0)),"",(VLOOKUP(B22,Çekiç!$E$8:$O$1000,7,0)))</f>
        <v/>
      </c>
      <c r="AB22" s="202" t="str">
        <f>IF(ISERROR(VLOOKUP(B22,Disk!$E$8:$J$1000,6,0)),"",(VLOOKUP(B22,Disk!$E$8:$J$1000,6,0)))</f>
        <v/>
      </c>
      <c r="AC22" s="255" t="str">
        <f>IF(ISERROR(VLOOKUP(B22,Disk!$E$8:$K$1000,7,0)),"",(VLOOKUP(B22,Disk!$E$8:$K$1000,7,0)))</f>
        <v/>
      </c>
      <c r="AD22" s="463" t="str">
        <f>IF(ISERROR(VLOOKUP(B22,Cirit!$E$8:$J$1000,6,0)),"",(VLOOKUP(B22,Cirit!$E$8:$J$1000,6,0)))</f>
        <v/>
      </c>
      <c r="AE22" s="347" t="str">
        <f>IF(ISERROR(VLOOKUP(B22,Cirit!$E$8:$K$1000,7,0)),"",(VLOOKUP(B22,Cirit!$E$8:$K$1000,7,0)))</f>
        <v/>
      </c>
      <c r="AF22" s="403">
        <f t="shared" si="2"/>
        <v>0</v>
      </c>
    </row>
    <row r="23" spans="1:36" s="399" customFormat="1" ht="36" hidden="1" customHeight="1" x14ac:dyDescent="0.2">
      <c r="A23" s="402">
        <v>18</v>
      </c>
      <c r="B23" s="401"/>
      <c r="C23" s="401"/>
      <c r="D23" s="202" t="str">
        <f>IF(ISERROR(VLOOKUP(B23,'100m.'!$D$8:$F$1000,3,0)),"",(VLOOKUP(B23,'100m.'!$D$8:$F$1000,3,0)))</f>
        <v/>
      </c>
      <c r="E23" s="255" t="str">
        <f>IF(ISERROR(VLOOKUP(B23,'100m.'!$D$8:$G$1000,4,0)),"",(VLOOKUP(B23,'100m.'!$D$8:$G$1000,4,0)))</f>
        <v/>
      </c>
      <c r="F23" s="463" t="str">
        <f>IF(ISERROR(VLOOKUP(B23,'200m.'!$D$8:$F$1000,3,0)),"",(VLOOKUP(B23,'200m.'!$D$8:$H$1000,3,0)))</f>
        <v/>
      </c>
      <c r="G23" s="347" t="str">
        <f>IF(ISERROR(VLOOKUP(B23,'200m.'!$D$8:$G$1000,4,0)),"",(VLOOKUP(B23,'200m.'!$D$8:$G$1000,4,0)))</f>
        <v/>
      </c>
      <c r="H23" s="235" t="str">
        <f>IF(ISERROR(VLOOKUP(B23,'800m.'!$D$8:$F$978,3,0)),"",(VLOOKUP(B23,'800m.'!$D$8:$H$978,3,0)))</f>
        <v/>
      </c>
      <c r="I23" s="347" t="str">
        <f>IF(ISERROR(VLOOKUP(B23,'800m.'!$D$8:$G$978,4,0)),"",(VLOOKUP(B23,'800m.'!$D$8:$G$978,4,0)))</f>
        <v/>
      </c>
      <c r="J23" s="235" t="str">
        <f>IF(ISERROR(VLOOKUP(B23,'1500m.'!$D$8:$F$988,3,0)),"",(VLOOKUP(B23,'1500m.'!$D$8:$H$991,3,0)))</f>
        <v/>
      </c>
      <c r="K23" s="279" t="str">
        <f>IF(ISERROR(VLOOKUP(B23,'1500m.'!$D$8:$G$988,4,0)),"",(VLOOKUP(B23,'1500m.'!$D$8:$G$988,4,0)))</f>
        <v/>
      </c>
      <c r="L23" s="235" t="str">
        <f>IF(ISERROR(VLOOKUP(B23,'3000m.'!$D$8:$F$1000,3,0)),"",(VLOOKUP(B23,'3000m.'!$D$8:$H$1000,3,0)))</f>
        <v/>
      </c>
      <c r="M23" s="347" t="str">
        <f>IF(ISERROR(VLOOKUP(B23,'3000m.'!$D$8:$G$1000,4,0)),"",(VLOOKUP(B23,'3000m.'!$D$8:$G$1000,4,0)))</f>
        <v/>
      </c>
      <c r="N23" s="202" t="str">
        <f>IF(ISERROR(VLOOKUP(B23,'80m.Eng'!$D$8:$F$1000,3,0)),"",(VLOOKUP(B23,'80m.Eng'!$D$8:$H$1000,3,0)))</f>
        <v/>
      </c>
      <c r="O23" s="255" t="str">
        <f>IF(ISERROR(VLOOKUP(B23,'80m.Eng'!$D$8:$G$1000,4,0)),"",(VLOOKUP(B23,'80m.Eng'!$D$8:$G$1000,4,0)))</f>
        <v/>
      </c>
      <c r="P23" s="202" t="str">
        <f>IF(ISERROR(VLOOKUP(B23,'Uzun Atlama Genel'!$E$8:$J$1011,6,0)),"",(VLOOKUP(B23,'Uzun Atlama Genel'!$E$8:$J$1011,6,0)))</f>
        <v/>
      </c>
      <c r="Q23" s="255" t="str">
        <f>IF(ISERROR(VLOOKUP(B23,'Uzun Atlama Genel'!$E$8:$K$1011,7,0)),"",(VLOOKUP(B23,'Uzun Atlama Genel'!$E$8:$K$1011,7,0)))</f>
        <v/>
      </c>
      <c r="R23" s="463" t="str">
        <f>IF(ISERROR(VLOOKUP(B23,Üçadım!$E$8:$J$1000,6,0)),"",(VLOOKUP(B23,Üçadım!$E$8:$J$1000,6,0)))</f>
        <v/>
      </c>
      <c r="S23" s="347" t="str">
        <f>IF(ISERROR(VLOOKUP(B23,Üçadım!$E$8:$K$1000,7,0)),"",(VLOOKUP(B23,Üçadım!$E$8:$K$1000,7,0)))</f>
        <v/>
      </c>
      <c r="T23" s="202" t="str">
        <f>IF(ISERROR(VLOOKUP(B23,Yüksek!$E$8:$BR$1000,66,0)),"",(VLOOKUP(B23,Yüksek!$E$8:$BR$1000,66,0)))</f>
        <v/>
      </c>
      <c r="U23" s="279" t="str">
        <f>IF(ISERROR(VLOOKUP(B23,Yüksek!$E$8:$BS$1000,67,0)),"",(VLOOKUP(B23,Yüksek!$E$8:$BS$1000,67,0)))</f>
        <v/>
      </c>
      <c r="V23" s="202" t="str">
        <f>IF(ISERROR(VLOOKUP(B23,Sırık!$E$8:$BX$35555,72,0)),"",(VLOOKUP(B23,Sırık!$E$8:$BX$35555,72,0)))</f>
        <v/>
      </c>
      <c r="W23" s="347" t="str">
        <f>IF(ISERROR(VLOOKUP(B23,Sırık!$E$8:$BY$355555,73,0)),"",(VLOOKUP(B23,Sırık!$E$8:$BY$355555,73,0)))</f>
        <v/>
      </c>
      <c r="X23" s="202" t="str">
        <f>IF(ISERROR(VLOOKUP(B23,Gülle!$E$8:$J$1000,6,0)),"",(VLOOKUP(B23,Gülle!$E$8:$J$1000,6,0)))</f>
        <v/>
      </c>
      <c r="Y23" s="347" t="str">
        <f>IF(ISERROR(VLOOKUP(B23,Gülle!$E$8:$K$1000,7,0)),"",(VLOOKUP(B23,Gülle!$E$8:$K$1000,7,0)))</f>
        <v/>
      </c>
      <c r="Z23" s="464" t="str">
        <f>IF(ISERROR(VLOOKUP(B23,Çekiç!$E$8:$N$1000,6,0)),"",(VLOOKUP(B23,Çekiç!$E$8:$N$1000,6,0)))</f>
        <v/>
      </c>
      <c r="AA23" s="347" t="str">
        <f>IF(ISERROR(VLOOKUP(B23,Çekiç!$E$8:$O$1000,7,0)),"",(VLOOKUP(B23,Çekiç!$E$8:$O$1000,7,0)))</f>
        <v/>
      </c>
      <c r="AB23" s="202" t="str">
        <f>IF(ISERROR(VLOOKUP(B23,Disk!$E$8:$J$1000,6,0)),"",(VLOOKUP(B23,Disk!$E$8:$J$1000,6,0)))</f>
        <v/>
      </c>
      <c r="AC23" s="255" t="str">
        <f>IF(ISERROR(VLOOKUP(B23,Disk!$E$8:$K$1000,7,0)),"",(VLOOKUP(B23,Disk!$E$8:$K$1000,7,0)))</f>
        <v/>
      </c>
      <c r="AD23" s="463" t="str">
        <f>IF(ISERROR(VLOOKUP(B23,Cirit!$E$8:$J$1000,6,0)),"",(VLOOKUP(B23,Cirit!$E$8:$J$1000,6,0)))</f>
        <v/>
      </c>
      <c r="AE23" s="347" t="str">
        <f>IF(ISERROR(VLOOKUP(B23,Cirit!$E$8:$K$1000,7,0)),"",(VLOOKUP(B23,Cirit!$E$8:$K$1000,7,0)))</f>
        <v/>
      </c>
      <c r="AF23" s="403">
        <f t="shared" si="2"/>
        <v>0</v>
      </c>
    </row>
    <row r="24" spans="1:36" s="399" customFormat="1" ht="36" hidden="1" customHeight="1" x14ac:dyDescent="0.2">
      <c r="A24" s="402">
        <v>19</v>
      </c>
      <c r="B24" s="401"/>
      <c r="C24" s="401"/>
      <c r="D24" s="202" t="str">
        <f>IF(ISERROR(VLOOKUP(B24,'100m.'!$D$8:$F$1000,3,0)),"",(VLOOKUP(B24,'100m.'!$D$8:$F$1000,3,0)))</f>
        <v/>
      </c>
      <c r="E24" s="255" t="str">
        <f>IF(ISERROR(VLOOKUP(B24,'100m.'!$D$8:$G$1000,4,0)),"",(VLOOKUP(B24,'100m.'!$D$8:$G$1000,4,0)))</f>
        <v/>
      </c>
      <c r="F24" s="463" t="str">
        <f>IF(ISERROR(VLOOKUP(B24,'200m.'!$D$8:$F$1000,3,0)),"",(VLOOKUP(B24,'200m.'!$D$8:$H$1000,3,0)))</f>
        <v/>
      </c>
      <c r="G24" s="347" t="str">
        <f>IF(ISERROR(VLOOKUP(B24,'200m.'!$D$8:$G$1000,4,0)),"",(VLOOKUP(B24,'200m.'!$D$8:$G$1000,4,0)))</f>
        <v/>
      </c>
      <c r="H24" s="235" t="str">
        <f>IF(ISERROR(VLOOKUP(B24,'800m.'!$D$8:$F$978,3,0)),"",(VLOOKUP(B24,'800m.'!$D$8:$H$978,3,0)))</f>
        <v/>
      </c>
      <c r="I24" s="347" t="str">
        <f>IF(ISERROR(VLOOKUP(B24,'800m.'!$D$8:$G$978,4,0)),"",(VLOOKUP(B24,'800m.'!$D$8:$G$978,4,0)))</f>
        <v/>
      </c>
      <c r="J24" s="235" t="str">
        <f>IF(ISERROR(VLOOKUP(B24,'1500m.'!$D$8:$F$988,3,0)),"",(VLOOKUP(B24,'1500m.'!$D$8:$H$991,3,0)))</f>
        <v/>
      </c>
      <c r="K24" s="279" t="str">
        <f>IF(ISERROR(VLOOKUP(B24,'1500m.'!$D$8:$G$988,4,0)),"",(VLOOKUP(B24,'1500m.'!$D$8:$G$988,4,0)))</f>
        <v/>
      </c>
      <c r="L24" s="235" t="str">
        <f>IF(ISERROR(VLOOKUP(B24,'3000m.'!$D$8:$F$1000,3,0)),"",(VLOOKUP(B24,'3000m.'!$D$8:$H$1000,3,0)))</f>
        <v/>
      </c>
      <c r="M24" s="347" t="str">
        <f>IF(ISERROR(VLOOKUP(B24,'3000m.'!$D$8:$G$1000,4,0)),"",(VLOOKUP(B24,'3000m.'!$D$8:$G$1000,4,0)))</f>
        <v/>
      </c>
      <c r="N24" s="202" t="str">
        <f>IF(ISERROR(VLOOKUP(B24,'80m.Eng'!$D$8:$F$1000,3,0)),"",(VLOOKUP(B24,'80m.Eng'!$D$8:$H$1000,3,0)))</f>
        <v/>
      </c>
      <c r="O24" s="255" t="str">
        <f>IF(ISERROR(VLOOKUP(B24,'80m.Eng'!$D$8:$G$1000,4,0)),"",(VLOOKUP(B24,'80m.Eng'!$D$8:$G$1000,4,0)))</f>
        <v/>
      </c>
      <c r="P24" s="202" t="str">
        <f>IF(ISERROR(VLOOKUP(B24,'Uzun Atlama Genel'!$E$8:$J$1011,6,0)),"",(VLOOKUP(B24,'Uzun Atlama Genel'!$E$8:$J$1011,6,0)))</f>
        <v/>
      </c>
      <c r="Q24" s="255" t="str">
        <f>IF(ISERROR(VLOOKUP(B24,'Uzun Atlama Genel'!$E$8:$K$1011,7,0)),"",(VLOOKUP(B24,'Uzun Atlama Genel'!$E$8:$K$1011,7,0)))</f>
        <v/>
      </c>
      <c r="R24" s="463" t="str">
        <f>IF(ISERROR(VLOOKUP(B24,Üçadım!$E$8:$J$1000,6,0)),"",(VLOOKUP(B24,Üçadım!$E$8:$J$1000,6,0)))</f>
        <v/>
      </c>
      <c r="S24" s="347" t="str">
        <f>IF(ISERROR(VLOOKUP(B24,Üçadım!$E$8:$K$1000,7,0)),"",(VLOOKUP(B24,Üçadım!$E$8:$K$1000,7,0)))</f>
        <v/>
      </c>
      <c r="T24" s="202" t="str">
        <f>IF(ISERROR(VLOOKUP(B24,Yüksek!$E$8:$BR$1000,66,0)),"",(VLOOKUP(B24,Yüksek!$E$8:$BR$1000,66,0)))</f>
        <v/>
      </c>
      <c r="U24" s="279" t="str">
        <f>IF(ISERROR(VLOOKUP(B24,Yüksek!$E$8:$BS$1000,67,0)),"",(VLOOKUP(B24,Yüksek!$E$8:$BS$1000,67,0)))</f>
        <v/>
      </c>
      <c r="V24" s="202" t="str">
        <f>IF(ISERROR(VLOOKUP(B24,Sırık!$E$8:$BX$35555,72,0)),"",(VLOOKUP(B24,Sırık!$E$8:$BX$35555,72,0)))</f>
        <v/>
      </c>
      <c r="W24" s="347" t="str">
        <f>IF(ISERROR(VLOOKUP(B24,Sırık!$E$8:$BY$355555,73,0)),"",(VLOOKUP(B24,Sırık!$E$8:$BY$355555,73,0)))</f>
        <v/>
      </c>
      <c r="X24" s="202" t="str">
        <f>IF(ISERROR(VLOOKUP(B24,Gülle!$E$8:$J$1000,6,0)),"",(VLOOKUP(B24,Gülle!$E$8:$J$1000,6,0)))</f>
        <v/>
      </c>
      <c r="Y24" s="347" t="str">
        <f>IF(ISERROR(VLOOKUP(B24,Gülle!$E$8:$K$1000,7,0)),"",(VLOOKUP(B24,Gülle!$E$8:$K$1000,7,0)))</f>
        <v/>
      </c>
      <c r="Z24" s="464" t="str">
        <f>IF(ISERROR(VLOOKUP(B24,Çekiç!$E$8:$N$1000,6,0)),"",(VLOOKUP(B24,Çekiç!$E$8:$N$1000,6,0)))</f>
        <v/>
      </c>
      <c r="AA24" s="347" t="str">
        <f>IF(ISERROR(VLOOKUP(B24,Çekiç!$E$8:$O$1000,7,0)),"",(VLOOKUP(B24,Çekiç!$E$8:$O$1000,7,0)))</f>
        <v/>
      </c>
      <c r="AB24" s="202" t="str">
        <f>IF(ISERROR(VLOOKUP(B24,Disk!$E$8:$J$1000,6,0)),"",(VLOOKUP(B24,Disk!$E$8:$J$1000,6,0)))</f>
        <v/>
      </c>
      <c r="AC24" s="255" t="str">
        <f>IF(ISERROR(VLOOKUP(B24,Disk!$E$8:$K$1000,7,0)),"",(VLOOKUP(B24,Disk!$E$8:$K$1000,7,0)))</f>
        <v/>
      </c>
      <c r="AD24" s="463" t="str">
        <f>IF(ISERROR(VLOOKUP(B24,Cirit!$E$8:$J$1000,6,0)),"",(VLOOKUP(B24,Cirit!$E$8:$J$1000,6,0)))</f>
        <v/>
      </c>
      <c r="AE24" s="347" t="str">
        <f>IF(ISERROR(VLOOKUP(B24,Cirit!$E$8:$K$1000,7,0)),"",(VLOOKUP(B24,Cirit!$E$8:$K$1000,7,0)))</f>
        <v/>
      </c>
      <c r="AF24" s="403">
        <f t="shared" si="2"/>
        <v>0</v>
      </c>
    </row>
    <row r="25" spans="1:36" s="399" customFormat="1" ht="36" hidden="1" customHeight="1" x14ac:dyDescent="0.2">
      <c r="A25" s="402">
        <v>20</v>
      </c>
      <c r="B25" s="401"/>
      <c r="C25" s="401"/>
      <c r="D25" s="202" t="str">
        <f>IF(ISERROR(VLOOKUP(B25,'100m.'!$D$8:$F$1000,3,0)),"",(VLOOKUP(B25,'100m.'!$D$8:$F$1000,3,0)))</f>
        <v/>
      </c>
      <c r="E25" s="255" t="str">
        <f>IF(ISERROR(VLOOKUP(B25,'100m.'!$D$8:$G$1000,4,0)),"",(VLOOKUP(B25,'100m.'!$D$8:$G$1000,4,0)))</f>
        <v/>
      </c>
      <c r="F25" s="463" t="str">
        <f>IF(ISERROR(VLOOKUP(B25,'200m.'!$D$8:$F$1000,3,0)),"",(VLOOKUP(B25,'200m.'!$D$8:$H$1000,3,0)))</f>
        <v/>
      </c>
      <c r="G25" s="347" t="str">
        <f>IF(ISERROR(VLOOKUP(B25,'200m.'!$D$8:$G$1000,4,0)),"",(VLOOKUP(B25,'200m.'!$D$8:$G$1000,4,0)))</f>
        <v/>
      </c>
      <c r="H25" s="235" t="str">
        <f>IF(ISERROR(VLOOKUP(B25,'800m.'!$D$8:$F$978,3,0)),"",(VLOOKUP(B25,'800m.'!$D$8:$H$978,3,0)))</f>
        <v/>
      </c>
      <c r="I25" s="347" t="str">
        <f>IF(ISERROR(VLOOKUP(B25,'800m.'!$D$8:$G$978,4,0)),"",(VLOOKUP(B25,'800m.'!$D$8:$G$978,4,0)))</f>
        <v/>
      </c>
      <c r="J25" s="235" t="str">
        <f>IF(ISERROR(VLOOKUP(B25,'1500m.'!$D$8:$F$988,3,0)),"",(VLOOKUP(B25,'1500m.'!$D$8:$H$991,3,0)))</f>
        <v/>
      </c>
      <c r="K25" s="279" t="str">
        <f>IF(ISERROR(VLOOKUP(B25,'1500m.'!$D$8:$G$988,4,0)),"",(VLOOKUP(B25,'1500m.'!$D$8:$G$988,4,0)))</f>
        <v/>
      </c>
      <c r="L25" s="235" t="str">
        <f>IF(ISERROR(VLOOKUP(B25,'3000m.'!$D$8:$F$1000,3,0)),"",(VLOOKUP(B25,'3000m.'!$D$8:$H$1000,3,0)))</f>
        <v/>
      </c>
      <c r="M25" s="347" t="str">
        <f>IF(ISERROR(VLOOKUP(B25,'3000m.'!$D$8:$G$1000,4,0)),"",(VLOOKUP(B25,'3000m.'!$D$8:$G$1000,4,0)))</f>
        <v/>
      </c>
      <c r="N25" s="202" t="str">
        <f>IF(ISERROR(VLOOKUP(B25,'80m.Eng'!$D$8:$F$1000,3,0)),"",(VLOOKUP(B25,'80m.Eng'!$D$8:$H$1000,3,0)))</f>
        <v/>
      </c>
      <c r="O25" s="255" t="str">
        <f>IF(ISERROR(VLOOKUP(B25,'80m.Eng'!$D$8:$G$1000,4,0)),"",(VLOOKUP(B25,'80m.Eng'!$D$8:$G$1000,4,0)))</f>
        <v/>
      </c>
      <c r="P25" s="202" t="str">
        <f>IF(ISERROR(VLOOKUP(B25,'Uzun Atlama Genel'!$E$8:$J$1011,6,0)),"",(VLOOKUP(B25,'Uzun Atlama Genel'!$E$8:$J$1011,6,0)))</f>
        <v/>
      </c>
      <c r="Q25" s="255" t="str">
        <f>IF(ISERROR(VLOOKUP(B25,'Uzun Atlama Genel'!$E$8:$K$1011,7,0)),"",(VLOOKUP(B25,'Uzun Atlama Genel'!$E$8:$K$1011,7,0)))</f>
        <v/>
      </c>
      <c r="R25" s="463" t="str">
        <f>IF(ISERROR(VLOOKUP(B25,Üçadım!$E$8:$J$1000,6,0)),"",(VLOOKUP(B25,Üçadım!$E$8:$J$1000,6,0)))</f>
        <v/>
      </c>
      <c r="S25" s="347" t="str">
        <f>IF(ISERROR(VLOOKUP(B25,Üçadım!$E$8:$K$1000,7,0)),"",(VLOOKUP(B25,Üçadım!$E$8:$K$1000,7,0)))</f>
        <v/>
      </c>
      <c r="T25" s="202" t="str">
        <f>IF(ISERROR(VLOOKUP(B25,Yüksek!$E$8:$BR$1000,66,0)),"",(VLOOKUP(B25,Yüksek!$E$8:$BR$1000,66,0)))</f>
        <v/>
      </c>
      <c r="U25" s="279" t="str">
        <f>IF(ISERROR(VLOOKUP(B25,Yüksek!$E$8:$BS$1000,67,0)),"",(VLOOKUP(B25,Yüksek!$E$8:$BS$1000,67,0)))</f>
        <v/>
      </c>
      <c r="V25" s="202" t="str">
        <f>IF(ISERROR(VLOOKUP(B25,Sırık!$E$8:$BX$35555,72,0)),"",(VLOOKUP(B25,Sırık!$E$8:$BX$35555,72,0)))</f>
        <v/>
      </c>
      <c r="W25" s="347" t="str">
        <f>IF(ISERROR(VLOOKUP(B25,Sırık!$E$8:$BY$355555,73,0)),"",(VLOOKUP(B25,Sırık!$E$8:$BY$355555,73,0)))</f>
        <v/>
      </c>
      <c r="X25" s="202" t="str">
        <f>IF(ISERROR(VLOOKUP(B25,Gülle!$E$8:$J$1000,6,0)),"",(VLOOKUP(B25,Gülle!$E$8:$J$1000,6,0)))</f>
        <v/>
      </c>
      <c r="Y25" s="347" t="str">
        <f>IF(ISERROR(VLOOKUP(B25,Gülle!$E$8:$K$1000,7,0)),"",(VLOOKUP(B25,Gülle!$E$8:$K$1000,7,0)))</f>
        <v/>
      </c>
      <c r="Z25" s="464" t="str">
        <f>IF(ISERROR(VLOOKUP(B25,Çekiç!$E$8:$N$1000,6,0)),"",(VLOOKUP(B25,Çekiç!$E$8:$N$1000,6,0)))</f>
        <v/>
      </c>
      <c r="AA25" s="347" t="str">
        <f>IF(ISERROR(VLOOKUP(B25,Çekiç!$E$8:$O$1000,7,0)),"",(VLOOKUP(B25,Çekiç!$E$8:$O$1000,7,0)))</f>
        <v/>
      </c>
      <c r="AB25" s="202" t="str">
        <f>IF(ISERROR(VLOOKUP(B25,Disk!$E$8:$J$1000,6,0)),"",(VLOOKUP(B25,Disk!$E$8:$J$1000,6,0)))</f>
        <v/>
      </c>
      <c r="AC25" s="255" t="str">
        <f>IF(ISERROR(VLOOKUP(B25,Disk!$E$8:$K$1000,7,0)),"",(VLOOKUP(B25,Disk!$E$8:$K$1000,7,0)))</f>
        <v/>
      </c>
      <c r="AD25" s="463" t="str">
        <f>IF(ISERROR(VLOOKUP(B25,Cirit!$E$8:$J$1000,6,0)),"",(VLOOKUP(B25,Cirit!$E$8:$J$1000,6,0)))</f>
        <v/>
      </c>
      <c r="AE25" s="347" t="str">
        <f>IF(ISERROR(VLOOKUP(B25,Cirit!$E$8:$K$1000,7,0)),"",(VLOOKUP(B25,Cirit!$E$8:$K$1000,7,0)))</f>
        <v/>
      </c>
      <c r="AF25" s="403">
        <f t="shared" si="2"/>
        <v>0</v>
      </c>
    </row>
    <row r="26" spans="1:36" s="399" customFormat="1" ht="36" hidden="1" customHeight="1" x14ac:dyDescent="0.2">
      <c r="A26" s="402">
        <v>21</v>
      </c>
      <c r="B26" s="401"/>
      <c r="C26" s="401"/>
      <c r="D26" s="202" t="str">
        <f>IF(ISERROR(VLOOKUP(B26,'100m.'!$D$8:$F$1000,3,0)),"",(VLOOKUP(B26,'100m.'!$D$8:$F$1000,3,0)))</f>
        <v/>
      </c>
      <c r="E26" s="255" t="str">
        <f>IF(ISERROR(VLOOKUP(B26,'100m.'!$D$8:$G$1000,4,0)),"",(VLOOKUP(B26,'100m.'!$D$8:$G$1000,4,0)))</f>
        <v/>
      </c>
      <c r="F26" s="463" t="str">
        <f>IF(ISERROR(VLOOKUP(B26,'200m.'!$D$8:$F$1000,3,0)),"",(VLOOKUP(B26,'200m.'!$D$8:$H$1000,3,0)))</f>
        <v/>
      </c>
      <c r="G26" s="347" t="str">
        <f>IF(ISERROR(VLOOKUP(B26,'200m.'!$D$8:$G$1000,4,0)),"",(VLOOKUP(B26,'200m.'!$D$8:$G$1000,4,0)))</f>
        <v/>
      </c>
      <c r="H26" s="235" t="str">
        <f>IF(ISERROR(VLOOKUP(B26,'800m.'!$D$8:$F$978,3,0)),"",(VLOOKUP(B26,'800m.'!$D$8:$H$978,3,0)))</f>
        <v/>
      </c>
      <c r="I26" s="347" t="str">
        <f>IF(ISERROR(VLOOKUP(B26,'800m.'!$D$8:$G$978,4,0)),"",(VLOOKUP(B26,'800m.'!$D$8:$G$978,4,0)))</f>
        <v/>
      </c>
      <c r="J26" s="235" t="str">
        <f>IF(ISERROR(VLOOKUP(B26,'1500m.'!$D$8:$F$988,3,0)),"",(VLOOKUP(B26,'1500m.'!$D$8:$H$991,3,0)))</f>
        <v/>
      </c>
      <c r="K26" s="279" t="str">
        <f>IF(ISERROR(VLOOKUP(B26,'1500m.'!$D$8:$G$988,4,0)),"",(VLOOKUP(B26,'1500m.'!$D$8:$G$988,4,0)))</f>
        <v/>
      </c>
      <c r="L26" s="235" t="str">
        <f>IF(ISERROR(VLOOKUP(B26,'3000m.'!$D$8:$F$1000,3,0)),"",(VLOOKUP(B26,'3000m.'!$D$8:$H$1000,3,0)))</f>
        <v/>
      </c>
      <c r="M26" s="347" t="str">
        <f>IF(ISERROR(VLOOKUP(B26,'3000m.'!$D$8:$G$1000,4,0)),"",(VLOOKUP(B26,'3000m.'!$D$8:$G$1000,4,0)))</f>
        <v/>
      </c>
      <c r="N26" s="202" t="str">
        <f>IF(ISERROR(VLOOKUP(B26,'80m.Eng'!$D$8:$F$1000,3,0)),"",(VLOOKUP(B26,'80m.Eng'!$D$8:$H$1000,3,0)))</f>
        <v/>
      </c>
      <c r="O26" s="255" t="str">
        <f>IF(ISERROR(VLOOKUP(B26,'80m.Eng'!$D$8:$G$1000,4,0)),"",(VLOOKUP(B26,'80m.Eng'!$D$8:$G$1000,4,0)))</f>
        <v/>
      </c>
      <c r="P26" s="202" t="str">
        <f>IF(ISERROR(VLOOKUP(B26,'Uzun Atlama Genel'!$E$8:$J$1011,6,0)),"",(VLOOKUP(B26,'Uzun Atlama Genel'!$E$8:$J$1011,6,0)))</f>
        <v/>
      </c>
      <c r="Q26" s="255" t="str">
        <f>IF(ISERROR(VLOOKUP(B26,'Uzun Atlama Genel'!$E$8:$K$1011,7,0)),"",(VLOOKUP(B26,'Uzun Atlama Genel'!$E$8:$K$1011,7,0)))</f>
        <v/>
      </c>
      <c r="R26" s="463" t="str">
        <f>IF(ISERROR(VLOOKUP(B26,Üçadım!$E$8:$J$1000,6,0)),"",(VLOOKUP(B26,Üçadım!$E$8:$J$1000,6,0)))</f>
        <v/>
      </c>
      <c r="S26" s="347" t="str">
        <f>IF(ISERROR(VLOOKUP(B26,Üçadım!$E$8:$K$1000,7,0)),"",(VLOOKUP(B26,Üçadım!$E$8:$K$1000,7,0)))</f>
        <v/>
      </c>
      <c r="T26" s="202" t="str">
        <f>IF(ISERROR(VLOOKUP(B26,Yüksek!$E$8:$BR$1000,66,0)),"",(VLOOKUP(B26,Yüksek!$E$8:$BR$1000,66,0)))</f>
        <v/>
      </c>
      <c r="U26" s="279" t="str">
        <f>IF(ISERROR(VLOOKUP(B26,Yüksek!$E$8:$BS$1000,67,0)),"",(VLOOKUP(B26,Yüksek!$E$8:$BS$1000,67,0)))</f>
        <v/>
      </c>
      <c r="V26" s="202" t="str">
        <f>IF(ISERROR(VLOOKUP(B26,Sırık!$E$8:$BX$35555,72,0)),"",(VLOOKUP(B26,Sırık!$E$8:$BX$35555,72,0)))</f>
        <v/>
      </c>
      <c r="W26" s="347" t="str">
        <f>IF(ISERROR(VLOOKUP(B26,Sırık!$E$8:$BY$355555,73,0)),"",(VLOOKUP(B26,Sırık!$E$8:$BY$355555,73,0)))</f>
        <v/>
      </c>
      <c r="X26" s="202" t="str">
        <f>IF(ISERROR(VLOOKUP(B26,Gülle!$E$8:$J$1000,6,0)),"",(VLOOKUP(B26,Gülle!$E$8:$J$1000,6,0)))</f>
        <v/>
      </c>
      <c r="Y26" s="347" t="str">
        <f>IF(ISERROR(VLOOKUP(B26,Gülle!$E$8:$K$1000,7,0)),"",(VLOOKUP(B26,Gülle!$E$8:$K$1000,7,0)))</f>
        <v/>
      </c>
      <c r="Z26" s="464" t="str">
        <f>IF(ISERROR(VLOOKUP(B26,Çekiç!$E$8:$N$1000,6,0)),"",(VLOOKUP(B26,Çekiç!$E$8:$N$1000,6,0)))</f>
        <v/>
      </c>
      <c r="AA26" s="347" t="str">
        <f>IF(ISERROR(VLOOKUP(B26,Çekiç!$E$8:$O$1000,7,0)),"",(VLOOKUP(B26,Çekiç!$E$8:$O$1000,7,0)))</f>
        <v/>
      </c>
      <c r="AB26" s="202" t="str">
        <f>IF(ISERROR(VLOOKUP(B26,Disk!$E$8:$J$1000,6,0)),"",(VLOOKUP(B26,Disk!$E$8:$J$1000,6,0)))</f>
        <v/>
      </c>
      <c r="AC26" s="255" t="str">
        <f>IF(ISERROR(VLOOKUP(B26,Disk!$E$8:$K$1000,7,0)),"",(VLOOKUP(B26,Disk!$E$8:$K$1000,7,0)))</f>
        <v/>
      </c>
      <c r="AD26" s="463" t="str">
        <f>IF(ISERROR(VLOOKUP(B26,Cirit!$E$8:$J$1000,6,0)),"",(VLOOKUP(B26,Cirit!$E$8:$J$1000,6,0)))</f>
        <v/>
      </c>
      <c r="AE26" s="347" t="str">
        <f>IF(ISERROR(VLOOKUP(B26,Cirit!$E$8:$K$1000,7,0)),"",(VLOOKUP(B26,Cirit!$E$8:$K$1000,7,0)))</f>
        <v/>
      </c>
      <c r="AF26" s="403">
        <f t="shared" si="2"/>
        <v>0</v>
      </c>
    </row>
    <row r="27" spans="1:36" s="399" customFormat="1" ht="36" hidden="1" customHeight="1" x14ac:dyDescent="0.2">
      <c r="A27" s="402">
        <v>22</v>
      </c>
      <c r="B27" s="401"/>
      <c r="C27" s="401"/>
      <c r="D27" s="202" t="str">
        <f>IF(ISERROR(VLOOKUP(B27,'100m.'!$D$8:$F$1000,3,0)),"",(VLOOKUP(B27,'100m.'!$D$8:$F$1000,3,0)))</f>
        <v/>
      </c>
      <c r="E27" s="255" t="str">
        <f>IF(ISERROR(VLOOKUP(B27,'100m.'!$D$8:$G$1000,4,0)),"",(VLOOKUP(B27,'100m.'!$D$8:$G$1000,4,0)))</f>
        <v/>
      </c>
      <c r="F27" s="463" t="str">
        <f>IF(ISERROR(VLOOKUP(B27,'200m.'!$D$8:$F$1000,3,0)),"",(VLOOKUP(B27,'200m.'!$D$8:$H$1000,3,0)))</f>
        <v/>
      </c>
      <c r="G27" s="347" t="str">
        <f>IF(ISERROR(VLOOKUP(B27,'200m.'!$D$8:$G$1000,4,0)),"",(VLOOKUP(B27,'200m.'!$D$8:$G$1000,4,0)))</f>
        <v/>
      </c>
      <c r="H27" s="235" t="str">
        <f>IF(ISERROR(VLOOKUP(B27,'800m.'!$D$8:$F$978,3,0)),"",(VLOOKUP(B27,'800m.'!$D$8:$H$978,3,0)))</f>
        <v/>
      </c>
      <c r="I27" s="347" t="str">
        <f>IF(ISERROR(VLOOKUP(B27,'800m.'!$D$8:$G$978,4,0)),"",(VLOOKUP(B27,'800m.'!$D$8:$G$978,4,0)))</f>
        <v/>
      </c>
      <c r="J27" s="235" t="str">
        <f>IF(ISERROR(VLOOKUP(B27,'1500m.'!$D$8:$F$988,3,0)),"",(VLOOKUP(B27,'1500m.'!$D$8:$H$991,3,0)))</f>
        <v/>
      </c>
      <c r="K27" s="279" t="str">
        <f>IF(ISERROR(VLOOKUP(B27,'1500m.'!$D$8:$G$988,4,0)),"",(VLOOKUP(B27,'1500m.'!$D$8:$G$988,4,0)))</f>
        <v/>
      </c>
      <c r="L27" s="235" t="str">
        <f>IF(ISERROR(VLOOKUP(B27,'3000m.'!$D$8:$F$1000,3,0)),"",(VLOOKUP(B27,'3000m.'!$D$8:$H$1000,3,0)))</f>
        <v/>
      </c>
      <c r="M27" s="347" t="str">
        <f>IF(ISERROR(VLOOKUP(B27,'3000m.'!$D$8:$G$1000,4,0)),"",(VLOOKUP(B27,'3000m.'!$D$8:$G$1000,4,0)))</f>
        <v/>
      </c>
      <c r="N27" s="202" t="str">
        <f>IF(ISERROR(VLOOKUP(B27,'80m.Eng'!$D$8:$F$1000,3,0)),"",(VLOOKUP(B27,'80m.Eng'!$D$8:$H$1000,3,0)))</f>
        <v/>
      </c>
      <c r="O27" s="255" t="str">
        <f>IF(ISERROR(VLOOKUP(B27,'80m.Eng'!$D$8:$G$1000,4,0)),"",(VLOOKUP(B27,'80m.Eng'!$D$8:$G$1000,4,0)))</f>
        <v/>
      </c>
      <c r="P27" s="202" t="str">
        <f>IF(ISERROR(VLOOKUP(B27,'Uzun Atlama Genel'!$E$8:$J$1011,6,0)),"",(VLOOKUP(B27,'Uzun Atlama Genel'!$E$8:$J$1011,6,0)))</f>
        <v/>
      </c>
      <c r="Q27" s="255" t="str">
        <f>IF(ISERROR(VLOOKUP(B27,'Uzun Atlama Genel'!$E$8:$K$1011,7,0)),"",(VLOOKUP(B27,'Uzun Atlama Genel'!$E$8:$K$1011,7,0)))</f>
        <v/>
      </c>
      <c r="R27" s="463" t="str">
        <f>IF(ISERROR(VLOOKUP(B27,Üçadım!$E$8:$J$1000,6,0)),"",(VLOOKUP(B27,Üçadım!$E$8:$J$1000,6,0)))</f>
        <v/>
      </c>
      <c r="S27" s="347" t="str">
        <f>IF(ISERROR(VLOOKUP(B27,Üçadım!$E$8:$K$1000,7,0)),"",(VLOOKUP(B27,Üçadım!$E$8:$K$1000,7,0)))</f>
        <v/>
      </c>
      <c r="T27" s="202" t="str">
        <f>IF(ISERROR(VLOOKUP(B27,Yüksek!$E$8:$BR$1000,66,0)),"",(VLOOKUP(B27,Yüksek!$E$8:$BR$1000,66,0)))</f>
        <v/>
      </c>
      <c r="U27" s="279" t="str">
        <f>IF(ISERROR(VLOOKUP(B27,Yüksek!$E$8:$BS$1000,67,0)),"",(VLOOKUP(B27,Yüksek!$E$8:$BS$1000,67,0)))</f>
        <v/>
      </c>
      <c r="V27" s="202" t="str">
        <f>IF(ISERROR(VLOOKUP(B27,Sırık!$E$8:$BX$35555,72,0)),"",(VLOOKUP(B27,Sırık!$E$8:$BX$35555,72,0)))</f>
        <v/>
      </c>
      <c r="W27" s="347" t="str">
        <f>IF(ISERROR(VLOOKUP(B27,Sırık!$E$8:$BY$355555,73,0)),"",(VLOOKUP(B27,Sırık!$E$8:$BY$355555,73,0)))</f>
        <v/>
      </c>
      <c r="X27" s="202" t="str">
        <f>IF(ISERROR(VLOOKUP(B27,Gülle!$E$8:$J$1000,6,0)),"",(VLOOKUP(B27,Gülle!$E$8:$J$1000,6,0)))</f>
        <v/>
      </c>
      <c r="Y27" s="347" t="str">
        <f>IF(ISERROR(VLOOKUP(B27,Gülle!$E$8:$K$1000,7,0)),"",(VLOOKUP(B27,Gülle!$E$8:$K$1000,7,0)))</f>
        <v/>
      </c>
      <c r="Z27" s="464" t="str">
        <f>IF(ISERROR(VLOOKUP(B27,Çekiç!$E$8:$N$1000,6,0)),"",(VLOOKUP(B27,Çekiç!$E$8:$N$1000,6,0)))</f>
        <v/>
      </c>
      <c r="AA27" s="347" t="str">
        <f>IF(ISERROR(VLOOKUP(B27,Çekiç!$E$8:$O$1000,7,0)),"",(VLOOKUP(B27,Çekiç!$E$8:$O$1000,7,0)))</f>
        <v/>
      </c>
      <c r="AB27" s="202" t="str">
        <f>IF(ISERROR(VLOOKUP(B27,Disk!$E$8:$J$1000,6,0)),"",(VLOOKUP(B27,Disk!$E$8:$J$1000,6,0)))</f>
        <v/>
      </c>
      <c r="AC27" s="255" t="str">
        <f>IF(ISERROR(VLOOKUP(B27,Disk!$E$8:$K$1000,7,0)),"",(VLOOKUP(B27,Disk!$E$8:$K$1000,7,0)))</f>
        <v/>
      </c>
      <c r="AD27" s="463" t="str">
        <f>IF(ISERROR(VLOOKUP(B27,Cirit!$E$8:$J$1000,6,0)),"",(VLOOKUP(B27,Cirit!$E$8:$J$1000,6,0)))</f>
        <v/>
      </c>
      <c r="AE27" s="347" t="str">
        <f>IF(ISERROR(VLOOKUP(B27,Cirit!$E$8:$K$1000,7,0)),"",(VLOOKUP(B27,Cirit!$E$8:$K$1000,7,0)))</f>
        <v/>
      </c>
      <c r="AF27" s="403">
        <f t="shared" si="2"/>
        <v>0</v>
      </c>
    </row>
    <row r="28" spans="1:36" s="399" customFormat="1" ht="36" hidden="1" customHeight="1" x14ac:dyDescent="0.2">
      <c r="A28" s="402">
        <v>23</v>
      </c>
      <c r="B28" s="401"/>
      <c r="C28" s="401"/>
      <c r="D28" s="202" t="str">
        <f>IF(ISERROR(VLOOKUP(B28,'100m.'!$D$8:$F$1000,3,0)),"",(VLOOKUP(B28,'100m.'!$D$8:$F$1000,3,0)))</f>
        <v/>
      </c>
      <c r="E28" s="255" t="str">
        <f>IF(ISERROR(VLOOKUP(B28,'100m.'!$D$8:$G$1000,4,0)),"",(VLOOKUP(B28,'100m.'!$D$8:$G$1000,4,0)))</f>
        <v/>
      </c>
      <c r="F28" s="463" t="str">
        <f>IF(ISERROR(VLOOKUP(B28,'200m.'!$D$8:$F$1000,3,0)),"",(VLOOKUP(B28,'200m.'!$D$8:$H$1000,3,0)))</f>
        <v/>
      </c>
      <c r="G28" s="347" t="str">
        <f>IF(ISERROR(VLOOKUP(B28,'200m.'!$D$8:$G$1000,4,0)),"",(VLOOKUP(B28,'200m.'!$D$8:$G$1000,4,0)))</f>
        <v/>
      </c>
      <c r="H28" s="235" t="str">
        <f>IF(ISERROR(VLOOKUP(B28,'800m.'!$D$8:$F$978,3,0)),"",(VLOOKUP(B28,'800m.'!$D$8:$H$978,3,0)))</f>
        <v/>
      </c>
      <c r="I28" s="347" t="str">
        <f>IF(ISERROR(VLOOKUP(B28,'800m.'!$D$8:$G$978,4,0)),"",(VLOOKUP(B28,'800m.'!$D$8:$G$978,4,0)))</f>
        <v/>
      </c>
      <c r="J28" s="235" t="str">
        <f>IF(ISERROR(VLOOKUP(B28,'1500m.'!$D$8:$F$988,3,0)),"",(VLOOKUP(B28,'1500m.'!$D$8:$H$991,3,0)))</f>
        <v/>
      </c>
      <c r="K28" s="279" t="str">
        <f>IF(ISERROR(VLOOKUP(B28,'1500m.'!$D$8:$G$988,4,0)),"",(VLOOKUP(B28,'1500m.'!$D$8:$G$988,4,0)))</f>
        <v/>
      </c>
      <c r="L28" s="235" t="str">
        <f>IF(ISERROR(VLOOKUP(B28,'3000m.'!$D$8:$F$1000,3,0)),"",(VLOOKUP(B28,'3000m.'!$D$8:$H$1000,3,0)))</f>
        <v/>
      </c>
      <c r="M28" s="347" t="str">
        <f>IF(ISERROR(VLOOKUP(B28,'3000m.'!$D$8:$G$1000,4,0)),"",(VLOOKUP(B28,'3000m.'!$D$8:$G$1000,4,0)))</f>
        <v/>
      </c>
      <c r="N28" s="202" t="str">
        <f>IF(ISERROR(VLOOKUP(B28,'80m.Eng'!$D$8:$F$1000,3,0)),"",(VLOOKUP(B28,'80m.Eng'!$D$8:$H$1000,3,0)))</f>
        <v/>
      </c>
      <c r="O28" s="255" t="str">
        <f>IF(ISERROR(VLOOKUP(B28,'80m.Eng'!$D$8:$G$1000,4,0)),"",(VLOOKUP(B28,'80m.Eng'!$D$8:$G$1000,4,0)))</f>
        <v/>
      </c>
      <c r="P28" s="202" t="str">
        <f>IF(ISERROR(VLOOKUP(B28,'Uzun Atlama Genel'!$E$8:$J$1011,6,0)),"",(VLOOKUP(B28,'Uzun Atlama Genel'!$E$8:$J$1011,6,0)))</f>
        <v/>
      </c>
      <c r="Q28" s="255" t="str">
        <f>IF(ISERROR(VLOOKUP(B28,'Uzun Atlama Genel'!$E$8:$K$1011,7,0)),"",(VLOOKUP(B28,'Uzun Atlama Genel'!$E$8:$K$1011,7,0)))</f>
        <v/>
      </c>
      <c r="R28" s="463" t="str">
        <f>IF(ISERROR(VLOOKUP(B28,Üçadım!$E$8:$J$1000,6,0)),"",(VLOOKUP(B28,Üçadım!$E$8:$J$1000,6,0)))</f>
        <v/>
      </c>
      <c r="S28" s="347" t="str">
        <f>IF(ISERROR(VLOOKUP(B28,Üçadım!$E$8:$K$1000,7,0)),"",(VLOOKUP(B28,Üçadım!$E$8:$K$1000,7,0)))</f>
        <v/>
      </c>
      <c r="T28" s="202" t="str">
        <f>IF(ISERROR(VLOOKUP(B28,Yüksek!$E$8:$BR$1000,66,0)),"",(VLOOKUP(B28,Yüksek!$E$8:$BR$1000,66,0)))</f>
        <v/>
      </c>
      <c r="U28" s="279" t="str">
        <f>IF(ISERROR(VLOOKUP(B28,Yüksek!$E$8:$BS$1000,67,0)),"",(VLOOKUP(B28,Yüksek!$E$8:$BS$1000,67,0)))</f>
        <v/>
      </c>
      <c r="V28" s="202" t="str">
        <f>IF(ISERROR(VLOOKUP(B28,Sırık!$E$8:$BX$35555,72,0)),"",(VLOOKUP(B28,Sırık!$E$8:$BX$35555,72,0)))</f>
        <v/>
      </c>
      <c r="W28" s="347" t="str">
        <f>IF(ISERROR(VLOOKUP(B28,Sırık!$E$8:$BY$355555,73,0)),"",(VLOOKUP(B28,Sırık!$E$8:$BY$355555,73,0)))</f>
        <v/>
      </c>
      <c r="X28" s="202" t="str">
        <f>IF(ISERROR(VLOOKUP(B28,Gülle!$E$8:$J$1000,6,0)),"",(VLOOKUP(B28,Gülle!$E$8:$J$1000,6,0)))</f>
        <v/>
      </c>
      <c r="Y28" s="347" t="str">
        <f>IF(ISERROR(VLOOKUP(B28,Gülle!$E$8:$K$1000,7,0)),"",(VLOOKUP(B28,Gülle!$E$8:$K$1000,7,0)))</f>
        <v/>
      </c>
      <c r="Z28" s="464" t="str">
        <f>IF(ISERROR(VLOOKUP(B28,Çekiç!$E$8:$N$1000,6,0)),"",(VLOOKUP(B28,Çekiç!$E$8:$N$1000,6,0)))</f>
        <v/>
      </c>
      <c r="AA28" s="347" t="str">
        <f>IF(ISERROR(VLOOKUP(B28,Çekiç!$E$8:$O$1000,7,0)),"",(VLOOKUP(B28,Çekiç!$E$8:$O$1000,7,0)))</f>
        <v/>
      </c>
      <c r="AB28" s="202" t="str">
        <f>IF(ISERROR(VLOOKUP(B28,Disk!$E$8:$J$1000,6,0)),"",(VLOOKUP(B28,Disk!$E$8:$J$1000,6,0)))</f>
        <v/>
      </c>
      <c r="AC28" s="255" t="str">
        <f>IF(ISERROR(VLOOKUP(B28,Disk!$E$8:$K$1000,7,0)),"",(VLOOKUP(B28,Disk!$E$8:$K$1000,7,0)))</f>
        <v/>
      </c>
      <c r="AD28" s="463" t="str">
        <f>IF(ISERROR(VLOOKUP(B28,Cirit!$E$8:$J$1000,6,0)),"",(VLOOKUP(B28,Cirit!$E$8:$J$1000,6,0)))</f>
        <v/>
      </c>
      <c r="AE28" s="347" t="str">
        <f>IF(ISERROR(VLOOKUP(B28,Cirit!$E$8:$K$1000,7,0)),"",(VLOOKUP(B28,Cirit!$E$8:$K$1000,7,0)))</f>
        <v/>
      </c>
      <c r="AF28" s="403">
        <f t="shared" si="2"/>
        <v>0</v>
      </c>
    </row>
    <row r="29" spans="1:36" ht="36" hidden="1" customHeight="1" x14ac:dyDescent="0.2">
      <c r="A29" s="402">
        <v>24</v>
      </c>
      <c r="B29" s="401"/>
      <c r="C29" s="401"/>
      <c r="D29" s="202" t="str">
        <f>IF(ISERROR(VLOOKUP(B29,'100m.'!$D$8:$F$1000,3,0)),"",(VLOOKUP(B29,'100m.'!$D$8:$F$1000,3,0)))</f>
        <v/>
      </c>
      <c r="E29" s="255" t="str">
        <f>IF(ISERROR(VLOOKUP(B29,'100m.'!$D$8:$G$1000,4,0)),"",(VLOOKUP(B29,'100m.'!$D$8:$G$1000,4,0)))</f>
        <v/>
      </c>
      <c r="F29" s="463" t="str">
        <f>IF(ISERROR(VLOOKUP(B29,'200m.'!$D$8:$F$1000,3,0)),"",(VLOOKUP(B29,'200m.'!$D$8:$H$1000,3,0)))</f>
        <v/>
      </c>
      <c r="G29" s="347" t="str">
        <f>IF(ISERROR(VLOOKUP(B29,'200m.'!$D$8:$G$1000,4,0)),"",(VLOOKUP(B29,'200m.'!$D$8:$G$1000,4,0)))</f>
        <v/>
      </c>
      <c r="H29" s="235" t="str">
        <f>IF(ISERROR(VLOOKUP(B29,'800m.'!$D$8:$F$978,3,0)),"",(VLOOKUP(B29,'800m.'!$D$8:$H$978,3,0)))</f>
        <v/>
      </c>
      <c r="I29" s="347" t="str">
        <f>IF(ISERROR(VLOOKUP(B29,'800m.'!$D$8:$G$978,4,0)),"",(VLOOKUP(B29,'800m.'!$D$8:$G$978,4,0)))</f>
        <v/>
      </c>
      <c r="J29" s="235" t="str">
        <f>IF(ISERROR(VLOOKUP(B29,'1500m.'!$D$8:$F$988,3,0)),"",(VLOOKUP(B29,'1500m.'!$D$8:$H$991,3,0)))</f>
        <v/>
      </c>
      <c r="K29" s="279" t="str">
        <f>IF(ISERROR(VLOOKUP(B29,'1500m.'!$D$8:$G$988,4,0)),"",(VLOOKUP(B29,'1500m.'!$D$8:$G$988,4,0)))</f>
        <v/>
      </c>
      <c r="L29" s="235" t="str">
        <f>IF(ISERROR(VLOOKUP(B29,'3000m.'!$D$8:$F$1000,3,0)),"",(VLOOKUP(B29,'3000m.'!$D$8:$H$1000,3,0)))</f>
        <v/>
      </c>
      <c r="M29" s="347" t="str">
        <f>IF(ISERROR(VLOOKUP(B29,'3000m.'!$D$8:$G$1000,4,0)),"",(VLOOKUP(B29,'3000m.'!$D$8:$G$1000,4,0)))</f>
        <v/>
      </c>
      <c r="N29" s="202" t="str">
        <f>IF(ISERROR(VLOOKUP(B29,'80m.Eng'!$D$8:$F$1000,3,0)),"",(VLOOKUP(B29,'80m.Eng'!$D$8:$H$1000,3,0)))</f>
        <v/>
      </c>
      <c r="O29" s="255" t="str">
        <f>IF(ISERROR(VLOOKUP(B29,'80m.Eng'!$D$8:$G$1000,4,0)),"",(VLOOKUP(B29,'80m.Eng'!$D$8:$G$1000,4,0)))</f>
        <v/>
      </c>
      <c r="P29" s="202" t="str">
        <f>IF(ISERROR(VLOOKUP(B29,'Uzun Atlama Genel'!$E$8:$J$1011,6,0)),"",(VLOOKUP(B29,'Uzun Atlama Genel'!$E$8:$J$1011,6,0)))</f>
        <v/>
      </c>
      <c r="Q29" s="255" t="str">
        <f>IF(ISERROR(VLOOKUP(B29,'Uzun Atlama Genel'!$E$8:$K$1011,7,0)),"",(VLOOKUP(B29,'Uzun Atlama Genel'!$E$8:$K$1011,7,0)))</f>
        <v/>
      </c>
      <c r="R29" s="463" t="str">
        <f>IF(ISERROR(VLOOKUP(B29,Üçadım!$E$8:$J$1000,6,0)),"",(VLOOKUP(B29,Üçadım!$E$8:$J$1000,6,0)))</f>
        <v/>
      </c>
      <c r="S29" s="347" t="str">
        <f>IF(ISERROR(VLOOKUP(B29,Üçadım!$E$8:$K$1000,7,0)),"",(VLOOKUP(B29,Üçadım!$E$8:$K$1000,7,0)))</f>
        <v/>
      </c>
      <c r="T29" s="202" t="str">
        <f>IF(ISERROR(VLOOKUP(B29,Yüksek!$E$8:$BR$1000,66,0)),"",(VLOOKUP(B29,Yüksek!$E$8:$BR$1000,66,0)))</f>
        <v/>
      </c>
      <c r="U29" s="279" t="str">
        <f>IF(ISERROR(VLOOKUP(B29,Yüksek!$E$8:$BS$1000,67,0)),"",(VLOOKUP(B29,Yüksek!$E$8:$BS$1000,67,0)))</f>
        <v/>
      </c>
      <c r="V29" s="202" t="str">
        <f>IF(ISERROR(VLOOKUP(B29,Sırık!$E$8:$BX$35555,72,0)),"",(VLOOKUP(B29,Sırık!$E$8:$BX$35555,72,0)))</f>
        <v/>
      </c>
      <c r="W29" s="347" t="str">
        <f>IF(ISERROR(VLOOKUP(B29,Sırık!$E$8:$BY$355555,73,0)),"",(VLOOKUP(B29,Sırık!$E$8:$BY$355555,73,0)))</f>
        <v/>
      </c>
      <c r="X29" s="202" t="str">
        <f>IF(ISERROR(VLOOKUP(B29,Gülle!$E$8:$J$1000,6,0)),"",(VLOOKUP(B29,Gülle!$E$8:$J$1000,6,0)))</f>
        <v/>
      </c>
      <c r="Y29" s="347" t="str">
        <f>IF(ISERROR(VLOOKUP(B29,Gülle!$E$8:$K$1000,7,0)),"",(VLOOKUP(B29,Gülle!$E$8:$K$1000,7,0)))</f>
        <v/>
      </c>
      <c r="Z29" s="464" t="str">
        <f>IF(ISERROR(VLOOKUP(B29,Çekiç!$E$8:$N$1000,6,0)),"",(VLOOKUP(B29,Çekiç!$E$8:$N$1000,6,0)))</f>
        <v/>
      </c>
      <c r="AA29" s="347" t="str">
        <f>IF(ISERROR(VLOOKUP(B29,Çekiç!$E$8:$O$1000,7,0)),"",(VLOOKUP(B29,Çekiç!$E$8:$O$1000,7,0)))</f>
        <v/>
      </c>
      <c r="AB29" s="202" t="str">
        <f>IF(ISERROR(VLOOKUP(B29,Disk!$E$8:$J$1000,6,0)),"",(VLOOKUP(B29,Disk!$E$8:$J$1000,6,0)))</f>
        <v/>
      </c>
      <c r="AC29" s="255" t="str">
        <f>IF(ISERROR(VLOOKUP(B29,Disk!$E$8:$K$1000,7,0)),"",(VLOOKUP(B29,Disk!$E$8:$K$1000,7,0)))</f>
        <v/>
      </c>
      <c r="AD29" s="463" t="str">
        <f>IF(ISERROR(VLOOKUP(B29,Cirit!$E$8:$J$1000,6,0)),"",(VLOOKUP(B29,Cirit!$E$8:$J$1000,6,0)))</f>
        <v/>
      </c>
      <c r="AE29" s="347" t="str">
        <f>IF(ISERROR(VLOOKUP(B29,Cirit!$E$8:$K$1000,7,0)),"",(VLOOKUP(B29,Cirit!$E$8:$K$1000,7,0)))</f>
        <v/>
      </c>
      <c r="AF29" s="403">
        <f t="shared" si="2"/>
        <v>0</v>
      </c>
      <c r="AG29"/>
      <c r="AH29"/>
      <c r="AI29"/>
      <c r="AJ29"/>
    </row>
    <row r="30" spans="1:36" ht="36" hidden="1" customHeight="1" x14ac:dyDescent="0.2">
      <c r="A30" s="402">
        <v>25</v>
      </c>
      <c r="B30" s="401"/>
      <c r="C30" s="401"/>
      <c r="D30" s="202" t="str">
        <f>IF(ISERROR(VLOOKUP(B30,'100m.'!$D$8:$F$1000,3,0)),"",(VLOOKUP(B30,'100m.'!$D$8:$F$1000,3,0)))</f>
        <v/>
      </c>
      <c r="E30" s="255" t="str">
        <f>IF(ISERROR(VLOOKUP(B30,'100m.'!$D$8:$G$1000,4,0)),"",(VLOOKUP(B30,'100m.'!$D$8:$G$1000,4,0)))</f>
        <v/>
      </c>
      <c r="F30" s="463" t="str">
        <f>IF(ISERROR(VLOOKUP(B30,'200m.'!$D$8:$F$1000,3,0)),"",(VLOOKUP(B30,'200m.'!$D$8:$H$1000,3,0)))</f>
        <v/>
      </c>
      <c r="G30" s="347" t="str">
        <f>IF(ISERROR(VLOOKUP(B30,'200m.'!$D$8:$G$1000,4,0)),"",(VLOOKUP(B30,'200m.'!$D$8:$G$1000,4,0)))</f>
        <v/>
      </c>
      <c r="H30" s="235" t="str">
        <f>IF(ISERROR(VLOOKUP(B30,'800m.'!$D$8:$F$978,3,0)),"",(VLOOKUP(B30,'800m.'!$D$8:$H$978,3,0)))</f>
        <v/>
      </c>
      <c r="I30" s="347" t="str">
        <f>IF(ISERROR(VLOOKUP(B30,'800m.'!$D$8:$G$978,4,0)),"",(VLOOKUP(B30,'800m.'!$D$8:$G$978,4,0)))</f>
        <v/>
      </c>
      <c r="J30" s="235" t="str">
        <f>IF(ISERROR(VLOOKUP(B30,'1500m.'!$D$8:$F$988,3,0)),"",(VLOOKUP(B30,'1500m.'!$D$8:$H$991,3,0)))</f>
        <v/>
      </c>
      <c r="K30" s="279" t="str">
        <f>IF(ISERROR(VLOOKUP(B30,'1500m.'!$D$8:$G$988,4,0)),"",(VLOOKUP(B30,'1500m.'!$D$8:$G$988,4,0)))</f>
        <v/>
      </c>
      <c r="L30" s="235" t="str">
        <f>IF(ISERROR(VLOOKUP(B30,'3000m.'!$D$8:$F$1000,3,0)),"",(VLOOKUP(B30,'3000m.'!$D$8:$H$1000,3,0)))</f>
        <v/>
      </c>
      <c r="M30" s="347" t="str">
        <f>IF(ISERROR(VLOOKUP(B30,'3000m.'!$D$8:$G$1000,4,0)),"",(VLOOKUP(B30,'3000m.'!$D$8:$G$1000,4,0)))</f>
        <v/>
      </c>
      <c r="N30" s="202" t="str">
        <f>IF(ISERROR(VLOOKUP(B30,'80m.Eng'!$D$8:$F$1000,3,0)),"",(VLOOKUP(B30,'80m.Eng'!$D$8:$H$1000,3,0)))</f>
        <v/>
      </c>
      <c r="O30" s="255" t="str">
        <f>IF(ISERROR(VLOOKUP(B30,'80m.Eng'!$D$8:$G$1000,4,0)),"",(VLOOKUP(B30,'80m.Eng'!$D$8:$G$1000,4,0)))</f>
        <v/>
      </c>
      <c r="P30" s="202" t="str">
        <f>IF(ISERROR(VLOOKUP(B30,'Uzun Atlama Genel'!$E$8:$J$1011,6,0)),"",(VLOOKUP(B30,'Uzun Atlama Genel'!$E$8:$J$1011,6,0)))</f>
        <v/>
      </c>
      <c r="Q30" s="255" t="str">
        <f>IF(ISERROR(VLOOKUP(B30,'Uzun Atlama Genel'!$E$8:$K$1011,7,0)),"",(VLOOKUP(B30,'Uzun Atlama Genel'!$E$8:$K$1011,7,0)))</f>
        <v/>
      </c>
      <c r="R30" s="463" t="str">
        <f>IF(ISERROR(VLOOKUP(B30,Üçadım!$E$8:$J$1000,6,0)),"",(VLOOKUP(B30,Üçadım!$E$8:$J$1000,6,0)))</f>
        <v/>
      </c>
      <c r="S30" s="347" t="str">
        <f>IF(ISERROR(VLOOKUP(B30,Üçadım!$E$8:$K$1000,7,0)),"",(VLOOKUP(B30,Üçadım!$E$8:$K$1000,7,0)))</f>
        <v/>
      </c>
      <c r="T30" s="202" t="str">
        <f>IF(ISERROR(VLOOKUP(B30,Yüksek!$E$8:$BR$1000,66,0)),"",(VLOOKUP(B30,Yüksek!$E$8:$BR$1000,66,0)))</f>
        <v/>
      </c>
      <c r="U30" s="279" t="str">
        <f>IF(ISERROR(VLOOKUP(B30,Yüksek!$E$8:$BS$1000,67,0)),"",(VLOOKUP(B30,Yüksek!$E$8:$BS$1000,67,0)))</f>
        <v/>
      </c>
      <c r="V30" s="202" t="str">
        <f>IF(ISERROR(VLOOKUP(B30,Sırık!$E$8:$BX$35555,72,0)),"",(VLOOKUP(B30,Sırık!$E$8:$BX$35555,72,0)))</f>
        <v/>
      </c>
      <c r="W30" s="347" t="str">
        <f>IF(ISERROR(VLOOKUP(B30,Sırık!$E$8:$BY$355555,73,0)),"",(VLOOKUP(B30,Sırık!$E$8:$BY$355555,73,0)))</f>
        <v/>
      </c>
      <c r="X30" s="202" t="str">
        <f>IF(ISERROR(VLOOKUP(B30,Gülle!$E$8:$J$1000,6,0)),"",(VLOOKUP(B30,Gülle!$E$8:$J$1000,6,0)))</f>
        <v/>
      </c>
      <c r="Y30" s="347" t="str">
        <f>IF(ISERROR(VLOOKUP(B30,Gülle!$E$8:$K$1000,7,0)),"",(VLOOKUP(B30,Gülle!$E$8:$K$1000,7,0)))</f>
        <v/>
      </c>
      <c r="Z30" s="464" t="str">
        <f>IF(ISERROR(VLOOKUP(B30,Çekiç!$E$8:$N$1000,6,0)),"",(VLOOKUP(B30,Çekiç!$E$8:$N$1000,6,0)))</f>
        <v/>
      </c>
      <c r="AA30" s="347" t="str">
        <f>IF(ISERROR(VLOOKUP(B30,Çekiç!$E$8:$O$1000,7,0)),"",(VLOOKUP(B30,Çekiç!$E$8:$O$1000,7,0)))</f>
        <v/>
      </c>
      <c r="AB30" s="202" t="str">
        <f>IF(ISERROR(VLOOKUP(B30,Disk!$E$8:$J$1000,6,0)),"",(VLOOKUP(B30,Disk!$E$8:$J$1000,6,0)))</f>
        <v/>
      </c>
      <c r="AC30" s="255" t="str">
        <f>IF(ISERROR(VLOOKUP(B30,Disk!$E$8:$K$1000,7,0)),"",(VLOOKUP(B30,Disk!$E$8:$K$1000,7,0)))</f>
        <v/>
      </c>
      <c r="AD30" s="463" t="str">
        <f>IF(ISERROR(VLOOKUP(B30,Cirit!$E$8:$J$1000,6,0)),"",(VLOOKUP(B30,Cirit!$E$8:$J$1000,6,0)))</f>
        <v/>
      </c>
      <c r="AE30" s="347" t="str">
        <f>IF(ISERROR(VLOOKUP(B30,Cirit!$E$8:$K$1000,7,0)),"",(VLOOKUP(B30,Cirit!$E$8:$K$1000,7,0)))</f>
        <v/>
      </c>
      <c r="AF30" s="403">
        <f t="shared" si="2"/>
        <v>0</v>
      </c>
      <c r="AG30"/>
      <c r="AH30"/>
      <c r="AI30"/>
      <c r="AJ30"/>
    </row>
    <row r="31" spans="1:36" ht="36" hidden="1" customHeight="1" x14ac:dyDescent="0.2">
      <c r="A31" s="402">
        <v>26</v>
      </c>
      <c r="B31" s="401"/>
      <c r="C31" s="401"/>
      <c r="D31" s="202" t="str">
        <f>IF(ISERROR(VLOOKUP(B31,'100m.'!$D$8:$F$1000,3,0)),"",(VLOOKUP(B31,'100m.'!$D$8:$F$1000,3,0)))</f>
        <v/>
      </c>
      <c r="E31" s="255" t="str">
        <f>IF(ISERROR(VLOOKUP(B31,'100m.'!$D$8:$G$1000,4,0)),"",(VLOOKUP(B31,'100m.'!$D$8:$G$1000,4,0)))</f>
        <v/>
      </c>
      <c r="F31" s="463" t="str">
        <f>IF(ISERROR(VLOOKUP(B31,'200m.'!$D$8:$F$1000,3,0)),"",(VLOOKUP(B31,'200m.'!$D$8:$H$1000,3,0)))</f>
        <v/>
      </c>
      <c r="G31" s="347" t="str">
        <f>IF(ISERROR(VLOOKUP(B31,'200m.'!$D$8:$G$1000,4,0)),"",(VLOOKUP(B31,'200m.'!$D$8:$G$1000,4,0)))</f>
        <v/>
      </c>
      <c r="H31" s="235" t="str">
        <f>IF(ISERROR(VLOOKUP(B31,'800m.'!$D$8:$F$978,3,0)),"",(VLOOKUP(B31,'800m.'!$D$8:$H$978,3,0)))</f>
        <v/>
      </c>
      <c r="I31" s="347" t="str">
        <f>IF(ISERROR(VLOOKUP(B31,'800m.'!$D$8:$G$978,4,0)),"",(VLOOKUP(B31,'800m.'!$D$8:$G$978,4,0)))</f>
        <v/>
      </c>
      <c r="J31" s="235" t="str">
        <f>IF(ISERROR(VLOOKUP(B31,'1500m.'!$D$8:$F$988,3,0)),"",(VLOOKUP(B31,'1500m.'!$D$8:$H$991,3,0)))</f>
        <v/>
      </c>
      <c r="K31" s="279" t="str">
        <f>IF(ISERROR(VLOOKUP(B31,'1500m.'!$D$8:$G$988,4,0)),"",(VLOOKUP(B31,'1500m.'!$D$8:$G$988,4,0)))</f>
        <v/>
      </c>
      <c r="L31" s="235" t="str">
        <f>IF(ISERROR(VLOOKUP(B31,'3000m.'!$D$8:$F$1000,3,0)),"",(VLOOKUP(B31,'3000m.'!$D$8:$H$1000,3,0)))</f>
        <v/>
      </c>
      <c r="M31" s="347" t="str">
        <f>IF(ISERROR(VLOOKUP(B31,'3000m.'!$D$8:$G$1000,4,0)),"",(VLOOKUP(B31,'3000m.'!$D$8:$G$1000,4,0)))</f>
        <v/>
      </c>
      <c r="N31" s="202" t="str">
        <f>IF(ISERROR(VLOOKUP(B31,'80m.Eng'!$D$8:$F$1000,3,0)),"",(VLOOKUP(B31,'80m.Eng'!$D$8:$H$1000,3,0)))</f>
        <v/>
      </c>
      <c r="O31" s="255" t="str">
        <f>IF(ISERROR(VLOOKUP(B31,'80m.Eng'!$D$8:$G$1000,4,0)),"",(VLOOKUP(B31,'80m.Eng'!$D$8:$G$1000,4,0)))</f>
        <v/>
      </c>
      <c r="P31" s="202" t="str">
        <f>IF(ISERROR(VLOOKUP(B31,'Uzun Atlama Genel'!$E$8:$J$1011,6,0)),"",(VLOOKUP(B31,'Uzun Atlama Genel'!$E$8:$J$1011,6,0)))</f>
        <v/>
      </c>
      <c r="Q31" s="255" t="str">
        <f>IF(ISERROR(VLOOKUP(B31,'Uzun Atlama Genel'!$E$8:$K$1011,7,0)),"",(VLOOKUP(B31,'Uzun Atlama Genel'!$E$8:$K$1011,7,0)))</f>
        <v/>
      </c>
      <c r="R31" s="463" t="str">
        <f>IF(ISERROR(VLOOKUP(B31,Üçadım!$E$8:$J$1000,6,0)),"",(VLOOKUP(B31,Üçadım!$E$8:$J$1000,6,0)))</f>
        <v/>
      </c>
      <c r="S31" s="347" t="str">
        <f>IF(ISERROR(VLOOKUP(B31,Üçadım!$E$8:$K$1000,7,0)),"",(VLOOKUP(B31,Üçadım!$E$8:$K$1000,7,0)))</f>
        <v/>
      </c>
      <c r="T31" s="202" t="str">
        <f>IF(ISERROR(VLOOKUP(B31,Yüksek!$E$8:$BR$1000,66,0)),"",(VLOOKUP(B31,Yüksek!$E$8:$BR$1000,66,0)))</f>
        <v/>
      </c>
      <c r="U31" s="279" t="str">
        <f>IF(ISERROR(VLOOKUP(B31,Yüksek!$E$8:$BS$1000,67,0)),"",(VLOOKUP(B31,Yüksek!$E$8:$BS$1000,67,0)))</f>
        <v/>
      </c>
      <c r="V31" s="202" t="str">
        <f>IF(ISERROR(VLOOKUP(B31,Sırık!$E$8:$BX$35555,72,0)),"",(VLOOKUP(B31,Sırık!$E$8:$BX$35555,72,0)))</f>
        <v/>
      </c>
      <c r="W31" s="347" t="str">
        <f>IF(ISERROR(VLOOKUP(B31,Sırık!$E$8:$BY$355555,73,0)),"",(VLOOKUP(B31,Sırık!$E$8:$BY$355555,73,0)))</f>
        <v/>
      </c>
      <c r="X31" s="202" t="str">
        <f>IF(ISERROR(VLOOKUP(B31,Gülle!$E$8:$J$1000,6,0)),"",(VLOOKUP(B31,Gülle!$E$8:$J$1000,6,0)))</f>
        <v/>
      </c>
      <c r="Y31" s="347" t="str">
        <f>IF(ISERROR(VLOOKUP(B31,Gülle!$E$8:$K$1000,7,0)),"",(VLOOKUP(B31,Gülle!$E$8:$K$1000,7,0)))</f>
        <v/>
      </c>
      <c r="Z31" s="464" t="str">
        <f>IF(ISERROR(VLOOKUP(B31,Çekiç!$E$8:$N$1000,6,0)),"",(VLOOKUP(B31,Çekiç!$E$8:$N$1000,6,0)))</f>
        <v/>
      </c>
      <c r="AA31" s="347" t="str">
        <f>IF(ISERROR(VLOOKUP(B31,Çekiç!$E$8:$O$1000,7,0)),"",(VLOOKUP(B31,Çekiç!$E$8:$O$1000,7,0)))</f>
        <v/>
      </c>
      <c r="AB31" s="202" t="str">
        <f>IF(ISERROR(VLOOKUP(B31,Disk!$E$8:$J$1000,6,0)),"",(VLOOKUP(B31,Disk!$E$8:$J$1000,6,0)))</f>
        <v/>
      </c>
      <c r="AC31" s="255" t="str">
        <f>IF(ISERROR(VLOOKUP(B31,Disk!$E$8:$K$1000,7,0)),"",(VLOOKUP(B31,Disk!$E$8:$K$1000,7,0)))</f>
        <v/>
      </c>
      <c r="AD31" s="463" t="str">
        <f>IF(ISERROR(VLOOKUP(B31,Cirit!$E$8:$J$1000,6,0)),"",(VLOOKUP(B31,Cirit!$E$8:$J$1000,6,0)))</f>
        <v/>
      </c>
      <c r="AE31" s="347" t="str">
        <f>IF(ISERROR(VLOOKUP(B31,Cirit!$E$8:$K$1000,7,0)),"",(VLOOKUP(B31,Cirit!$E$8:$K$1000,7,0)))</f>
        <v/>
      </c>
      <c r="AF31" s="403">
        <f t="shared" si="2"/>
        <v>0</v>
      </c>
      <c r="AG31"/>
      <c r="AH31"/>
      <c r="AI31"/>
      <c r="AJ31"/>
    </row>
    <row r="32" spans="1:36" ht="36" hidden="1" customHeight="1" x14ac:dyDescent="0.2">
      <c r="A32" s="402">
        <v>27</v>
      </c>
      <c r="B32" s="401"/>
      <c r="C32" s="401"/>
      <c r="D32" s="202" t="str">
        <f>IF(ISERROR(VLOOKUP(B32,'100m.'!$D$8:$F$1000,3,0)),"",(VLOOKUP(B32,'100m.'!$D$8:$F$1000,3,0)))</f>
        <v/>
      </c>
      <c r="E32" s="255" t="str">
        <f>IF(ISERROR(VLOOKUP(B32,'100m.'!$D$8:$G$1000,4,0)),"",(VLOOKUP(B32,'100m.'!$D$8:$G$1000,4,0)))</f>
        <v/>
      </c>
      <c r="F32" s="463" t="str">
        <f>IF(ISERROR(VLOOKUP(B32,'200m.'!$D$8:$F$1000,3,0)),"",(VLOOKUP(B32,'200m.'!$D$8:$H$1000,3,0)))</f>
        <v/>
      </c>
      <c r="G32" s="347" t="str">
        <f>IF(ISERROR(VLOOKUP(B32,'200m.'!$D$8:$G$1000,4,0)),"",(VLOOKUP(B32,'200m.'!$D$8:$G$1000,4,0)))</f>
        <v/>
      </c>
      <c r="H32" s="235" t="str">
        <f>IF(ISERROR(VLOOKUP(B32,'800m.'!$D$8:$F$978,3,0)),"",(VLOOKUP(B32,'800m.'!$D$8:$H$978,3,0)))</f>
        <v/>
      </c>
      <c r="I32" s="347" t="str">
        <f>IF(ISERROR(VLOOKUP(B32,'800m.'!$D$8:$G$978,4,0)),"",(VLOOKUP(B32,'800m.'!$D$8:$G$978,4,0)))</f>
        <v/>
      </c>
      <c r="J32" s="235" t="str">
        <f>IF(ISERROR(VLOOKUP(B32,'1500m.'!$D$8:$F$988,3,0)),"",(VLOOKUP(B32,'1500m.'!$D$8:$H$991,3,0)))</f>
        <v/>
      </c>
      <c r="K32" s="279" t="str">
        <f>IF(ISERROR(VLOOKUP(B32,'1500m.'!$D$8:$G$988,4,0)),"",(VLOOKUP(B32,'1500m.'!$D$8:$G$988,4,0)))</f>
        <v/>
      </c>
      <c r="L32" s="235" t="str">
        <f>IF(ISERROR(VLOOKUP(B32,'3000m.'!$D$8:$F$1000,3,0)),"",(VLOOKUP(B32,'3000m.'!$D$8:$H$1000,3,0)))</f>
        <v/>
      </c>
      <c r="M32" s="347" t="str">
        <f>IF(ISERROR(VLOOKUP(B32,'3000m.'!$D$8:$G$1000,4,0)),"",(VLOOKUP(B32,'3000m.'!$D$8:$G$1000,4,0)))</f>
        <v/>
      </c>
      <c r="N32" s="202" t="str">
        <f>IF(ISERROR(VLOOKUP(B32,'80m.Eng'!$D$8:$F$1000,3,0)),"",(VLOOKUP(B32,'80m.Eng'!$D$8:$H$1000,3,0)))</f>
        <v/>
      </c>
      <c r="O32" s="255" t="str">
        <f>IF(ISERROR(VLOOKUP(B32,'80m.Eng'!$D$8:$G$1000,4,0)),"",(VLOOKUP(B32,'80m.Eng'!$D$8:$G$1000,4,0)))</f>
        <v/>
      </c>
      <c r="P32" s="202" t="str">
        <f>IF(ISERROR(VLOOKUP(B32,'Uzun Atlama Genel'!$E$8:$J$1011,6,0)),"",(VLOOKUP(B32,'Uzun Atlama Genel'!$E$8:$J$1011,6,0)))</f>
        <v/>
      </c>
      <c r="Q32" s="255" t="str">
        <f>IF(ISERROR(VLOOKUP(B32,'Uzun Atlama Genel'!$E$8:$K$1011,7,0)),"",(VLOOKUP(B32,'Uzun Atlama Genel'!$E$8:$K$1011,7,0)))</f>
        <v/>
      </c>
      <c r="R32" s="463" t="str">
        <f>IF(ISERROR(VLOOKUP(B32,Üçadım!$E$8:$J$1000,6,0)),"",(VLOOKUP(B32,Üçadım!$E$8:$J$1000,6,0)))</f>
        <v/>
      </c>
      <c r="S32" s="347" t="str">
        <f>IF(ISERROR(VLOOKUP(B32,Üçadım!$E$8:$K$1000,7,0)),"",(VLOOKUP(B32,Üçadım!$E$8:$K$1000,7,0)))</f>
        <v/>
      </c>
      <c r="T32" s="202" t="str">
        <f>IF(ISERROR(VLOOKUP(B32,Yüksek!$E$8:$BR$1000,66,0)),"",(VLOOKUP(B32,Yüksek!$E$8:$BR$1000,66,0)))</f>
        <v/>
      </c>
      <c r="U32" s="279" t="str">
        <f>IF(ISERROR(VLOOKUP(B32,Yüksek!$E$8:$BS$1000,67,0)),"",(VLOOKUP(B32,Yüksek!$E$8:$BS$1000,67,0)))</f>
        <v/>
      </c>
      <c r="V32" s="202" t="str">
        <f>IF(ISERROR(VLOOKUP(B32,Sırık!$E$8:$BX$35555,72,0)),"",(VLOOKUP(B32,Sırık!$E$8:$BX$35555,72,0)))</f>
        <v/>
      </c>
      <c r="W32" s="347" t="str">
        <f>IF(ISERROR(VLOOKUP(B32,Sırık!$E$8:$BY$355555,73,0)),"",(VLOOKUP(B32,Sırık!$E$8:$BY$355555,73,0)))</f>
        <v/>
      </c>
      <c r="X32" s="202" t="str">
        <f>IF(ISERROR(VLOOKUP(B32,Gülle!$E$8:$J$1000,6,0)),"",(VLOOKUP(B32,Gülle!$E$8:$J$1000,6,0)))</f>
        <v/>
      </c>
      <c r="Y32" s="347" t="str">
        <f>IF(ISERROR(VLOOKUP(B32,Gülle!$E$8:$K$1000,7,0)),"",(VLOOKUP(B32,Gülle!$E$8:$K$1000,7,0)))</f>
        <v/>
      </c>
      <c r="Z32" s="464" t="str">
        <f>IF(ISERROR(VLOOKUP(B32,Çekiç!$E$8:$N$1000,6,0)),"",(VLOOKUP(B32,Çekiç!$E$8:$N$1000,6,0)))</f>
        <v/>
      </c>
      <c r="AA32" s="347" t="str">
        <f>IF(ISERROR(VLOOKUP(B32,Çekiç!$E$8:$O$1000,7,0)),"",(VLOOKUP(B32,Çekiç!$E$8:$O$1000,7,0)))</f>
        <v/>
      </c>
      <c r="AB32" s="202" t="str">
        <f>IF(ISERROR(VLOOKUP(B32,Disk!$E$8:$J$1000,6,0)),"",(VLOOKUP(B32,Disk!$E$8:$J$1000,6,0)))</f>
        <v/>
      </c>
      <c r="AC32" s="255" t="str">
        <f>IF(ISERROR(VLOOKUP(B32,Disk!$E$8:$K$1000,7,0)),"",(VLOOKUP(B32,Disk!$E$8:$K$1000,7,0)))</f>
        <v/>
      </c>
      <c r="AD32" s="463" t="str">
        <f>IF(ISERROR(VLOOKUP(B32,Cirit!$E$8:$J$1000,6,0)),"",(VLOOKUP(B32,Cirit!$E$8:$J$1000,6,0)))</f>
        <v/>
      </c>
      <c r="AE32" s="347" t="str">
        <f>IF(ISERROR(VLOOKUP(B32,Cirit!$E$8:$K$1000,7,0)),"",(VLOOKUP(B32,Cirit!$E$8:$K$1000,7,0)))</f>
        <v/>
      </c>
      <c r="AF32" s="403">
        <f t="shared" si="2"/>
        <v>0</v>
      </c>
      <c r="AG32"/>
      <c r="AH32"/>
      <c r="AI32"/>
      <c r="AJ32"/>
    </row>
    <row r="33" spans="1:36" ht="36" hidden="1" customHeight="1" x14ac:dyDescent="0.2">
      <c r="A33" s="402">
        <v>28</v>
      </c>
      <c r="B33" s="401"/>
      <c r="C33" s="401"/>
      <c r="D33" s="202" t="str">
        <f>IF(ISERROR(VLOOKUP(B33,'100m.'!$D$8:$F$1000,3,0)),"",(VLOOKUP(B33,'100m.'!$D$8:$F$1000,3,0)))</f>
        <v/>
      </c>
      <c r="E33" s="255" t="str">
        <f>IF(ISERROR(VLOOKUP(B33,'100m.'!$D$8:$G$1000,4,0)),"",(VLOOKUP(B33,'100m.'!$D$8:$G$1000,4,0)))</f>
        <v/>
      </c>
      <c r="F33" s="463" t="str">
        <f>IF(ISERROR(VLOOKUP(B33,'200m.'!$D$8:$F$1000,3,0)),"",(VLOOKUP(B33,'200m.'!$D$8:$H$1000,3,0)))</f>
        <v/>
      </c>
      <c r="G33" s="347" t="str">
        <f>IF(ISERROR(VLOOKUP(B33,'200m.'!$D$8:$G$1000,4,0)),"",(VLOOKUP(B33,'200m.'!$D$8:$G$1000,4,0)))</f>
        <v/>
      </c>
      <c r="H33" s="235" t="str">
        <f>IF(ISERROR(VLOOKUP(B33,'800m.'!$D$8:$F$978,3,0)),"",(VLOOKUP(B33,'800m.'!$D$8:$H$978,3,0)))</f>
        <v/>
      </c>
      <c r="I33" s="347" t="str">
        <f>IF(ISERROR(VLOOKUP(B33,'800m.'!$D$8:$G$978,4,0)),"",(VLOOKUP(B33,'800m.'!$D$8:$G$978,4,0)))</f>
        <v/>
      </c>
      <c r="J33" s="235" t="str">
        <f>IF(ISERROR(VLOOKUP(B33,'1500m.'!$D$8:$F$988,3,0)),"",(VLOOKUP(B33,'1500m.'!$D$8:$H$991,3,0)))</f>
        <v/>
      </c>
      <c r="K33" s="279" t="str">
        <f>IF(ISERROR(VLOOKUP(B33,'1500m.'!$D$8:$G$988,4,0)),"",(VLOOKUP(B33,'1500m.'!$D$8:$G$988,4,0)))</f>
        <v/>
      </c>
      <c r="L33" s="235" t="str">
        <f>IF(ISERROR(VLOOKUP(B33,'3000m.'!$D$8:$F$1000,3,0)),"",(VLOOKUP(B33,'3000m.'!$D$8:$H$1000,3,0)))</f>
        <v/>
      </c>
      <c r="M33" s="347" t="str">
        <f>IF(ISERROR(VLOOKUP(B33,'3000m.'!$D$8:$G$1000,4,0)),"",(VLOOKUP(B33,'3000m.'!$D$8:$G$1000,4,0)))</f>
        <v/>
      </c>
      <c r="N33" s="202" t="str">
        <f>IF(ISERROR(VLOOKUP(B33,'80m.Eng'!$D$8:$F$1000,3,0)),"",(VLOOKUP(B33,'80m.Eng'!$D$8:$H$1000,3,0)))</f>
        <v/>
      </c>
      <c r="O33" s="255" t="str">
        <f>IF(ISERROR(VLOOKUP(B33,'80m.Eng'!$D$8:$G$1000,4,0)),"",(VLOOKUP(B33,'80m.Eng'!$D$8:$G$1000,4,0)))</f>
        <v/>
      </c>
      <c r="P33" s="202" t="str">
        <f>IF(ISERROR(VLOOKUP(B33,'Uzun Atlama Genel'!$E$8:$J$1011,6,0)),"",(VLOOKUP(B33,'Uzun Atlama Genel'!$E$8:$J$1011,6,0)))</f>
        <v/>
      </c>
      <c r="Q33" s="255" t="str">
        <f>IF(ISERROR(VLOOKUP(B33,'Uzun Atlama Genel'!$E$8:$K$1011,7,0)),"",(VLOOKUP(B33,'Uzun Atlama Genel'!$E$8:$K$1011,7,0)))</f>
        <v/>
      </c>
      <c r="R33" s="463" t="str">
        <f>IF(ISERROR(VLOOKUP(B33,Üçadım!$E$8:$J$1000,6,0)),"",(VLOOKUP(B33,Üçadım!$E$8:$J$1000,6,0)))</f>
        <v/>
      </c>
      <c r="S33" s="347" t="str">
        <f>IF(ISERROR(VLOOKUP(B33,Üçadım!$E$8:$K$1000,7,0)),"",(VLOOKUP(B33,Üçadım!$E$8:$K$1000,7,0)))</f>
        <v/>
      </c>
      <c r="T33" s="202" t="str">
        <f>IF(ISERROR(VLOOKUP(B33,Yüksek!$E$8:$BR$1000,66,0)),"",(VLOOKUP(B33,Yüksek!$E$8:$BR$1000,66,0)))</f>
        <v/>
      </c>
      <c r="U33" s="279" t="str">
        <f>IF(ISERROR(VLOOKUP(B33,Yüksek!$E$8:$BS$1000,67,0)),"",(VLOOKUP(B33,Yüksek!$E$8:$BS$1000,67,0)))</f>
        <v/>
      </c>
      <c r="V33" s="202" t="str">
        <f>IF(ISERROR(VLOOKUP(B33,Sırık!$E$8:$BX$35555,72,0)),"",(VLOOKUP(B33,Sırık!$E$8:$BX$35555,72,0)))</f>
        <v/>
      </c>
      <c r="W33" s="347" t="str">
        <f>IF(ISERROR(VLOOKUP(B33,Sırık!$E$8:$BY$355555,73,0)),"",(VLOOKUP(B33,Sırık!$E$8:$BY$355555,73,0)))</f>
        <v/>
      </c>
      <c r="X33" s="202" t="str">
        <f>IF(ISERROR(VLOOKUP(B33,Gülle!$E$8:$J$1000,6,0)),"",(VLOOKUP(B33,Gülle!$E$8:$J$1000,6,0)))</f>
        <v/>
      </c>
      <c r="Y33" s="347" t="str">
        <f>IF(ISERROR(VLOOKUP(B33,Gülle!$E$8:$K$1000,7,0)),"",(VLOOKUP(B33,Gülle!$E$8:$K$1000,7,0)))</f>
        <v/>
      </c>
      <c r="Z33" s="464" t="str">
        <f>IF(ISERROR(VLOOKUP(B33,Çekiç!$E$8:$N$1000,6,0)),"",(VLOOKUP(B33,Çekiç!$E$8:$N$1000,6,0)))</f>
        <v/>
      </c>
      <c r="AA33" s="347" t="str">
        <f>IF(ISERROR(VLOOKUP(B33,Çekiç!$E$8:$O$1000,7,0)),"",(VLOOKUP(B33,Çekiç!$E$8:$O$1000,7,0)))</f>
        <v/>
      </c>
      <c r="AB33" s="202" t="str">
        <f>IF(ISERROR(VLOOKUP(B33,Disk!$E$8:$J$1000,6,0)),"",(VLOOKUP(B33,Disk!$E$8:$J$1000,6,0)))</f>
        <v/>
      </c>
      <c r="AC33" s="255" t="str">
        <f>IF(ISERROR(VLOOKUP(B33,Disk!$E$8:$K$1000,7,0)),"",(VLOOKUP(B33,Disk!$E$8:$K$1000,7,0)))</f>
        <v/>
      </c>
      <c r="AD33" s="463" t="str">
        <f>IF(ISERROR(VLOOKUP(B33,Cirit!$E$8:$J$1000,6,0)),"",(VLOOKUP(B33,Cirit!$E$8:$J$1000,6,0)))</f>
        <v/>
      </c>
      <c r="AE33" s="347" t="str">
        <f>IF(ISERROR(VLOOKUP(B33,Cirit!$E$8:$K$1000,7,0)),"",(VLOOKUP(B33,Cirit!$E$8:$K$1000,7,0)))</f>
        <v/>
      </c>
      <c r="AF33" s="403">
        <f t="shared" si="2"/>
        <v>0</v>
      </c>
      <c r="AG33"/>
      <c r="AH33"/>
      <c r="AI33"/>
      <c r="AJ33"/>
    </row>
    <row r="34" spans="1:36" ht="36" hidden="1" customHeight="1" x14ac:dyDescent="0.2">
      <c r="A34" s="402">
        <v>29</v>
      </c>
      <c r="B34" s="401"/>
      <c r="C34" s="401"/>
      <c r="D34" s="202" t="str">
        <f>IF(ISERROR(VLOOKUP(B34,'100m.'!$D$8:$F$1000,3,0)),"",(VLOOKUP(B34,'100m.'!$D$8:$F$1000,3,0)))</f>
        <v/>
      </c>
      <c r="E34" s="255" t="str">
        <f>IF(ISERROR(VLOOKUP(B34,'100m.'!$D$8:$G$1000,4,0)),"",(VLOOKUP(B34,'100m.'!$D$8:$G$1000,4,0)))</f>
        <v/>
      </c>
      <c r="F34" s="463" t="str">
        <f>IF(ISERROR(VLOOKUP(B34,'200m.'!$D$8:$F$1000,3,0)),"",(VLOOKUP(B34,'200m.'!$D$8:$H$1000,3,0)))</f>
        <v/>
      </c>
      <c r="G34" s="347" t="str">
        <f>IF(ISERROR(VLOOKUP(B34,'200m.'!$D$8:$G$1000,4,0)),"",(VLOOKUP(B34,'200m.'!$D$8:$G$1000,4,0)))</f>
        <v/>
      </c>
      <c r="H34" s="235" t="str">
        <f>IF(ISERROR(VLOOKUP(B34,'800m.'!$D$8:$F$978,3,0)),"",(VLOOKUP(B34,'800m.'!$D$8:$H$978,3,0)))</f>
        <v/>
      </c>
      <c r="I34" s="347" t="str">
        <f>IF(ISERROR(VLOOKUP(B34,'800m.'!$D$8:$G$978,4,0)),"",(VLOOKUP(B34,'800m.'!$D$8:$G$978,4,0)))</f>
        <v/>
      </c>
      <c r="J34" s="235" t="str">
        <f>IF(ISERROR(VLOOKUP(B34,'1500m.'!$D$8:$F$988,3,0)),"",(VLOOKUP(B34,'1500m.'!$D$8:$H$991,3,0)))</f>
        <v/>
      </c>
      <c r="K34" s="279" t="str">
        <f>IF(ISERROR(VLOOKUP(B34,'1500m.'!$D$8:$G$988,4,0)),"",(VLOOKUP(B34,'1500m.'!$D$8:$G$988,4,0)))</f>
        <v/>
      </c>
      <c r="L34" s="235" t="str">
        <f>IF(ISERROR(VLOOKUP(B34,'3000m.'!$D$8:$F$1000,3,0)),"",(VLOOKUP(B34,'3000m.'!$D$8:$H$1000,3,0)))</f>
        <v/>
      </c>
      <c r="M34" s="347" t="str">
        <f>IF(ISERROR(VLOOKUP(B34,'3000m.'!$D$8:$G$1000,4,0)),"",(VLOOKUP(B34,'3000m.'!$D$8:$G$1000,4,0)))</f>
        <v/>
      </c>
      <c r="N34" s="202" t="str">
        <f>IF(ISERROR(VLOOKUP(B34,'80m.Eng'!$D$8:$F$1000,3,0)),"",(VLOOKUP(B34,'80m.Eng'!$D$8:$H$1000,3,0)))</f>
        <v/>
      </c>
      <c r="O34" s="255" t="str">
        <f>IF(ISERROR(VLOOKUP(B34,'80m.Eng'!$D$8:$G$1000,4,0)),"",(VLOOKUP(B34,'80m.Eng'!$D$8:$G$1000,4,0)))</f>
        <v/>
      </c>
      <c r="P34" s="202" t="str">
        <f>IF(ISERROR(VLOOKUP(B34,'Uzun Atlama Genel'!$E$8:$J$1011,6,0)),"",(VLOOKUP(B34,'Uzun Atlama Genel'!$E$8:$J$1011,6,0)))</f>
        <v/>
      </c>
      <c r="Q34" s="255" t="str">
        <f>IF(ISERROR(VLOOKUP(B34,'Uzun Atlama Genel'!$E$8:$K$1011,7,0)),"",(VLOOKUP(B34,'Uzun Atlama Genel'!$E$8:$K$1011,7,0)))</f>
        <v/>
      </c>
      <c r="R34" s="463" t="str">
        <f>IF(ISERROR(VLOOKUP(B34,Üçadım!$E$8:$J$1000,6,0)),"",(VLOOKUP(B34,Üçadım!$E$8:$J$1000,6,0)))</f>
        <v/>
      </c>
      <c r="S34" s="347" t="str">
        <f>IF(ISERROR(VLOOKUP(B34,Üçadım!$E$8:$K$1000,7,0)),"",(VLOOKUP(B34,Üçadım!$E$8:$K$1000,7,0)))</f>
        <v/>
      </c>
      <c r="T34" s="202" t="str">
        <f>IF(ISERROR(VLOOKUP(B34,Yüksek!$E$8:$BR$1000,66,0)),"",(VLOOKUP(B34,Yüksek!$E$8:$BR$1000,66,0)))</f>
        <v/>
      </c>
      <c r="U34" s="279" t="str">
        <f>IF(ISERROR(VLOOKUP(B34,Yüksek!$E$8:$BS$1000,67,0)),"",(VLOOKUP(B34,Yüksek!$E$8:$BS$1000,67,0)))</f>
        <v/>
      </c>
      <c r="V34" s="202" t="str">
        <f>IF(ISERROR(VLOOKUP(B34,Sırık!$E$8:$BX$35555,72,0)),"",(VLOOKUP(B34,Sırık!$E$8:$BX$35555,72,0)))</f>
        <v/>
      </c>
      <c r="W34" s="347" t="str">
        <f>IF(ISERROR(VLOOKUP(B34,Sırık!$E$8:$BY$355555,73,0)),"",(VLOOKUP(B34,Sırık!$E$8:$BY$355555,73,0)))</f>
        <v/>
      </c>
      <c r="X34" s="202" t="str">
        <f>IF(ISERROR(VLOOKUP(B34,Gülle!$E$8:$J$1000,6,0)),"",(VLOOKUP(B34,Gülle!$E$8:$J$1000,6,0)))</f>
        <v/>
      </c>
      <c r="Y34" s="347" t="str">
        <f>IF(ISERROR(VLOOKUP(B34,Gülle!$E$8:$K$1000,7,0)),"",(VLOOKUP(B34,Gülle!$E$8:$K$1000,7,0)))</f>
        <v/>
      </c>
      <c r="Z34" s="464" t="str">
        <f>IF(ISERROR(VLOOKUP(B34,Çekiç!$E$8:$N$1000,6,0)),"",(VLOOKUP(B34,Çekiç!$E$8:$N$1000,6,0)))</f>
        <v/>
      </c>
      <c r="AA34" s="347" t="str">
        <f>IF(ISERROR(VLOOKUP(B34,Çekiç!$E$8:$O$1000,7,0)),"",(VLOOKUP(B34,Çekiç!$E$8:$O$1000,7,0)))</f>
        <v/>
      </c>
      <c r="AB34" s="202" t="str">
        <f>IF(ISERROR(VLOOKUP(B34,Disk!$E$8:$J$1000,6,0)),"",(VLOOKUP(B34,Disk!$E$8:$J$1000,6,0)))</f>
        <v/>
      </c>
      <c r="AC34" s="255" t="str">
        <f>IF(ISERROR(VLOOKUP(B34,Disk!$E$8:$K$1000,7,0)),"",(VLOOKUP(B34,Disk!$E$8:$K$1000,7,0)))</f>
        <v/>
      </c>
      <c r="AD34" s="463" t="str">
        <f>IF(ISERROR(VLOOKUP(B34,Cirit!$E$8:$J$1000,6,0)),"",(VLOOKUP(B34,Cirit!$E$8:$J$1000,6,0)))</f>
        <v/>
      </c>
      <c r="AE34" s="347" t="str">
        <f>IF(ISERROR(VLOOKUP(B34,Cirit!$E$8:$K$1000,7,0)),"",(VLOOKUP(B34,Cirit!$E$8:$K$1000,7,0)))</f>
        <v/>
      </c>
      <c r="AF34" s="403">
        <f t="shared" si="2"/>
        <v>0</v>
      </c>
      <c r="AG34"/>
      <c r="AH34"/>
      <c r="AI34"/>
      <c r="AJ34"/>
    </row>
    <row r="35" spans="1:36" ht="36" hidden="1" customHeight="1" x14ac:dyDescent="0.2">
      <c r="A35" s="402">
        <v>30</v>
      </c>
      <c r="B35" s="401"/>
      <c r="C35" s="401"/>
      <c r="D35" s="202" t="str">
        <f>IF(ISERROR(VLOOKUP(B35,'100m.'!$D$8:$F$1000,3,0)),"",(VLOOKUP(B35,'100m.'!$D$8:$F$1000,3,0)))</f>
        <v/>
      </c>
      <c r="E35" s="255" t="str">
        <f>IF(ISERROR(VLOOKUP(B35,'100m.'!$D$8:$G$1000,4,0)),"",(VLOOKUP(B35,'100m.'!$D$8:$G$1000,4,0)))</f>
        <v/>
      </c>
      <c r="F35" s="463" t="str">
        <f>IF(ISERROR(VLOOKUP(B35,'200m.'!$D$8:$F$1000,3,0)),"",(VLOOKUP(B35,'200m.'!$D$8:$H$1000,3,0)))</f>
        <v/>
      </c>
      <c r="G35" s="347" t="str">
        <f>IF(ISERROR(VLOOKUP(B35,'200m.'!$D$8:$G$1000,4,0)),"",(VLOOKUP(B35,'200m.'!$D$8:$G$1000,4,0)))</f>
        <v/>
      </c>
      <c r="H35" s="235" t="str">
        <f>IF(ISERROR(VLOOKUP(B35,'800m.'!$D$8:$F$978,3,0)),"",(VLOOKUP(B35,'800m.'!$D$8:$H$978,3,0)))</f>
        <v/>
      </c>
      <c r="I35" s="347" t="str">
        <f>IF(ISERROR(VLOOKUP(B35,'800m.'!$D$8:$G$978,4,0)),"",(VLOOKUP(B35,'800m.'!$D$8:$G$978,4,0)))</f>
        <v/>
      </c>
      <c r="J35" s="235" t="str">
        <f>IF(ISERROR(VLOOKUP(B35,'1500m.'!$D$8:$F$988,3,0)),"",(VLOOKUP(B35,'1500m.'!$D$8:$H$991,3,0)))</f>
        <v/>
      </c>
      <c r="K35" s="279" t="str">
        <f>IF(ISERROR(VLOOKUP(B35,'1500m.'!$D$8:$G$988,4,0)),"",(VLOOKUP(B35,'1500m.'!$D$8:$G$988,4,0)))</f>
        <v/>
      </c>
      <c r="L35" s="235" t="str">
        <f>IF(ISERROR(VLOOKUP(B35,'3000m.'!$D$8:$F$1000,3,0)),"",(VLOOKUP(B35,'3000m.'!$D$8:$H$1000,3,0)))</f>
        <v/>
      </c>
      <c r="M35" s="347" t="str">
        <f>IF(ISERROR(VLOOKUP(B35,'3000m.'!$D$8:$G$1000,4,0)),"",(VLOOKUP(B35,'3000m.'!$D$8:$G$1000,4,0)))</f>
        <v/>
      </c>
      <c r="N35" s="202" t="str">
        <f>IF(ISERROR(VLOOKUP(B35,'80m.Eng'!$D$8:$F$1000,3,0)),"",(VLOOKUP(B35,'80m.Eng'!$D$8:$H$1000,3,0)))</f>
        <v/>
      </c>
      <c r="O35" s="255" t="str">
        <f>IF(ISERROR(VLOOKUP(B35,'80m.Eng'!$D$8:$G$1000,4,0)),"",(VLOOKUP(B35,'80m.Eng'!$D$8:$G$1000,4,0)))</f>
        <v/>
      </c>
      <c r="P35" s="202" t="str">
        <f>IF(ISERROR(VLOOKUP(B35,'Uzun Atlama Genel'!$E$8:$J$1011,6,0)),"",(VLOOKUP(B35,'Uzun Atlama Genel'!$E$8:$J$1011,6,0)))</f>
        <v/>
      </c>
      <c r="Q35" s="255" t="str">
        <f>IF(ISERROR(VLOOKUP(B35,'Uzun Atlama Genel'!$E$8:$K$1011,7,0)),"",(VLOOKUP(B35,'Uzun Atlama Genel'!$E$8:$K$1011,7,0)))</f>
        <v/>
      </c>
      <c r="R35" s="463" t="str">
        <f>IF(ISERROR(VLOOKUP(B35,Üçadım!$E$8:$J$1000,6,0)),"",(VLOOKUP(B35,Üçadım!$E$8:$J$1000,6,0)))</f>
        <v/>
      </c>
      <c r="S35" s="347" t="str">
        <f>IF(ISERROR(VLOOKUP(B35,Üçadım!$E$8:$K$1000,7,0)),"",(VLOOKUP(B35,Üçadım!$E$8:$K$1000,7,0)))</f>
        <v/>
      </c>
      <c r="T35" s="202" t="str">
        <f>IF(ISERROR(VLOOKUP(B35,Yüksek!$E$8:$BR$1000,66,0)),"",(VLOOKUP(B35,Yüksek!$E$8:$BR$1000,66,0)))</f>
        <v/>
      </c>
      <c r="U35" s="279" t="str">
        <f>IF(ISERROR(VLOOKUP(B35,Yüksek!$E$8:$BS$1000,67,0)),"",(VLOOKUP(B35,Yüksek!$E$8:$BS$1000,67,0)))</f>
        <v/>
      </c>
      <c r="V35" s="202" t="str">
        <f>IF(ISERROR(VLOOKUP(B35,Sırık!$E$8:$BX$35555,72,0)),"",(VLOOKUP(B35,Sırık!$E$8:$BX$35555,72,0)))</f>
        <v/>
      </c>
      <c r="W35" s="347" t="str">
        <f>IF(ISERROR(VLOOKUP(B35,Sırık!$E$8:$BY$355555,73,0)),"",(VLOOKUP(B35,Sırık!$E$8:$BY$355555,73,0)))</f>
        <v/>
      </c>
      <c r="X35" s="202" t="str">
        <f>IF(ISERROR(VLOOKUP(B35,Gülle!$E$8:$J$1000,6,0)),"",(VLOOKUP(B35,Gülle!$E$8:$J$1000,6,0)))</f>
        <v/>
      </c>
      <c r="Y35" s="347" t="str">
        <f>IF(ISERROR(VLOOKUP(B35,Gülle!$E$8:$K$1000,7,0)),"",(VLOOKUP(B35,Gülle!$E$8:$K$1000,7,0)))</f>
        <v/>
      </c>
      <c r="Z35" s="464" t="str">
        <f>IF(ISERROR(VLOOKUP(B35,Çekiç!$E$8:$N$1000,6,0)),"",(VLOOKUP(B35,Çekiç!$E$8:$N$1000,6,0)))</f>
        <v/>
      </c>
      <c r="AA35" s="347" t="str">
        <f>IF(ISERROR(VLOOKUP(B35,Çekiç!$E$8:$O$1000,7,0)),"",(VLOOKUP(B35,Çekiç!$E$8:$O$1000,7,0)))</f>
        <v/>
      </c>
      <c r="AB35" s="202" t="str">
        <f>IF(ISERROR(VLOOKUP(B35,Disk!$E$8:$J$1000,6,0)),"",(VLOOKUP(B35,Disk!$E$8:$J$1000,6,0)))</f>
        <v/>
      </c>
      <c r="AC35" s="255" t="str">
        <f>IF(ISERROR(VLOOKUP(B35,Disk!$E$8:$K$1000,7,0)),"",(VLOOKUP(B35,Disk!$E$8:$K$1000,7,0)))</f>
        <v/>
      </c>
      <c r="AD35" s="463" t="str">
        <f>IF(ISERROR(VLOOKUP(B35,Cirit!$E$8:$J$1000,6,0)),"",(VLOOKUP(B35,Cirit!$E$8:$J$1000,6,0)))</f>
        <v/>
      </c>
      <c r="AE35" s="347" t="str">
        <f>IF(ISERROR(VLOOKUP(B35,Cirit!$E$8:$K$1000,7,0)),"",(VLOOKUP(B35,Cirit!$E$8:$K$1000,7,0)))</f>
        <v/>
      </c>
      <c r="AF35" s="403">
        <f t="shared" si="2"/>
        <v>0</v>
      </c>
      <c r="AG35"/>
      <c r="AH35"/>
      <c r="AI35"/>
      <c r="AJ35"/>
    </row>
    <row r="36" spans="1:36" ht="36" hidden="1" customHeight="1" x14ac:dyDescent="0.2">
      <c r="A36" s="402">
        <v>31</v>
      </c>
      <c r="B36" s="401"/>
      <c r="C36" s="401"/>
      <c r="D36" s="202" t="str">
        <f>IF(ISERROR(VLOOKUP(B36,'100m.'!$D$8:$F$1000,3,0)),"",(VLOOKUP(B36,'100m.'!$D$8:$F$1000,3,0)))</f>
        <v/>
      </c>
      <c r="E36" s="255" t="str">
        <f>IF(ISERROR(VLOOKUP(B36,'100m.'!$D$8:$G$1000,4,0)),"",(VLOOKUP(B36,'100m.'!$D$8:$G$1000,4,0)))</f>
        <v/>
      </c>
      <c r="F36" s="463" t="str">
        <f>IF(ISERROR(VLOOKUP(B36,'200m.'!$D$8:$F$1000,3,0)),"",(VLOOKUP(B36,'200m.'!$D$8:$H$1000,3,0)))</f>
        <v/>
      </c>
      <c r="G36" s="347" t="str">
        <f>IF(ISERROR(VLOOKUP(B36,'200m.'!$D$8:$G$1000,4,0)),"",(VLOOKUP(B36,'200m.'!$D$8:$G$1000,4,0)))</f>
        <v/>
      </c>
      <c r="H36" s="235" t="str">
        <f>IF(ISERROR(VLOOKUP(B36,'800m.'!$D$8:$F$978,3,0)),"",(VLOOKUP(B36,'800m.'!$D$8:$H$978,3,0)))</f>
        <v/>
      </c>
      <c r="I36" s="347" t="str">
        <f>IF(ISERROR(VLOOKUP(B36,'800m.'!$D$8:$G$978,4,0)),"",(VLOOKUP(B36,'800m.'!$D$8:$G$978,4,0)))</f>
        <v/>
      </c>
      <c r="J36" s="235" t="str">
        <f>IF(ISERROR(VLOOKUP(B36,'1500m.'!$D$8:$F$988,3,0)),"",(VLOOKUP(B36,'1500m.'!$D$8:$H$991,3,0)))</f>
        <v/>
      </c>
      <c r="K36" s="279" t="str">
        <f>IF(ISERROR(VLOOKUP(B36,'1500m.'!$D$8:$G$988,4,0)),"",(VLOOKUP(B36,'1500m.'!$D$8:$G$988,4,0)))</f>
        <v/>
      </c>
      <c r="L36" s="235" t="str">
        <f>IF(ISERROR(VLOOKUP(B36,'3000m.'!$D$8:$F$1000,3,0)),"",(VLOOKUP(B36,'3000m.'!$D$8:$H$1000,3,0)))</f>
        <v/>
      </c>
      <c r="M36" s="347" t="str">
        <f>IF(ISERROR(VLOOKUP(B36,'3000m.'!$D$8:$G$1000,4,0)),"",(VLOOKUP(B36,'3000m.'!$D$8:$G$1000,4,0)))</f>
        <v/>
      </c>
      <c r="N36" s="202" t="str">
        <f>IF(ISERROR(VLOOKUP(B36,'80m.Eng'!$D$8:$F$1000,3,0)),"",(VLOOKUP(B36,'80m.Eng'!$D$8:$H$1000,3,0)))</f>
        <v/>
      </c>
      <c r="O36" s="255" t="str">
        <f>IF(ISERROR(VLOOKUP(B36,'80m.Eng'!$D$8:$G$1000,4,0)),"",(VLOOKUP(B36,'80m.Eng'!$D$8:$G$1000,4,0)))</f>
        <v/>
      </c>
      <c r="P36" s="202" t="str">
        <f>IF(ISERROR(VLOOKUP(B36,'Uzun Atlama Genel'!$E$8:$J$1011,6,0)),"",(VLOOKUP(B36,'Uzun Atlama Genel'!$E$8:$J$1011,6,0)))</f>
        <v/>
      </c>
      <c r="Q36" s="255" t="str">
        <f>IF(ISERROR(VLOOKUP(B36,'Uzun Atlama Genel'!$E$8:$K$1011,7,0)),"",(VLOOKUP(B36,'Uzun Atlama Genel'!$E$8:$K$1011,7,0)))</f>
        <v/>
      </c>
      <c r="R36" s="463" t="str">
        <f>IF(ISERROR(VLOOKUP(B36,Üçadım!$E$8:$J$1000,6,0)),"",(VLOOKUP(B36,Üçadım!$E$8:$J$1000,6,0)))</f>
        <v/>
      </c>
      <c r="S36" s="347" t="str">
        <f>IF(ISERROR(VLOOKUP(B36,Üçadım!$E$8:$K$1000,7,0)),"",(VLOOKUP(B36,Üçadım!$E$8:$K$1000,7,0)))</f>
        <v/>
      </c>
      <c r="T36" s="202" t="str">
        <f>IF(ISERROR(VLOOKUP(B36,Yüksek!$E$8:$BR$1000,66,0)),"",(VLOOKUP(B36,Yüksek!$E$8:$BR$1000,66,0)))</f>
        <v/>
      </c>
      <c r="U36" s="279" t="str">
        <f>IF(ISERROR(VLOOKUP(B36,Yüksek!$E$8:$BS$1000,67,0)),"",(VLOOKUP(B36,Yüksek!$E$8:$BS$1000,67,0)))</f>
        <v/>
      </c>
      <c r="V36" s="202" t="str">
        <f>IF(ISERROR(VLOOKUP(B36,Sırık!$E$8:$BX$35555,72,0)),"",(VLOOKUP(B36,Sırık!$E$8:$BX$35555,72,0)))</f>
        <v/>
      </c>
      <c r="W36" s="347" t="str">
        <f>IF(ISERROR(VLOOKUP(B36,Sırık!$E$8:$BY$355555,73,0)),"",(VLOOKUP(B36,Sırık!$E$8:$BY$355555,73,0)))</f>
        <v/>
      </c>
      <c r="X36" s="202" t="str">
        <f>IF(ISERROR(VLOOKUP(B36,Gülle!$E$8:$J$1000,6,0)),"",(VLOOKUP(B36,Gülle!$E$8:$J$1000,6,0)))</f>
        <v/>
      </c>
      <c r="Y36" s="347" t="str">
        <f>IF(ISERROR(VLOOKUP(B36,Gülle!$E$8:$K$1000,7,0)),"",(VLOOKUP(B36,Gülle!$E$8:$K$1000,7,0)))</f>
        <v/>
      </c>
      <c r="Z36" s="464" t="str">
        <f>IF(ISERROR(VLOOKUP(B36,Çekiç!$E$8:$N$1000,6,0)),"",(VLOOKUP(B36,Çekiç!$E$8:$N$1000,6,0)))</f>
        <v/>
      </c>
      <c r="AA36" s="347" t="str">
        <f>IF(ISERROR(VLOOKUP(B36,Çekiç!$E$8:$O$1000,7,0)),"",(VLOOKUP(B36,Çekiç!$E$8:$O$1000,7,0)))</f>
        <v/>
      </c>
      <c r="AB36" s="202" t="str">
        <f>IF(ISERROR(VLOOKUP(B36,Disk!$E$8:$J$1000,6,0)),"",(VLOOKUP(B36,Disk!$E$8:$J$1000,6,0)))</f>
        <v/>
      </c>
      <c r="AC36" s="255" t="str">
        <f>IF(ISERROR(VLOOKUP(B36,Disk!$E$8:$K$1000,7,0)),"",(VLOOKUP(B36,Disk!$E$8:$K$1000,7,0)))</f>
        <v/>
      </c>
      <c r="AD36" s="463" t="str">
        <f>IF(ISERROR(VLOOKUP(B36,Cirit!$E$8:$J$1000,6,0)),"",(VLOOKUP(B36,Cirit!$E$8:$J$1000,6,0)))</f>
        <v/>
      </c>
      <c r="AE36" s="347" t="str">
        <f>IF(ISERROR(VLOOKUP(B36,Cirit!$E$8:$K$1000,7,0)),"",(VLOOKUP(B36,Cirit!$E$8:$K$1000,7,0)))</f>
        <v/>
      </c>
      <c r="AF36" s="403">
        <f t="shared" si="2"/>
        <v>0</v>
      </c>
      <c r="AG36"/>
      <c r="AH36"/>
      <c r="AI36"/>
      <c r="AJ36"/>
    </row>
    <row r="37" spans="1:36" ht="36" hidden="1" customHeight="1" x14ac:dyDescent="0.2">
      <c r="A37" s="402">
        <v>32</v>
      </c>
      <c r="B37" s="401"/>
      <c r="C37" s="401"/>
      <c r="D37" s="202" t="str">
        <f>IF(ISERROR(VLOOKUP(B37,'100m.'!$D$8:$F$1000,3,0)),"",(VLOOKUP(B37,'100m.'!$D$8:$F$1000,3,0)))</f>
        <v/>
      </c>
      <c r="E37" s="255" t="str">
        <f>IF(ISERROR(VLOOKUP(B37,'100m.'!$D$8:$G$1000,4,0)),"",(VLOOKUP(B37,'100m.'!$D$8:$G$1000,4,0)))</f>
        <v/>
      </c>
      <c r="F37" s="463" t="str">
        <f>IF(ISERROR(VLOOKUP(B37,'200m.'!$D$8:$F$1000,3,0)),"",(VLOOKUP(B37,'200m.'!$D$8:$H$1000,3,0)))</f>
        <v/>
      </c>
      <c r="G37" s="347" t="str">
        <f>IF(ISERROR(VLOOKUP(B37,'200m.'!$D$8:$G$1000,4,0)),"",(VLOOKUP(B37,'200m.'!$D$8:$G$1000,4,0)))</f>
        <v/>
      </c>
      <c r="H37" s="235" t="str">
        <f>IF(ISERROR(VLOOKUP(B37,'800m.'!$D$8:$F$978,3,0)),"",(VLOOKUP(B37,'800m.'!$D$8:$H$978,3,0)))</f>
        <v/>
      </c>
      <c r="I37" s="347" t="str">
        <f>IF(ISERROR(VLOOKUP(B37,'800m.'!$D$8:$G$978,4,0)),"",(VLOOKUP(B37,'800m.'!$D$8:$G$978,4,0)))</f>
        <v/>
      </c>
      <c r="J37" s="235" t="str">
        <f>IF(ISERROR(VLOOKUP(B37,'1500m.'!$D$8:$F$988,3,0)),"",(VLOOKUP(B37,'1500m.'!$D$8:$H$991,3,0)))</f>
        <v/>
      </c>
      <c r="K37" s="279" t="str">
        <f>IF(ISERROR(VLOOKUP(B37,'1500m.'!$D$8:$G$988,4,0)),"",(VLOOKUP(B37,'1500m.'!$D$8:$G$988,4,0)))</f>
        <v/>
      </c>
      <c r="L37" s="235" t="str">
        <f>IF(ISERROR(VLOOKUP(B37,'3000m.'!$D$8:$F$1000,3,0)),"",(VLOOKUP(B37,'3000m.'!$D$8:$H$1000,3,0)))</f>
        <v/>
      </c>
      <c r="M37" s="347" t="str">
        <f>IF(ISERROR(VLOOKUP(B37,'3000m.'!$D$8:$G$1000,4,0)),"",(VLOOKUP(B37,'3000m.'!$D$8:$G$1000,4,0)))</f>
        <v/>
      </c>
      <c r="N37" s="202" t="str">
        <f>IF(ISERROR(VLOOKUP(B37,'80m.Eng'!$D$8:$F$1000,3,0)),"",(VLOOKUP(B37,'80m.Eng'!$D$8:$H$1000,3,0)))</f>
        <v/>
      </c>
      <c r="O37" s="255" t="str">
        <f>IF(ISERROR(VLOOKUP(B37,'80m.Eng'!$D$8:$G$1000,4,0)),"",(VLOOKUP(B37,'80m.Eng'!$D$8:$G$1000,4,0)))</f>
        <v/>
      </c>
      <c r="P37" s="202" t="str">
        <f>IF(ISERROR(VLOOKUP(B37,'Uzun Atlama Genel'!$E$8:$J$1011,6,0)),"",(VLOOKUP(B37,'Uzun Atlama Genel'!$E$8:$J$1011,6,0)))</f>
        <v/>
      </c>
      <c r="Q37" s="255" t="str">
        <f>IF(ISERROR(VLOOKUP(B37,'Uzun Atlama Genel'!$E$8:$K$1011,7,0)),"",(VLOOKUP(B37,'Uzun Atlama Genel'!$E$8:$K$1011,7,0)))</f>
        <v/>
      </c>
      <c r="R37" s="463" t="str">
        <f>IF(ISERROR(VLOOKUP(B37,Üçadım!$E$8:$J$1000,6,0)),"",(VLOOKUP(B37,Üçadım!$E$8:$J$1000,6,0)))</f>
        <v/>
      </c>
      <c r="S37" s="347" t="str">
        <f>IF(ISERROR(VLOOKUP(B37,Üçadım!$E$8:$K$1000,7,0)),"",(VLOOKUP(B37,Üçadım!$E$8:$K$1000,7,0)))</f>
        <v/>
      </c>
      <c r="T37" s="202" t="str">
        <f>IF(ISERROR(VLOOKUP(B37,Yüksek!$E$8:$BR$1000,66,0)),"",(VLOOKUP(B37,Yüksek!$E$8:$BR$1000,66,0)))</f>
        <v/>
      </c>
      <c r="U37" s="279" t="str">
        <f>IF(ISERROR(VLOOKUP(B37,Yüksek!$E$8:$BS$1000,67,0)),"",(VLOOKUP(B37,Yüksek!$E$8:$BS$1000,67,0)))</f>
        <v/>
      </c>
      <c r="V37" s="202" t="str">
        <f>IF(ISERROR(VLOOKUP(B37,Sırık!$E$8:$BX$35555,72,0)),"",(VLOOKUP(B37,Sırık!$E$8:$BX$35555,72,0)))</f>
        <v/>
      </c>
      <c r="W37" s="347" t="str">
        <f>IF(ISERROR(VLOOKUP(B37,Sırık!$E$8:$BY$355555,73,0)),"",(VLOOKUP(B37,Sırık!$E$8:$BY$355555,73,0)))</f>
        <v/>
      </c>
      <c r="X37" s="202" t="str">
        <f>IF(ISERROR(VLOOKUP(B37,Gülle!$E$8:$J$1000,6,0)),"",(VLOOKUP(B37,Gülle!$E$8:$J$1000,6,0)))</f>
        <v/>
      </c>
      <c r="Y37" s="347" t="str">
        <f>IF(ISERROR(VLOOKUP(B37,Gülle!$E$8:$K$1000,7,0)),"",(VLOOKUP(B37,Gülle!$E$8:$K$1000,7,0)))</f>
        <v/>
      </c>
      <c r="Z37" s="464" t="str">
        <f>IF(ISERROR(VLOOKUP(B37,Çekiç!$E$8:$N$1000,6,0)),"",(VLOOKUP(B37,Çekiç!$E$8:$N$1000,6,0)))</f>
        <v/>
      </c>
      <c r="AA37" s="347" t="str">
        <f>IF(ISERROR(VLOOKUP(B37,Çekiç!$E$8:$O$1000,7,0)),"",(VLOOKUP(B37,Çekiç!$E$8:$O$1000,7,0)))</f>
        <v/>
      </c>
      <c r="AB37" s="202" t="str">
        <f>IF(ISERROR(VLOOKUP(B37,Disk!$E$8:$J$1000,6,0)),"",(VLOOKUP(B37,Disk!$E$8:$J$1000,6,0)))</f>
        <v/>
      </c>
      <c r="AC37" s="255" t="str">
        <f>IF(ISERROR(VLOOKUP(B37,Disk!$E$8:$K$1000,7,0)),"",(VLOOKUP(B37,Disk!$E$8:$K$1000,7,0)))</f>
        <v/>
      </c>
      <c r="AD37" s="463" t="str">
        <f>IF(ISERROR(VLOOKUP(B37,Cirit!$E$8:$J$1000,6,0)),"",(VLOOKUP(B37,Cirit!$E$8:$J$1000,6,0)))</f>
        <v/>
      </c>
      <c r="AE37" s="347" t="str">
        <f>IF(ISERROR(VLOOKUP(B37,Cirit!$E$8:$K$1000,7,0)),"",(VLOOKUP(B37,Cirit!$E$8:$K$1000,7,0)))</f>
        <v/>
      </c>
      <c r="AF37" s="403">
        <f t="shared" si="2"/>
        <v>0</v>
      </c>
      <c r="AG37"/>
      <c r="AH37"/>
      <c r="AI37"/>
      <c r="AJ37"/>
    </row>
    <row r="38" spans="1:36" ht="36" hidden="1" customHeight="1" x14ac:dyDescent="0.2">
      <c r="A38" s="402">
        <v>33</v>
      </c>
      <c r="B38" s="401"/>
      <c r="C38" s="401"/>
      <c r="D38" s="202" t="str">
        <f>IF(ISERROR(VLOOKUP(B38,'100m.'!$D$8:$F$1000,3,0)),"",(VLOOKUP(B38,'100m.'!$D$8:$F$1000,3,0)))</f>
        <v/>
      </c>
      <c r="E38" s="255" t="str">
        <f>IF(ISERROR(VLOOKUP(B38,'100m.'!$D$8:$G$1000,4,0)),"",(VLOOKUP(B38,'100m.'!$D$8:$G$1000,4,0)))</f>
        <v/>
      </c>
      <c r="F38" s="463" t="str">
        <f>IF(ISERROR(VLOOKUP(B38,'200m.'!$D$8:$F$1000,3,0)),"",(VLOOKUP(B38,'200m.'!$D$8:$H$1000,3,0)))</f>
        <v/>
      </c>
      <c r="G38" s="347" t="str">
        <f>IF(ISERROR(VLOOKUP(B38,'200m.'!$D$8:$G$1000,4,0)),"",(VLOOKUP(B38,'200m.'!$D$8:$G$1000,4,0)))</f>
        <v/>
      </c>
      <c r="H38" s="235" t="str">
        <f>IF(ISERROR(VLOOKUP(B38,'800m.'!$D$8:$F$978,3,0)),"",(VLOOKUP(B38,'800m.'!$D$8:$H$978,3,0)))</f>
        <v/>
      </c>
      <c r="I38" s="347" t="str">
        <f>IF(ISERROR(VLOOKUP(B38,'800m.'!$D$8:$G$978,4,0)),"",(VLOOKUP(B38,'800m.'!$D$8:$G$978,4,0)))</f>
        <v/>
      </c>
      <c r="J38" s="235" t="str">
        <f>IF(ISERROR(VLOOKUP(B38,'1500m.'!$D$8:$F$988,3,0)),"",(VLOOKUP(B38,'1500m.'!$D$8:$H$991,3,0)))</f>
        <v/>
      </c>
      <c r="K38" s="279" t="str">
        <f>IF(ISERROR(VLOOKUP(B38,'1500m.'!$D$8:$G$988,4,0)),"",(VLOOKUP(B38,'1500m.'!$D$8:$G$988,4,0)))</f>
        <v/>
      </c>
      <c r="L38" s="235" t="str">
        <f>IF(ISERROR(VLOOKUP(B38,'3000m.'!$D$8:$F$1000,3,0)),"",(VLOOKUP(B38,'3000m.'!$D$8:$H$1000,3,0)))</f>
        <v/>
      </c>
      <c r="M38" s="347" t="str">
        <f>IF(ISERROR(VLOOKUP(B38,'3000m.'!$D$8:$G$1000,4,0)),"",(VLOOKUP(B38,'3000m.'!$D$8:$G$1000,4,0)))</f>
        <v/>
      </c>
      <c r="N38" s="202" t="str">
        <f>IF(ISERROR(VLOOKUP(B38,'80m.Eng'!$D$8:$F$1000,3,0)),"",(VLOOKUP(B38,'80m.Eng'!$D$8:$H$1000,3,0)))</f>
        <v/>
      </c>
      <c r="O38" s="255" t="str">
        <f>IF(ISERROR(VLOOKUP(B38,'80m.Eng'!$D$8:$G$1000,4,0)),"",(VLOOKUP(B38,'80m.Eng'!$D$8:$G$1000,4,0)))</f>
        <v/>
      </c>
      <c r="P38" s="202" t="str">
        <f>IF(ISERROR(VLOOKUP(B38,'Uzun Atlama Genel'!$E$8:$J$1011,6,0)),"",(VLOOKUP(B38,'Uzun Atlama Genel'!$E$8:$J$1011,6,0)))</f>
        <v/>
      </c>
      <c r="Q38" s="255" t="str">
        <f>IF(ISERROR(VLOOKUP(B38,'Uzun Atlama Genel'!$E$8:$K$1011,7,0)),"",(VLOOKUP(B38,'Uzun Atlama Genel'!$E$8:$K$1011,7,0)))</f>
        <v/>
      </c>
      <c r="R38" s="463" t="str">
        <f>IF(ISERROR(VLOOKUP(B38,Üçadım!$E$8:$J$1000,6,0)),"",(VLOOKUP(B38,Üçadım!$E$8:$J$1000,6,0)))</f>
        <v/>
      </c>
      <c r="S38" s="347" t="str">
        <f>IF(ISERROR(VLOOKUP(B38,Üçadım!$E$8:$K$1000,7,0)),"",(VLOOKUP(B38,Üçadım!$E$8:$K$1000,7,0)))</f>
        <v/>
      </c>
      <c r="T38" s="202" t="str">
        <f>IF(ISERROR(VLOOKUP(B38,Yüksek!$E$8:$BR$1000,66,0)),"",(VLOOKUP(B38,Yüksek!$E$8:$BR$1000,66,0)))</f>
        <v/>
      </c>
      <c r="U38" s="279" t="str">
        <f>IF(ISERROR(VLOOKUP(B38,Yüksek!$E$8:$BS$1000,67,0)),"",(VLOOKUP(B38,Yüksek!$E$8:$BS$1000,67,0)))</f>
        <v/>
      </c>
      <c r="V38" s="202" t="str">
        <f>IF(ISERROR(VLOOKUP(B38,Sırık!$E$8:$BX$35555,72,0)),"",(VLOOKUP(B38,Sırık!$E$8:$BX$35555,72,0)))</f>
        <v/>
      </c>
      <c r="W38" s="347" t="str">
        <f>IF(ISERROR(VLOOKUP(B38,Sırık!$E$8:$BY$355555,73,0)),"",(VLOOKUP(B38,Sırık!$E$8:$BY$355555,73,0)))</f>
        <v/>
      </c>
      <c r="X38" s="202" t="str">
        <f>IF(ISERROR(VLOOKUP(B38,Gülle!$E$8:$J$1000,6,0)),"",(VLOOKUP(B38,Gülle!$E$8:$J$1000,6,0)))</f>
        <v/>
      </c>
      <c r="Y38" s="347" t="str">
        <f>IF(ISERROR(VLOOKUP(B38,Gülle!$E$8:$K$1000,7,0)),"",(VLOOKUP(B38,Gülle!$E$8:$K$1000,7,0)))</f>
        <v/>
      </c>
      <c r="Z38" s="464" t="str">
        <f>IF(ISERROR(VLOOKUP(B38,Çekiç!$E$8:$N$1000,6,0)),"",(VLOOKUP(B38,Çekiç!$E$8:$N$1000,6,0)))</f>
        <v/>
      </c>
      <c r="AA38" s="347" t="str">
        <f>IF(ISERROR(VLOOKUP(B38,Çekiç!$E$8:$O$1000,7,0)),"",(VLOOKUP(B38,Çekiç!$E$8:$O$1000,7,0)))</f>
        <v/>
      </c>
      <c r="AB38" s="202" t="str">
        <f>IF(ISERROR(VLOOKUP(B38,Disk!$E$8:$J$1000,6,0)),"",(VLOOKUP(B38,Disk!$E$8:$J$1000,6,0)))</f>
        <v/>
      </c>
      <c r="AC38" s="255" t="str">
        <f>IF(ISERROR(VLOOKUP(B38,Disk!$E$8:$K$1000,7,0)),"",(VLOOKUP(B38,Disk!$E$8:$K$1000,7,0)))</f>
        <v/>
      </c>
      <c r="AD38" s="463" t="str">
        <f>IF(ISERROR(VLOOKUP(B38,Cirit!$E$8:$J$1000,6,0)),"",(VLOOKUP(B38,Cirit!$E$8:$J$1000,6,0)))</f>
        <v/>
      </c>
      <c r="AE38" s="347" t="str">
        <f>IF(ISERROR(VLOOKUP(B38,Cirit!$E$8:$K$1000,7,0)),"",(VLOOKUP(B38,Cirit!$E$8:$K$1000,7,0)))</f>
        <v/>
      </c>
      <c r="AF38" s="403">
        <f t="shared" si="2"/>
        <v>0</v>
      </c>
      <c r="AG38"/>
      <c r="AH38"/>
      <c r="AI38"/>
      <c r="AJ38"/>
    </row>
    <row r="39" spans="1:36" ht="36" hidden="1" customHeight="1" x14ac:dyDescent="0.2">
      <c r="A39" s="402">
        <v>34</v>
      </c>
      <c r="B39" s="401"/>
      <c r="C39" s="401"/>
      <c r="D39" s="202" t="str">
        <f>IF(ISERROR(VLOOKUP(B39,'100m.'!$D$8:$F$1000,3,0)),"",(VLOOKUP(B39,'100m.'!$D$8:$F$1000,3,0)))</f>
        <v/>
      </c>
      <c r="E39" s="255" t="str">
        <f>IF(ISERROR(VLOOKUP(B39,'100m.'!$D$8:$G$1000,4,0)),"",(VLOOKUP(B39,'100m.'!$D$8:$G$1000,4,0)))</f>
        <v/>
      </c>
      <c r="F39" s="463" t="str">
        <f>IF(ISERROR(VLOOKUP(B39,'200m.'!$D$8:$F$1000,3,0)),"",(VLOOKUP(B39,'200m.'!$D$8:$H$1000,3,0)))</f>
        <v/>
      </c>
      <c r="G39" s="347" t="str">
        <f>IF(ISERROR(VLOOKUP(B39,'200m.'!$D$8:$G$1000,4,0)),"",(VLOOKUP(B39,'200m.'!$D$8:$G$1000,4,0)))</f>
        <v/>
      </c>
      <c r="H39" s="235" t="str">
        <f>IF(ISERROR(VLOOKUP(B39,'800m.'!$D$8:$F$978,3,0)),"",(VLOOKUP(B39,'800m.'!$D$8:$H$978,3,0)))</f>
        <v/>
      </c>
      <c r="I39" s="347" t="str">
        <f>IF(ISERROR(VLOOKUP(B39,'800m.'!$D$8:$G$978,4,0)),"",(VLOOKUP(B39,'800m.'!$D$8:$G$978,4,0)))</f>
        <v/>
      </c>
      <c r="J39" s="235" t="str">
        <f>IF(ISERROR(VLOOKUP(B39,'1500m.'!$D$8:$F$988,3,0)),"",(VLOOKUP(B39,'1500m.'!$D$8:$H$991,3,0)))</f>
        <v/>
      </c>
      <c r="K39" s="279" t="str">
        <f>IF(ISERROR(VLOOKUP(B39,'1500m.'!$D$8:$G$988,4,0)),"",(VLOOKUP(B39,'1500m.'!$D$8:$G$988,4,0)))</f>
        <v/>
      </c>
      <c r="L39" s="235" t="str">
        <f>IF(ISERROR(VLOOKUP(B39,'3000m.'!$D$8:$F$1000,3,0)),"",(VLOOKUP(B39,'3000m.'!$D$8:$H$1000,3,0)))</f>
        <v/>
      </c>
      <c r="M39" s="347" t="str">
        <f>IF(ISERROR(VLOOKUP(B39,'3000m.'!$D$8:$G$1000,4,0)),"",(VLOOKUP(B39,'3000m.'!$D$8:$G$1000,4,0)))</f>
        <v/>
      </c>
      <c r="N39" s="202" t="str">
        <f>IF(ISERROR(VLOOKUP(B39,'80m.Eng'!$D$8:$F$1000,3,0)),"",(VLOOKUP(B39,'80m.Eng'!$D$8:$H$1000,3,0)))</f>
        <v/>
      </c>
      <c r="O39" s="255" t="str">
        <f>IF(ISERROR(VLOOKUP(B39,'80m.Eng'!$D$8:$G$1000,4,0)),"",(VLOOKUP(B39,'80m.Eng'!$D$8:$G$1000,4,0)))</f>
        <v/>
      </c>
      <c r="P39" s="202" t="str">
        <f>IF(ISERROR(VLOOKUP(B39,'Uzun Atlama Genel'!$E$8:$J$1011,6,0)),"",(VLOOKUP(B39,'Uzun Atlama Genel'!$E$8:$J$1011,6,0)))</f>
        <v/>
      </c>
      <c r="Q39" s="255" t="str">
        <f>IF(ISERROR(VLOOKUP(B39,'Uzun Atlama Genel'!$E$8:$K$1011,7,0)),"",(VLOOKUP(B39,'Uzun Atlama Genel'!$E$8:$K$1011,7,0)))</f>
        <v/>
      </c>
      <c r="R39" s="463" t="str">
        <f>IF(ISERROR(VLOOKUP(B39,Üçadım!$E$8:$J$1000,6,0)),"",(VLOOKUP(B39,Üçadım!$E$8:$J$1000,6,0)))</f>
        <v/>
      </c>
      <c r="S39" s="347" t="str">
        <f>IF(ISERROR(VLOOKUP(B39,Üçadım!$E$8:$K$1000,7,0)),"",(VLOOKUP(B39,Üçadım!$E$8:$K$1000,7,0)))</f>
        <v/>
      </c>
      <c r="T39" s="202" t="str">
        <f>IF(ISERROR(VLOOKUP(B39,Yüksek!$E$8:$BR$1000,66,0)),"",(VLOOKUP(B39,Yüksek!$E$8:$BR$1000,66,0)))</f>
        <v/>
      </c>
      <c r="U39" s="279" t="str">
        <f>IF(ISERROR(VLOOKUP(B39,Yüksek!$E$8:$BS$1000,67,0)),"",(VLOOKUP(B39,Yüksek!$E$8:$BS$1000,67,0)))</f>
        <v/>
      </c>
      <c r="V39" s="202" t="str">
        <f>IF(ISERROR(VLOOKUP(B39,Sırık!$E$8:$BX$35555,72,0)),"",(VLOOKUP(B39,Sırık!$E$8:$BX$35555,72,0)))</f>
        <v/>
      </c>
      <c r="W39" s="347" t="str">
        <f>IF(ISERROR(VLOOKUP(B39,Sırık!$E$8:$BY$355555,73,0)),"",(VLOOKUP(B39,Sırık!$E$8:$BY$355555,73,0)))</f>
        <v/>
      </c>
      <c r="X39" s="202" t="str">
        <f>IF(ISERROR(VLOOKUP(B39,Gülle!$E$8:$J$1000,6,0)),"",(VLOOKUP(B39,Gülle!$E$8:$J$1000,6,0)))</f>
        <v/>
      </c>
      <c r="Y39" s="347" t="str">
        <f>IF(ISERROR(VLOOKUP(B39,Gülle!$E$8:$K$1000,7,0)),"",(VLOOKUP(B39,Gülle!$E$8:$K$1000,7,0)))</f>
        <v/>
      </c>
      <c r="Z39" s="464" t="str">
        <f>IF(ISERROR(VLOOKUP(B39,Çekiç!$E$8:$N$1000,6,0)),"",(VLOOKUP(B39,Çekiç!$E$8:$N$1000,6,0)))</f>
        <v/>
      </c>
      <c r="AA39" s="347" t="str">
        <f>IF(ISERROR(VLOOKUP(B39,Çekiç!$E$8:$O$1000,7,0)),"",(VLOOKUP(B39,Çekiç!$E$8:$O$1000,7,0)))</f>
        <v/>
      </c>
      <c r="AB39" s="202" t="str">
        <f>IF(ISERROR(VLOOKUP(B39,Disk!$E$8:$J$1000,6,0)),"",(VLOOKUP(B39,Disk!$E$8:$J$1000,6,0)))</f>
        <v/>
      </c>
      <c r="AC39" s="255" t="str">
        <f>IF(ISERROR(VLOOKUP(B39,Disk!$E$8:$K$1000,7,0)),"",(VLOOKUP(B39,Disk!$E$8:$K$1000,7,0)))</f>
        <v/>
      </c>
      <c r="AD39" s="463" t="str">
        <f>IF(ISERROR(VLOOKUP(B39,Cirit!$E$8:$J$1000,6,0)),"",(VLOOKUP(B39,Cirit!$E$8:$J$1000,6,0)))</f>
        <v/>
      </c>
      <c r="AE39" s="347" t="str">
        <f>IF(ISERROR(VLOOKUP(B39,Cirit!$E$8:$K$1000,7,0)),"",(VLOOKUP(B39,Cirit!$E$8:$K$1000,7,0)))</f>
        <v/>
      </c>
      <c r="AF39" s="403">
        <f t="shared" si="2"/>
        <v>0</v>
      </c>
      <c r="AG39"/>
      <c r="AH39"/>
      <c r="AI39"/>
      <c r="AJ39"/>
    </row>
    <row r="40" spans="1:36" ht="36" hidden="1" customHeight="1" x14ac:dyDescent="0.2">
      <c r="A40" s="402">
        <v>35</v>
      </c>
      <c r="B40" s="401"/>
      <c r="C40" s="401"/>
      <c r="D40" s="202" t="str">
        <f>IF(ISERROR(VLOOKUP(B40,'100m.'!$D$8:$F$1000,3,0)),"",(VLOOKUP(B40,'100m.'!$D$8:$F$1000,3,0)))</f>
        <v/>
      </c>
      <c r="E40" s="255" t="str">
        <f>IF(ISERROR(VLOOKUP(B40,'100m.'!$D$8:$G$1000,4,0)),"",(VLOOKUP(B40,'100m.'!$D$8:$G$1000,4,0)))</f>
        <v/>
      </c>
      <c r="F40" s="463" t="str">
        <f>IF(ISERROR(VLOOKUP(B40,'200m.'!$D$8:$F$1000,3,0)),"",(VLOOKUP(B40,'200m.'!$D$8:$H$1000,3,0)))</f>
        <v/>
      </c>
      <c r="G40" s="347" t="str">
        <f>IF(ISERROR(VLOOKUP(B40,'200m.'!$D$8:$G$1000,4,0)),"",(VLOOKUP(B40,'200m.'!$D$8:$G$1000,4,0)))</f>
        <v/>
      </c>
      <c r="H40" s="235" t="str">
        <f>IF(ISERROR(VLOOKUP(B40,'800m.'!$D$8:$F$978,3,0)),"",(VLOOKUP(B40,'800m.'!$D$8:$H$978,3,0)))</f>
        <v/>
      </c>
      <c r="I40" s="347" t="str">
        <f>IF(ISERROR(VLOOKUP(B40,'800m.'!$D$8:$G$978,4,0)),"",(VLOOKUP(B40,'800m.'!$D$8:$G$978,4,0)))</f>
        <v/>
      </c>
      <c r="J40" s="235" t="str">
        <f>IF(ISERROR(VLOOKUP(B40,'1500m.'!$D$8:$F$988,3,0)),"",(VLOOKUP(B40,'1500m.'!$D$8:$H$991,3,0)))</f>
        <v/>
      </c>
      <c r="K40" s="279" t="str">
        <f>IF(ISERROR(VLOOKUP(B40,'1500m.'!$D$8:$G$988,4,0)),"",(VLOOKUP(B40,'1500m.'!$D$8:$G$988,4,0)))</f>
        <v/>
      </c>
      <c r="L40" s="235" t="str">
        <f>IF(ISERROR(VLOOKUP(B40,'3000m.'!$D$8:$F$1000,3,0)),"",(VLOOKUP(B40,'3000m.'!$D$8:$H$1000,3,0)))</f>
        <v/>
      </c>
      <c r="M40" s="347" t="str">
        <f>IF(ISERROR(VLOOKUP(B40,'3000m.'!$D$8:$G$1000,4,0)),"",(VLOOKUP(B40,'3000m.'!$D$8:$G$1000,4,0)))</f>
        <v/>
      </c>
      <c r="N40" s="202" t="str">
        <f>IF(ISERROR(VLOOKUP(B40,'80m.Eng'!$D$8:$F$1000,3,0)),"",(VLOOKUP(B40,'80m.Eng'!$D$8:$H$1000,3,0)))</f>
        <v/>
      </c>
      <c r="O40" s="255" t="str">
        <f>IF(ISERROR(VLOOKUP(B40,'80m.Eng'!$D$8:$G$1000,4,0)),"",(VLOOKUP(B40,'80m.Eng'!$D$8:$G$1000,4,0)))</f>
        <v/>
      </c>
      <c r="P40" s="202" t="str">
        <f>IF(ISERROR(VLOOKUP(B40,'Uzun Atlama Genel'!$E$8:$J$1011,6,0)),"",(VLOOKUP(B40,'Uzun Atlama Genel'!$E$8:$J$1011,6,0)))</f>
        <v/>
      </c>
      <c r="Q40" s="255" t="str">
        <f>IF(ISERROR(VLOOKUP(B40,'Uzun Atlama Genel'!$E$8:$K$1011,7,0)),"",(VLOOKUP(B40,'Uzun Atlama Genel'!$E$8:$K$1011,7,0)))</f>
        <v/>
      </c>
      <c r="R40" s="463" t="str">
        <f>IF(ISERROR(VLOOKUP(B40,Üçadım!$E$8:$J$1000,6,0)),"",(VLOOKUP(B40,Üçadım!$E$8:$J$1000,6,0)))</f>
        <v/>
      </c>
      <c r="S40" s="347" t="str">
        <f>IF(ISERROR(VLOOKUP(B40,Üçadım!$E$8:$K$1000,7,0)),"",(VLOOKUP(B40,Üçadım!$E$8:$K$1000,7,0)))</f>
        <v/>
      </c>
      <c r="T40" s="202" t="str">
        <f>IF(ISERROR(VLOOKUP(B40,Yüksek!$E$8:$BR$1000,66,0)),"",(VLOOKUP(B40,Yüksek!$E$8:$BR$1000,66,0)))</f>
        <v/>
      </c>
      <c r="U40" s="279" t="str">
        <f>IF(ISERROR(VLOOKUP(B40,Yüksek!$E$8:$BS$1000,67,0)),"",(VLOOKUP(B40,Yüksek!$E$8:$BS$1000,67,0)))</f>
        <v/>
      </c>
      <c r="V40" s="202" t="str">
        <f>IF(ISERROR(VLOOKUP(B40,Sırık!$E$8:$BX$35555,72,0)),"",(VLOOKUP(B40,Sırık!$E$8:$BX$35555,72,0)))</f>
        <v/>
      </c>
      <c r="W40" s="347" t="str">
        <f>IF(ISERROR(VLOOKUP(B40,Sırık!$E$8:$BY$355555,73,0)),"",(VLOOKUP(B40,Sırık!$E$8:$BY$355555,73,0)))</f>
        <v/>
      </c>
      <c r="X40" s="202" t="str">
        <f>IF(ISERROR(VLOOKUP(B40,Gülle!$E$8:$J$1000,6,0)),"",(VLOOKUP(B40,Gülle!$E$8:$J$1000,6,0)))</f>
        <v/>
      </c>
      <c r="Y40" s="347" t="str">
        <f>IF(ISERROR(VLOOKUP(B40,Gülle!$E$8:$K$1000,7,0)),"",(VLOOKUP(B40,Gülle!$E$8:$K$1000,7,0)))</f>
        <v/>
      </c>
      <c r="Z40" s="464" t="str">
        <f>IF(ISERROR(VLOOKUP(B40,Çekiç!$E$8:$N$1000,6,0)),"",(VLOOKUP(B40,Çekiç!$E$8:$N$1000,6,0)))</f>
        <v/>
      </c>
      <c r="AA40" s="347" t="str">
        <f>IF(ISERROR(VLOOKUP(B40,Çekiç!$E$8:$O$1000,7,0)),"",(VLOOKUP(B40,Çekiç!$E$8:$O$1000,7,0)))</f>
        <v/>
      </c>
      <c r="AB40" s="202" t="str">
        <f>IF(ISERROR(VLOOKUP(B40,Disk!$E$8:$J$1000,6,0)),"",(VLOOKUP(B40,Disk!$E$8:$J$1000,6,0)))</f>
        <v/>
      </c>
      <c r="AC40" s="255" t="str">
        <f>IF(ISERROR(VLOOKUP(B40,Disk!$E$8:$K$1000,7,0)),"",(VLOOKUP(B40,Disk!$E$8:$K$1000,7,0)))</f>
        <v/>
      </c>
      <c r="AD40" s="463" t="str">
        <f>IF(ISERROR(VLOOKUP(B40,Cirit!$E$8:$J$1000,6,0)),"",(VLOOKUP(B40,Cirit!$E$8:$J$1000,6,0)))</f>
        <v/>
      </c>
      <c r="AE40" s="347" t="str">
        <f>IF(ISERROR(VLOOKUP(B40,Cirit!$E$8:$K$1000,7,0)),"",(VLOOKUP(B40,Cirit!$E$8:$K$1000,7,0)))</f>
        <v/>
      </c>
      <c r="AF40" s="403">
        <f t="shared" si="2"/>
        <v>0</v>
      </c>
      <c r="AG40"/>
      <c r="AH40"/>
      <c r="AI40"/>
      <c r="AJ40"/>
    </row>
    <row r="41" spans="1:36" ht="36" hidden="1" customHeight="1" x14ac:dyDescent="0.2">
      <c r="A41" s="402">
        <v>36</v>
      </c>
      <c r="B41" s="401"/>
      <c r="C41" s="401"/>
      <c r="D41" s="202" t="str">
        <f>IF(ISERROR(VLOOKUP(B41,'100m.'!$D$8:$F$1000,3,0)),"",(VLOOKUP(B41,'100m.'!$D$8:$F$1000,3,0)))</f>
        <v/>
      </c>
      <c r="E41" s="255" t="str">
        <f>IF(ISERROR(VLOOKUP(B41,'100m.'!$D$8:$G$1000,4,0)),"",(VLOOKUP(B41,'100m.'!$D$8:$G$1000,4,0)))</f>
        <v/>
      </c>
      <c r="F41" s="463" t="str">
        <f>IF(ISERROR(VLOOKUP(B41,'200m.'!$D$8:$F$1000,3,0)),"",(VLOOKUP(B41,'200m.'!$D$8:$H$1000,3,0)))</f>
        <v/>
      </c>
      <c r="G41" s="347" t="str">
        <f>IF(ISERROR(VLOOKUP(B41,'200m.'!$D$8:$G$1000,4,0)),"",(VLOOKUP(B41,'200m.'!$D$8:$G$1000,4,0)))</f>
        <v/>
      </c>
      <c r="H41" s="235" t="str">
        <f>IF(ISERROR(VLOOKUP(B41,'800m.'!$D$8:$F$978,3,0)),"",(VLOOKUP(B41,'800m.'!$D$8:$H$978,3,0)))</f>
        <v/>
      </c>
      <c r="I41" s="347" t="str">
        <f>IF(ISERROR(VLOOKUP(B41,'800m.'!$D$8:$G$978,4,0)),"",(VLOOKUP(B41,'800m.'!$D$8:$G$978,4,0)))</f>
        <v/>
      </c>
      <c r="J41" s="235" t="str">
        <f>IF(ISERROR(VLOOKUP(B41,'1500m.'!$D$8:$F$988,3,0)),"",(VLOOKUP(B41,'1500m.'!$D$8:$H$991,3,0)))</f>
        <v/>
      </c>
      <c r="K41" s="279" t="str">
        <f>IF(ISERROR(VLOOKUP(B41,'1500m.'!$D$8:$G$988,4,0)),"",(VLOOKUP(B41,'1500m.'!$D$8:$G$988,4,0)))</f>
        <v/>
      </c>
      <c r="L41" s="235" t="str">
        <f>IF(ISERROR(VLOOKUP(B41,'3000m.'!$D$8:$F$1000,3,0)),"",(VLOOKUP(B41,'3000m.'!$D$8:$H$1000,3,0)))</f>
        <v/>
      </c>
      <c r="M41" s="347" t="str">
        <f>IF(ISERROR(VLOOKUP(B41,'3000m.'!$D$8:$G$1000,4,0)),"",(VLOOKUP(B41,'3000m.'!$D$8:$G$1000,4,0)))</f>
        <v/>
      </c>
      <c r="N41" s="202" t="str">
        <f>IF(ISERROR(VLOOKUP(B41,'80m.Eng'!$D$8:$F$1000,3,0)),"",(VLOOKUP(B41,'80m.Eng'!$D$8:$H$1000,3,0)))</f>
        <v/>
      </c>
      <c r="O41" s="255" t="str">
        <f>IF(ISERROR(VLOOKUP(B41,'80m.Eng'!$D$8:$G$1000,4,0)),"",(VLOOKUP(B41,'80m.Eng'!$D$8:$G$1000,4,0)))</f>
        <v/>
      </c>
      <c r="P41" s="202" t="str">
        <f>IF(ISERROR(VLOOKUP(B41,'Uzun Atlama Genel'!$E$8:$J$1011,6,0)),"",(VLOOKUP(B41,'Uzun Atlama Genel'!$E$8:$J$1011,6,0)))</f>
        <v/>
      </c>
      <c r="Q41" s="255" t="str">
        <f>IF(ISERROR(VLOOKUP(B41,'Uzun Atlama Genel'!$E$8:$K$1011,7,0)),"",(VLOOKUP(B41,'Uzun Atlama Genel'!$E$8:$K$1011,7,0)))</f>
        <v/>
      </c>
      <c r="R41" s="463" t="str">
        <f>IF(ISERROR(VLOOKUP(B41,Üçadım!$E$8:$J$1000,6,0)),"",(VLOOKUP(B41,Üçadım!$E$8:$J$1000,6,0)))</f>
        <v/>
      </c>
      <c r="S41" s="347" t="str">
        <f>IF(ISERROR(VLOOKUP(B41,Üçadım!$E$8:$K$1000,7,0)),"",(VLOOKUP(B41,Üçadım!$E$8:$K$1000,7,0)))</f>
        <v/>
      </c>
      <c r="T41" s="202" t="str">
        <f>IF(ISERROR(VLOOKUP(B41,Yüksek!$E$8:$BR$1000,66,0)),"",(VLOOKUP(B41,Yüksek!$E$8:$BR$1000,66,0)))</f>
        <v/>
      </c>
      <c r="U41" s="279" t="str">
        <f>IF(ISERROR(VLOOKUP(B41,Yüksek!$E$8:$BS$1000,67,0)),"",(VLOOKUP(B41,Yüksek!$E$8:$BS$1000,67,0)))</f>
        <v/>
      </c>
      <c r="V41" s="202" t="str">
        <f>IF(ISERROR(VLOOKUP(B41,Sırık!$E$8:$BX$35555,72,0)),"",(VLOOKUP(B41,Sırık!$E$8:$BX$35555,72,0)))</f>
        <v/>
      </c>
      <c r="W41" s="347" t="str">
        <f>IF(ISERROR(VLOOKUP(B41,Sırık!$E$8:$BY$355555,73,0)),"",(VLOOKUP(B41,Sırık!$E$8:$BY$355555,73,0)))</f>
        <v/>
      </c>
      <c r="X41" s="202" t="str">
        <f>IF(ISERROR(VLOOKUP(B41,Gülle!$E$8:$J$1000,6,0)),"",(VLOOKUP(B41,Gülle!$E$8:$J$1000,6,0)))</f>
        <v/>
      </c>
      <c r="Y41" s="347" t="str">
        <f>IF(ISERROR(VLOOKUP(B41,Gülle!$E$8:$K$1000,7,0)),"",(VLOOKUP(B41,Gülle!$E$8:$K$1000,7,0)))</f>
        <v/>
      </c>
      <c r="Z41" s="464" t="str">
        <f>IF(ISERROR(VLOOKUP(B41,Çekiç!$E$8:$N$1000,6,0)),"",(VLOOKUP(B41,Çekiç!$E$8:$N$1000,6,0)))</f>
        <v/>
      </c>
      <c r="AA41" s="347" t="str">
        <f>IF(ISERROR(VLOOKUP(B41,Çekiç!$E$8:$O$1000,7,0)),"",(VLOOKUP(B41,Çekiç!$E$8:$O$1000,7,0)))</f>
        <v/>
      </c>
      <c r="AB41" s="202" t="str">
        <f>IF(ISERROR(VLOOKUP(B41,Disk!$E$8:$J$1000,6,0)),"",(VLOOKUP(B41,Disk!$E$8:$J$1000,6,0)))</f>
        <v/>
      </c>
      <c r="AC41" s="255" t="str">
        <f>IF(ISERROR(VLOOKUP(B41,Disk!$E$8:$K$1000,7,0)),"",(VLOOKUP(B41,Disk!$E$8:$K$1000,7,0)))</f>
        <v/>
      </c>
      <c r="AD41" s="463" t="str">
        <f>IF(ISERROR(VLOOKUP(B41,Cirit!$E$8:$J$1000,6,0)),"",(VLOOKUP(B41,Cirit!$E$8:$J$1000,6,0)))</f>
        <v/>
      </c>
      <c r="AE41" s="347" t="str">
        <f>IF(ISERROR(VLOOKUP(B41,Cirit!$E$8:$K$1000,7,0)),"",(VLOOKUP(B41,Cirit!$E$8:$K$1000,7,0)))</f>
        <v/>
      </c>
      <c r="AF41" s="403">
        <f t="shared" si="2"/>
        <v>0</v>
      </c>
      <c r="AG41"/>
      <c r="AH41"/>
      <c r="AI41"/>
      <c r="AJ41"/>
    </row>
    <row r="42" spans="1:36" ht="36" hidden="1" customHeight="1" x14ac:dyDescent="0.2">
      <c r="A42" s="402">
        <v>37</v>
      </c>
      <c r="B42" s="401"/>
      <c r="C42" s="401"/>
      <c r="D42" s="202" t="str">
        <f>IF(ISERROR(VLOOKUP(B42,'100m.'!$D$8:$F$1000,3,0)),"",(VLOOKUP(B42,'100m.'!$D$8:$F$1000,3,0)))</f>
        <v/>
      </c>
      <c r="E42" s="255" t="str">
        <f>IF(ISERROR(VLOOKUP(B42,'100m.'!$D$8:$G$1000,4,0)),"",(VLOOKUP(B42,'100m.'!$D$8:$G$1000,4,0)))</f>
        <v/>
      </c>
      <c r="F42" s="463" t="str">
        <f>IF(ISERROR(VLOOKUP(B42,'200m.'!$D$8:$F$1000,3,0)),"",(VLOOKUP(B42,'200m.'!$D$8:$H$1000,3,0)))</f>
        <v/>
      </c>
      <c r="G42" s="347" t="str">
        <f>IF(ISERROR(VLOOKUP(B42,'200m.'!$D$8:$G$1000,4,0)),"",(VLOOKUP(B42,'200m.'!$D$8:$G$1000,4,0)))</f>
        <v/>
      </c>
      <c r="H42" s="235" t="str">
        <f>IF(ISERROR(VLOOKUP(B42,'800m.'!$D$8:$F$978,3,0)),"",(VLOOKUP(B42,'800m.'!$D$8:$H$978,3,0)))</f>
        <v/>
      </c>
      <c r="I42" s="347" t="str">
        <f>IF(ISERROR(VLOOKUP(B42,'800m.'!$D$8:$G$978,4,0)),"",(VLOOKUP(B42,'800m.'!$D$8:$G$978,4,0)))</f>
        <v/>
      </c>
      <c r="J42" s="235" t="str">
        <f>IF(ISERROR(VLOOKUP(B42,'1500m.'!$D$8:$F$988,3,0)),"",(VLOOKUP(B42,'1500m.'!$D$8:$H$991,3,0)))</f>
        <v/>
      </c>
      <c r="K42" s="279" t="str">
        <f>IF(ISERROR(VLOOKUP(B42,'1500m.'!$D$8:$G$988,4,0)),"",(VLOOKUP(B42,'1500m.'!$D$8:$G$988,4,0)))</f>
        <v/>
      </c>
      <c r="L42" s="235" t="str">
        <f>IF(ISERROR(VLOOKUP(B42,'3000m.'!$D$8:$F$1000,3,0)),"",(VLOOKUP(B42,'3000m.'!$D$8:$H$1000,3,0)))</f>
        <v/>
      </c>
      <c r="M42" s="347" t="str">
        <f>IF(ISERROR(VLOOKUP(B42,'3000m.'!$D$8:$G$1000,4,0)),"",(VLOOKUP(B42,'3000m.'!$D$8:$G$1000,4,0)))</f>
        <v/>
      </c>
      <c r="N42" s="202" t="str">
        <f>IF(ISERROR(VLOOKUP(B42,'80m.Eng'!$D$8:$F$1000,3,0)),"",(VLOOKUP(B42,'80m.Eng'!$D$8:$H$1000,3,0)))</f>
        <v/>
      </c>
      <c r="O42" s="255" t="str">
        <f>IF(ISERROR(VLOOKUP(B42,'80m.Eng'!$D$8:$G$1000,4,0)),"",(VLOOKUP(B42,'80m.Eng'!$D$8:$G$1000,4,0)))</f>
        <v/>
      </c>
      <c r="P42" s="202" t="str">
        <f>IF(ISERROR(VLOOKUP(B42,'Uzun Atlama Genel'!$E$8:$J$1011,6,0)),"",(VLOOKUP(B42,'Uzun Atlama Genel'!$E$8:$J$1011,6,0)))</f>
        <v/>
      </c>
      <c r="Q42" s="255" t="str">
        <f>IF(ISERROR(VLOOKUP(B42,'Uzun Atlama Genel'!$E$8:$K$1011,7,0)),"",(VLOOKUP(B42,'Uzun Atlama Genel'!$E$8:$K$1011,7,0)))</f>
        <v/>
      </c>
      <c r="R42" s="463" t="str">
        <f>IF(ISERROR(VLOOKUP(B42,Üçadım!$E$8:$J$1000,6,0)),"",(VLOOKUP(B42,Üçadım!$E$8:$J$1000,6,0)))</f>
        <v/>
      </c>
      <c r="S42" s="347" t="str">
        <f>IF(ISERROR(VLOOKUP(B42,Üçadım!$E$8:$K$1000,7,0)),"",(VLOOKUP(B42,Üçadım!$E$8:$K$1000,7,0)))</f>
        <v/>
      </c>
      <c r="T42" s="202" t="str">
        <f>IF(ISERROR(VLOOKUP(B42,Yüksek!$E$8:$BR$1000,66,0)),"",(VLOOKUP(B42,Yüksek!$E$8:$BR$1000,66,0)))</f>
        <v/>
      </c>
      <c r="U42" s="279" t="str">
        <f>IF(ISERROR(VLOOKUP(B42,Yüksek!$E$8:$BS$1000,67,0)),"",(VLOOKUP(B42,Yüksek!$E$8:$BS$1000,67,0)))</f>
        <v/>
      </c>
      <c r="V42" s="202" t="str">
        <f>IF(ISERROR(VLOOKUP(B42,Sırık!$E$8:$BX$35555,72,0)),"",(VLOOKUP(B42,Sırık!$E$8:$BX$35555,72,0)))</f>
        <v/>
      </c>
      <c r="W42" s="347" t="str">
        <f>IF(ISERROR(VLOOKUP(B42,Sırık!$E$8:$BY$355555,73,0)),"",(VLOOKUP(B42,Sırık!$E$8:$BY$355555,73,0)))</f>
        <v/>
      </c>
      <c r="X42" s="202" t="str">
        <f>IF(ISERROR(VLOOKUP(B42,Gülle!$E$8:$J$1000,6,0)),"",(VLOOKUP(B42,Gülle!$E$8:$J$1000,6,0)))</f>
        <v/>
      </c>
      <c r="Y42" s="347" t="str">
        <f>IF(ISERROR(VLOOKUP(B42,Gülle!$E$8:$K$1000,7,0)),"",(VLOOKUP(B42,Gülle!$E$8:$K$1000,7,0)))</f>
        <v/>
      </c>
      <c r="Z42" s="464" t="str">
        <f>IF(ISERROR(VLOOKUP(B42,Çekiç!$E$8:$N$1000,6,0)),"",(VLOOKUP(B42,Çekiç!$E$8:$N$1000,6,0)))</f>
        <v/>
      </c>
      <c r="AA42" s="347" t="str">
        <f>IF(ISERROR(VLOOKUP(B42,Çekiç!$E$8:$O$1000,7,0)),"",(VLOOKUP(B42,Çekiç!$E$8:$O$1000,7,0)))</f>
        <v/>
      </c>
      <c r="AB42" s="202" t="str">
        <f>IF(ISERROR(VLOOKUP(B42,Disk!$E$8:$J$1000,6,0)),"",(VLOOKUP(B42,Disk!$E$8:$J$1000,6,0)))</f>
        <v/>
      </c>
      <c r="AC42" s="255" t="str">
        <f>IF(ISERROR(VLOOKUP(B42,Disk!$E$8:$K$1000,7,0)),"",(VLOOKUP(B42,Disk!$E$8:$K$1000,7,0)))</f>
        <v/>
      </c>
      <c r="AD42" s="463" t="str">
        <f>IF(ISERROR(VLOOKUP(B42,Cirit!$E$8:$J$1000,6,0)),"",(VLOOKUP(B42,Cirit!$E$8:$J$1000,6,0)))</f>
        <v/>
      </c>
      <c r="AE42" s="347" t="str">
        <f>IF(ISERROR(VLOOKUP(B42,Cirit!$E$8:$K$1000,7,0)),"",(VLOOKUP(B42,Cirit!$E$8:$K$1000,7,0)))</f>
        <v/>
      </c>
      <c r="AF42" s="403">
        <f t="shared" si="2"/>
        <v>0</v>
      </c>
      <c r="AG42"/>
      <c r="AH42"/>
      <c r="AI42"/>
      <c r="AJ42"/>
    </row>
    <row r="43" spans="1:36" ht="36" hidden="1" customHeight="1" x14ac:dyDescent="0.2">
      <c r="A43" s="402">
        <v>38</v>
      </c>
      <c r="B43" s="401"/>
      <c r="C43" s="401"/>
      <c r="D43" s="202" t="str">
        <f>IF(ISERROR(VLOOKUP(B43,'100m.'!$D$8:$F$1000,3,0)),"",(VLOOKUP(B43,'100m.'!$D$8:$F$1000,3,0)))</f>
        <v/>
      </c>
      <c r="E43" s="255" t="str">
        <f>IF(ISERROR(VLOOKUP(B43,'100m.'!$D$8:$G$1000,4,0)),"",(VLOOKUP(B43,'100m.'!$D$8:$G$1000,4,0)))</f>
        <v/>
      </c>
      <c r="F43" s="463" t="str">
        <f>IF(ISERROR(VLOOKUP(B43,'200m.'!$D$8:$F$1000,3,0)),"",(VLOOKUP(B43,'200m.'!$D$8:$H$1000,3,0)))</f>
        <v/>
      </c>
      <c r="G43" s="347" t="str">
        <f>IF(ISERROR(VLOOKUP(B43,'200m.'!$D$8:$G$1000,4,0)),"",(VLOOKUP(B43,'200m.'!$D$8:$G$1000,4,0)))</f>
        <v/>
      </c>
      <c r="H43" s="235" t="str">
        <f>IF(ISERROR(VLOOKUP(B43,'800m.'!$D$8:$F$978,3,0)),"",(VLOOKUP(B43,'800m.'!$D$8:$H$978,3,0)))</f>
        <v/>
      </c>
      <c r="I43" s="347" t="str">
        <f>IF(ISERROR(VLOOKUP(B43,'800m.'!$D$8:$G$978,4,0)),"",(VLOOKUP(B43,'800m.'!$D$8:$G$978,4,0)))</f>
        <v/>
      </c>
      <c r="J43" s="235" t="str">
        <f>IF(ISERROR(VLOOKUP(B43,'1500m.'!$D$8:$F$988,3,0)),"",(VLOOKUP(B43,'1500m.'!$D$8:$H$991,3,0)))</f>
        <v/>
      </c>
      <c r="K43" s="279" t="str">
        <f>IF(ISERROR(VLOOKUP(B43,'1500m.'!$D$8:$G$988,4,0)),"",(VLOOKUP(B43,'1500m.'!$D$8:$G$988,4,0)))</f>
        <v/>
      </c>
      <c r="L43" s="235" t="str">
        <f>IF(ISERROR(VLOOKUP(B43,'3000m.'!$D$8:$F$1000,3,0)),"",(VLOOKUP(B43,'3000m.'!$D$8:$H$1000,3,0)))</f>
        <v/>
      </c>
      <c r="M43" s="347" t="str">
        <f>IF(ISERROR(VLOOKUP(B43,'3000m.'!$D$8:$G$1000,4,0)),"",(VLOOKUP(B43,'3000m.'!$D$8:$G$1000,4,0)))</f>
        <v/>
      </c>
      <c r="N43" s="202" t="str">
        <f>IF(ISERROR(VLOOKUP(B43,'80m.Eng'!$D$8:$F$1000,3,0)),"",(VLOOKUP(B43,'80m.Eng'!$D$8:$H$1000,3,0)))</f>
        <v/>
      </c>
      <c r="O43" s="255" t="str">
        <f>IF(ISERROR(VLOOKUP(B43,'80m.Eng'!$D$8:$G$1000,4,0)),"",(VLOOKUP(B43,'80m.Eng'!$D$8:$G$1000,4,0)))</f>
        <v/>
      </c>
      <c r="P43" s="202" t="str">
        <f>IF(ISERROR(VLOOKUP(B43,'Uzun Atlama Genel'!$E$8:$J$1011,6,0)),"",(VLOOKUP(B43,'Uzun Atlama Genel'!$E$8:$J$1011,6,0)))</f>
        <v/>
      </c>
      <c r="Q43" s="255" t="str">
        <f>IF(ISERROR(VLOOKUP(B43,'Uzun Atlama Genel'!$E$8:$K$1011,7,0)),"",(VLOOKUP(B43,'Uzun Atlama Genel'!$E$8:$K$1011,7,0)))</f>
        <v/>
      </c>
      <c r="R43" s="463" t="str">
        <f>IF(ISERROR(VLOOKUP(B43,Üçadım!$E$8:$J$1000,6,0)),"",(VLOOKUP(B43,Üçadım!$E$8:$J$1000,6,0)))</f>
        <v/>
      </c>
      <c r="S43" s="347" t="str">
        <f>IF(ISERROR(VLOOKUP(B43,Üçadım!$E$8:$K$1000,7,0)),"",(VLOOKUP(B43,Üçadım!$E$8:$K$1000,7,0)))</f>
        <v/>
      </c>
      <c r="T43" s="202" t="str">
        <f>IF(ISERROR(VLOOKUP(B43,Yüksek!$E$8:$BR$1000,66,0)),"",(VLOOKUP(B43,Yüksek!$E$8:$BR$1000,66,0)))</f>
        <v/>
      </c>
      <c r="U43" s="279" t="str">
        <f>IF(ISERROR(VLOOKUP(B43,Yüksek!$E$8:$BS$1000,67,0)),"",(VLOOKUP(B43,Yüksek!$E$8:$BS$1000,67,0)))</f>
        <v/>
      </c>
      <c r="V43" s="202" t="str">
        <f>IF(ISERROR(VLOOKUP(B43,Sırık!$E$8:$BX$35555,72,0)),"",(VLOOKUP(B43,Sırık!$E$8:$BX$35555,72,0)))</f>
        <v/>
      </c>
      <c r="W43" s="347" t="str">
        <f>IF(ISERROR(VLOOKUP(B43,Sırık!$E$8:$BY$355555,73,0)),"",(VLOOKUP(B43,Sırık!$E$8:$BY$355555,73,0)))</f>
        <v/>
      </c>
      <c r="X43" s="202" t="str">
        <f>IF(ISERROR(VLOOKUP(B43,Gülle!$E$8:$J$1000,6,0)),"",(VLOOKUP(B43,Gülle!$E$8:$J$1000,6,0)))</f>
        <v/>
      </c>
      <c r="Y43" s="347" t="str">
        <f>IF(ISERROR(VLOOKUP(B43,Gülle!$E$8:$K$1000,7,0)),"",(VLOOKUP(B43,Gülle!$E$8:$K$1000,7,0)))</f>
        <v/>
      </c>
      <c r="Z43" s="464" t="str">
        <f>IF(ISERROR(VLOOKUP(B43,Çekiç!$E$8:$N$1000,6,0)),"",(VLOOKUP(B43,Çekiç!$E$8:$N$1000,6,0)))</f>
        <v/>
      </c>
      <c r="AA43" s="347" t="str">
        <f>IF(ISERROR(VLOOKUP(B43,Çekiç!$E$8:$O$1000,7,0)),"",(VLOOKUP(B43,Çekiç!$E$8:$O$1000,7,0)))</f>
        <v/>
      </c>
      <c r="AB43" s="202" t="str">
        <f>IF(ISERROR(VLOOKUP(B43,Disk!$E$8:$J$1000,6,0)),"",(VLOOKUP(B43,Disk!$E$8:$J$1000,6,0)))</f>
        <v/>
      </c>
      <c r="AC43" s="255" t="str">
        <f>IF(ISERROR(VLOOKUP(B43,Disk!$E$8:$K$1000,7,0)),"",(VLOOKUP(B43,Disk!$E$8:$K$1000,7,0)))</f>
        <v/>
      </c>
      <c r="AD43" s="463" t="str">
        <f>IF(ISERROR(VLOOKUP(B43,Cirit!$E$8:$J$1000,6,0)),"",(VLOOKUP(B43,Cirit!$E$8:$J$1000,6,0)))</f>
        <v/>
      </c>
      <c r="AE43" s="347" t="str">
        <f>IF(ISERROR(VLOOKUP(B43,Cirit!$E$8:$K$1000,7,0)),"",(VLOOKUP(B43,Cirit!$E$8:$K$1000,7,0)))</f>
        <v/>
      </c>
      <c r="AF43" s="403">
        <f t="shared" si="2"/>
        <v>0</v>
      </c>
      <c r="AG43"/>
      <c r="AH43"/>
      <c r="AI43"/>
      <c r="AJ43"/>
    </row>
    <row r="44" spans="1:36" ht="36" hidden="1" customHeight="1" x14ac:dyDescent="0.2">
      <c r="A44" s="402">
        <v>39</v>
      </c>
      <c r="B44" s="401"/>
      <c r="C44" s="401"/>
      <c r="D44" s="202" t="str">
        <f>IF(ISERROR(VLOOKUP(B44,'100m.'!$D$8:$F$1000,3,0)),"",(VLOOKUP(B44,'100m.'!$D$8:$F$1000,3,0)))</f>
        <v/>
      </c>
      <c r="E44" s="255" t="str">
        <f>IF(ISERROR(VLOOKUP(B44,'100m.'!$D$8:$G$1000,4,0)),"",(VLOOKUP(B44,'100m.'!$D$8:$G$1000,4,0)))</f>
        <v/>
      </c>
      <c r="F44" s="463" t="str">
        <f>IF(ISERROR(VLOOKUP(B44,'200m.'!$D$8:$F$1000,3,0)),"",(VLOOKUP(B44,'200m.'!$D$8:$H$1000,3,0)))</f>
        <v/>
      </c>
      <c r="G44" s="347" t="str">
        <f>IF(ISERROR(VLOOKUP(B44,'200m.'!$D$8:$G$1000,4,0)),"",(VLOOKUP(B44,'200m.'!$D$8:$G$1000,4,0)))</f>
        <v/>
      </c>
      <c r="H44" s="235" t="str">
        <f>IF(ISERROR(VLOOKUP(B44,'800m.'!$D$8:$F$978,3,0)),"",(VLOOKUP(B44,'800m.'!$D$8:$H$978,3,0)))</f>
        <v/>
      </c>
      <c r="I44" s="347" t="str">
        <f>IF(ISERROR(VLOOKUP(B44,'800m.'!$D$8:$G$978,4,0)),"",(VLOOKUP(B44,'800m.'!$D$8:$G$978,4,0)))</f>
        <v/>
      </c>
      <c r="J44" s="235" t="str">
        <f>IF(ISERROR(VLOOKUP(B44,'1500m.'!$D$8:$F$988,3,0)),"",(VLOOKUP(B44,'1500m.'!$D$8:$H$991,3,0)))</f>
        <v/>
      </c>
      <c r="K44" s="279" t="str">
        <f>IF(ISERROR(VLOOKUP(B44,'1500m.'!$D$8:$G$988,4,0)),"",(VLOOKUP(B44,'1500m.'!$D$8:$G$988,4,0)))</f>
        <v/>
      </c>
      <c r="L44" s="235" t="str">
        <f>IF(ISERROR(VLOOKUP(B44,'3000m.'!$D$8:$F$1000,3,0)),"",(VLOOKUP(B44,'3000m.'!$D$8:$H$1000,3,0)))</f>
        <v/>
      </c>
      <c r="M44" s="347" t="str">
        <f>IF(ISERROR(VLOOKUP(B44,'3000m.'!$D$8:$G$1000,4,0)),"",(VLOOKUP(B44,'3000m.'!$D$8:$G$1000,4,0)))</f>
        <v/>
      </c>
      <c r="N44" s="202" t="str">
        <f>IF(ISERROR(VLOOKUP(B44,'80m.Eng'!$D$8:$F$1000,3,0)),"",(VLOOKUP(B44,'80m.Eng'!$D$8:$H$1000,3,0)))</f>
        <v/>
      </c>
      <c r="O44" s="255" t="str">
        <f>IF(ISERROR(VLOOKUP(B44,'80m.Eng'!$D$8:$G$1000,4,0)),"",(VLOOKUP(B44,'80m.Eng'!$D$8:$G$1000,4,0)))</f>
        <v/>
      </c>
      <c r="P44" s="202" t="str">
        <f>IF(ISERROR(VLOOKUP(B44,'Uzun Atlama Genel'!$E$8:$J$1011,6,0)),"",(VLOOKUP(B44,'Uzun Atlama Genel'!$E$8:$J$1011,6,0)))</f>
        <v/>
      </c>
      <c r="Q44" s="255" t="str">
        <f>IF(ISERROR(VLOOKUP(B44,'Uzun Atlama Genel'!$E$8:$K$1011,7,0)),"",(VLOOKUP(B44,'Uzun Atlama Genel'!$E$8:$K$1011,7,0)))</f>
        <v/>
      </c>
      <c r="R44" s="463" t="str">
        <f>IF(ISERROR(VLOOKUP(B44,Üçadım!$E$8:$J$1000,6,0)),"",(VLOOKUP(B44,Üçadım!$E$8:$J$1000,6,0)))</f>
        <v/>
      </c>
      <c r="S44" s="347" t="str">
        <f>IF(ISERROR(VLOOKUP(B44,Üçadım!$E$8:$K$1000,7,0)),"",(VLOOKUP(B44,Üçadım!$E$8:$K$1000,7,0)))</f>
        <v/>
      </c>
      <c r="T44" s="202" t="str">
        <f>IF(ISERROR(VLOOKUP(B44,Yüksek!$E$8:$BR$1000,66,0)),"",(VLOOKUP(B44,Yüksek!$E$8:$BR$1000,66,0)))</f>
        <v/>
      </c>
      <c r="U44" s="279" t="str">
        <f>IF(ISERROR(VLOOKUP(B44,Yüksek!$E$8:$BS$1000,67,0)),"",(VLOOKUP(B44,Yüksek!$E$8:$BS$1000,67,0)))</f>
        <v/>
      </c>
      <c r="V44" s="202" t="str">
        <f>IF(ISERROR(VLOOKUP(B44,Sırık!$E$8:$BX$35555,72,0)),"",(VLOOKUP(B44,Sırık!$E$8:$BX$35555,72,0)))</f>
        <v/>
      </c>
      <c r="W44" s="347" t="str">
        <f>IF(ISERROR(VLOOKUP(B44,Sırık!$E$8:$BY$355555,73,0)),"",(VLOOKUP(B44,Sırık!$E$8:$BY$355555,73,0)))</f>
        <v/>
      </c>
      <c r="X44" s="202" t="str">
        <f>IF(ISERROR(VLOOKUP(B44,Gülle!$E$8:$J$1000,6,0)),"",(VLOOKUP(B44,Gülle!$E$8:$J$1000,6,0)))</f>
        <v/>
      </c>
      <c r="Y44" s="347" t="str">
        <f>IF(ISERROR(VLOOKUP(B44,Gülle!$E$8:$K$1000,7,0)),"",(VLOOKUP(B44,Gülle!$E$8:$K$1000,7,0)))</f>
        <v/>
      </c>
      <c r="Z44" s="464" t="str">
        <f>IF(ISERROR(VLOOKUP(B44,Çekiç!$E$8:$N$1000,6,0)),"",(VLOOKUP(B44,Çekiç!$E$8:$N$1000,6,0)))</f>
        <v/>
      </c>
      <c r="AA44" s="347" t="str">
        <f>IF(ISERROR(VLOOKUP(B44,Çekiç!$E$8:$O$1000,7,0)),"",(VLOOKUP(B44,Çekiç!$E$8:$O$1000,7,0)))</f>
        <v/>
      </c>
      <c r="AB44" s="202" t="str">
        <f>IF(ISERROR(VLOOKUP(B44,Disk!$E$8:$J$1000,6,0)),"",(VLOOKUP(B44,Disk!$E$8:$J$1000,6,0)))</f>
        <v/>
      </c>
      <c r="AC44" s="255" t="str">
        <f>IF(ISERROR(VLOOKUP(B44,Disk!$E$8:$K$1000,7,0)),"",(VLOOKUP(B44,Disk!$E$8:$K$1000,7,0)))</f>
        <v/>
      </c>
      <c r="AD44" s="463" t="str">
        <f>IF(ISERROR(VLOOKUP(B44,Cirit!$E$8:$J$1000,6,0)),"",(VLOOKUP(B44,Cirit!$E$8:$J$1000,6,0)))</f>
        <v/>
      </c>
      <c r="AE44" s="347" t="str">
        <f>IF(ISERROR(VLOOKUP(B44,Cirit!$E$8:$K$1000,7,0)),"",(VLOOKUP(B44,Cirit!$E$8:$K$1000,7,0)))</f>
        <v/>
      </c>
      <c r="AF44" s="403">
        <f t="shared" si="2"/>
        <v>0</v>
      </c>
      <c r="AG44"/>
      <c r="AH44"/>
      <c r="AI44"/>
      <c r="AJ44"/>
    </row>
    <row r="45" spans="1:36" ht="36" hidden="1" customHeight="1" x14ac:dyDescent="0.2">
      <c r="A45" s="402">
        <v>40</v>
      </c>
      <c r="B45" s="401"/>
      <c r="C45" s="401"/>
      <c r="D45" s="202" t="str">
        <f>IF(ISERROR(VLOOKUP(B45,'100m.'!$D$8:$F$1000,3,0)),"",(VLOOKUP(B45,'100m.'!$D$8:$F$1000,3,0)))</f>
        <v/>
      </c>
      <c r="E45" s="255" t="str">
        <f>IF(ISERROR(VLOOKUP(B45,'100m.'!$D$8:$G$1000,4,0)),"",(VLOOKUP(B45,'100m.'!$D$8:$G$1000,4,0)))</f>
        <v/>
      </c>
      <c r="F45" s="463" t="str">
        <f>IF(ISERROR(VLOOKUP(B45,'200m.'!$D$8:$F$1000,3,0)),"",(VLOOKUP(B45,'200m.'!$D$8:$H$1000,3,0)))</f>
        <v/>
      </c>
      <c r="G45" s="347" t="str">
        <f>IF(ISERROR(VLOOKUP(B45,'200m.'!$D$8:$G$1000,4,0)),"",(VLOOKUP(B45,'200m.'!$D$8:$G$1000,4,0)))</f>
        <v/>
      </c>
      <c r="H45" s="235" t="str">
        <f>IF(ISERROR(VLOOKUP(B45,'800m.'!$D$8:$F$978,3,0)),"",(VLOOKUP(B45,'800m.'!$D$8:$H$978,3,0)))</f>
        <v/>
      </c>
      <c r="I45" s="347" t="str">
        <f>IF(ISERROR(VLOOKUP(B45,'800m.'!$D$8:$G$978,4,0)),"",(VLOOKUP(B45,'800m.'!$D$8:$G$978,4,0)))</f>
        <v/>
      </c>
      <c r="J45" s="235" t="str">
        <f>IF(ISERROR(VLOOKUP(B45,'1500m.'!$D$8:$F$988,3,0)),"",(VLOOKUP(B45,'1500m.'!$D$8:$H$991,3,0)))</f>
        <v/>
      </c>
      <c r="K45" s="279" t="str">
        <f>IF(ISERROR(VLOOKUP(B45,'1500m.'!$D$8:$G$988,4,0)),"",(VLOOKUP(B45,'1500m.'!$D$8:$G$988,4,0)))</f>
        <v/>
      </c>
      <c r="L45" s="235" t="str">
        <f>IF(ISERROR(VLOOKUP(B45,'3000m.'!$D$8:$F$1000,3,0)),"",(VLOOKUP(B45,'3000m.'!$D$8:$H$1000,3,0)))</f>
        <v/>
      </c>
      <c r="M45" s="347" t="str">
        <f>IF(ISERROR(VLOOKUP(B45,'3000m.'!$D$8:$G$1000,4,0)),"",(VLOOKUP(B45,'3000m.'!$D$8:$G$1000,4,0)))</f>
        <v/>
      </c>
      <c r="N45" s="202" t="str">
        <f>IF(ISERROR(VLOOKUP(B45,'80m.Eng'!$D$8:$F$1000,3,0)),"",(VLOOKUP(B45,'80m.Eng'!$D$8:$H$1000,3,0)))</f>
        <v/>
      </c>
      <c r="O45" s="255" t="str">
        <f>IF(ISERROR(VLOOKUP(B45,'80m.Eng'!$D$8:$G$1000,4,0)),"",(VLOOKUP(B45,'80m.Eng'!$D$8:$G$1000,4,0)))</f>
        <v/>
      </c>
      <c r="P45" s="202" t="str">
        <f>IF(ISERROR(VLOOKUP(B45,'Uzun Atlama Genel'!$E$8:$J$1011,6,0)),"",(VLOOKUP(B45,'Uzun Atlama Genel'!$E$8:$J$1011,6,0)))</f>
        <v/>
      </c>
      <c r="Q45" s="255" t="str">
        <f>IF(ISERROR(VLOOKUP(B45,'Uzun Atlama Genel'!$E$8:$K$1011,7,0)),"",(VLOOKUP(B45,'Uzun Atlama Genel'!$E$8:$K$1011,7,0)))</f>
        <v/>
      </c>
      <c r="R45" s="463" t="str">
        <f>IF(ISERROR(VLOOKUP(B45,Üçadım!$E$8:$J$1000,6,0)),"",(VLOOKUP(B45,Üçadım!$E$8:$J$1000,6,0)))</f>
        <v/>
      </c>
      <c r="S45" s="347" t="str">
        <f>IF(ISERROR(VLOOKUP(B45,Üçadım!$E$8:$K$1000,7,0)),"",(VLOOKUP(B45,Üçadım!$E$8:$K$1000,7,0)))</f>
        <v/>
      </c>
      <c r="T45" s="202" t="str">
        <f>IF(ISERROR(VLOOKUP(B45,Yüksek!$E$8:$BR$1000,66,0)),"",(VLOOKUP(B45,Yüksek!$E$8:$BR$1000,66,0)))</f>
        <v/>
      </c>
      <c r="U45" s="279" t="str">
        <f>IF(ISERROR(VLOOKUP(B45,Yüksek!$E$8:$BS$1000,67,0)),"",(VLOOKUP(B45,Yüksek!$E$8:$BS$1000,67,0)))</f>
        <v/>
      </c>
      <c r="V45" s="202" t="str">
        <f>IF(ISERROR(VLOOKUP(B45,Sırık!$E$8:$BX$35555,72,0)),"",(VLOOKUP(B45,Sırık!$E$8:$BX$35555,72,0)))</f>
        <v/>
      </c>
      <c r="W45" s="347" t="str">
        <f>IF(ISERROR(VLOOKUP(B45,Sırık!$E$8:$BY$355555,73,0)),"",(VLOOKUP(B45,Sırık!$E$8:$BY$355555,73,0)))</f>
        <v/>
      </c>
      <c r="X45" s="202" t="str">
        <f>IF(ISERROR(VLOOKUP(B45,Gülle!$E$8:$J$1000,6,0)),"",(VLOOKUP(B45,Gülle!$E$8:$J$1000,6,0)))</f>
        <v/>
      </c>
      <c r="Y45" s="347" t="str">
        <f>IF(ISERROR(VLOOKUP(B45,Gülle!$E$8:$K$1000,7,0)),"",(VLOOKUP(B45,Gülle!$E$8:$K$1000,7,0)))</f>
        <v/>
      </c>
      <c r="Z45" s="464" t="str">
        <f>IF(ISERROR(VLOOKUP(B45,Çekiç!$E$8:$N$1000,6,0)),"",(VLOOKUP(B45,Çekiç!$E$8:$N$1000,6,0)))</f>
        <v/>
      </c>
      <c r="AA45" s="347" t="str">
        <f>IF(ISERROR(VLOOKUP(B45,Çekiç!$E$8:$O$1000,7,0)),"",(VLOOKUP(B45,Çekiç!$E$8:$O$1000,7,0)))</f>
        <v/>
      </c>
      <c r="AB45" s="202" t="str">
        <f>IF(ISERROR(VLOOKUP(B45,Disk!$E$8:$J$1000,6,0)),"",(VLOOKUP(B45,Disk!$E$8:$J$1000,6,0)))</f>
        <v/>
      </c>
      <c r="AC45" s="255" t="str">
        <f>IF(ISERROR(VLOOKUP(B45,Disk!$E$8:$K$1000,7,0)),"",(VLOOKUP(B45,Disk!$E$8:$K$1000,7,0)))</f>
        <v/>
      </c>
      <c r="AD45" s="463" t="str">
        <f>IF(ISERROR(VLOOKUP(B45,Cirit!$E$8:$J$1000,6,0)),"",(VLOOKUP(B45,Cirit!$E$8:$J$1000,6,0)))</f>
        <v/>
      </c>
      <c r="AE45" s="347" t="str">
        <f>IF(ISERROR(VLOOKUP(B45,Cirit!$E$8:$K$1000,7,0)),"",(VLOOKUP(B45,Cirit!$E$8:$K$1000,7,0)))</f>
        <v/>
      </c>
      <c r="AF45" s="403">
        <f t="shared" si="2"/>
        <v>0</v>
      </c>
      <c r="AG45"/>
      <c r="AH45"/>
      <c r="AI45"/>
      <c r="AJ45"/>
    </row>
  </sheetData>
  <sortState ref="B6:AF17">
    <sortCondition descending="1" ref="AF6:AF17"/>
  </sortState>
  <mergeCells count="22">
    <mergeCell ref="AC3:AF3"/>
    <mergeCell ref="P4:Q4"/>
    <mergeCell ref="AB4:AC4"/>
    <mergeCell ref="J4:K4"/>
    <mergeCell ref="AD4:AE4"/>
    <mergeCell ref="P3:U3"/>
    <mergeCell ref="H4:I4"/>
    <mergeCell ref="A1:AJ1"/>
    <mergeCell ref="A2:AJ2"/>
    <mergeCell ref="AF4:AF5"/>
    <mergeCell ref="Z4:AA4"/>
    <mergeCell ref="N4:O4"/>
    <mergeCell ref="F4:G4"/>
    <mergeCell ref="L4:M4"/>
    <mergeCell ref="V4:W4"/>
    <mergeCell ref="X4:Y4"/>
    <mergeCell ref="A4:A5"/>
    <mergeCell ref="B4:B5"/>
    <mergeCell ref="D4:E4"/>
    <mergeCell ref="T4:U4"/>
    <mergeCell ref="C4:C5"/>
    <mergeCell ref="R4:S4"/>
  </mergeCells>
  <conditionalFormatting sqref="AJ1:AJ2 AJ46:AJ1048576 AF4:AF45">
    <cfRule type="duplicateValues" dxfId="40" priority="1"/>
  </conditionalFormatting>
  <pageMargins left="0" right="0" top="0" bottom="0" header="0.31496062992125984" footer="0.31496062992125984"/>
  <pageSetup paperSize="9" scale="40" fitToHeight="0" orientation="landscape" r:id="rId1"/>
  <ignoredErrors>
    <ignoredError sqref="P3"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theme="1"/>
  </sheetPr>
  <dimension ref="A1:BZ19509"/>
  <sheetViews>
    <sheetView view="pageBreakPreview" zoomScale="36" zoomScaleNormal="100" zoomScaleSheetLayoutView="36" workbookViewId="0">
      <selection activeCell="E9" sqref="E9"/>
    </sheetView>
  </sheetViews>
  <sheetFormatPr defaultColWidth="9.140625" defaultRowHeight="14.25" x14ac:dyDescent="0.2"/>
  <cols>
    <col min="1" max="1" width="10.85546875" style="28" customWidth="1"/>
    <col min="2" max="2" width="14.85546875" style="28" hidden="1" customWidth="1"/>
    <col min="3" max="3" width="13.85546875" style="28" customWidth="1"/>
    <col min="4" max="4" width="25.5703125" style="60" customWidth="1"/>
    <col min="5" max="5" width="43.85546875" style="28" customWidth="1"/>
    <col min="6" max="6" width="33.7109375" style="28" customWidth="1"/>
    <col min="7" max="63" width="4.7109375" style="59" customWidth="1"/>
    <col min="64" max="72" width="4.7109375" style="59" hidden="1" customWidth="1"/>
    <col min="73" max="75" width="12.28515625" style="59" hidden="1" customWidth="1"/>
    <col min="76" max="76" width="20.85546875" style="61" customWidth="1"/>
    <col min="77" max="77" width="15.5703125" style="62" bestFit="1" customWidth="1"/>
    <col min="78" max="78" width="12.28515625" style="28" customWidth="1"/>
    <col min="79" max="16384" width="9.140625" style="59"/>
  </cols>
  <sheetData>
    <row r="1" spans="1:78" s="10" customFormat="1" ht="69.75" customHeight="1" x14ac:dyDescent="0.2">
      <c r="A1" s="629" t="str">
        <f>('YARIŞMA BİLGİLERİ'!A2)</f>
        <v>Türkiye Atletizm Federasyonu</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row>
    <row r="2" spans="1:78" s="10" customFormat="1" ht="36.75" customHeight="1" x14ac:dyDescent="0.2">
      <c r="A2" s="630" t="str">
        <f>'YARIŞMA BİLGİLERİ'!F19</f>
        <v>Naili Moran Türkiye Atletizm Şampiyonası</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T2" s="630"/>
      <c r="BU2" s="630"/>
      <c r="BV2" s="630"/>
      <c r="BW2" s="630"/>
      <c r="BX2" s="630"/>
      <c r="BY2" s="630"/>
      <c r="BZ2" s="630"/>
    </row>
    <row r="3" spans="1:78" s="458" customFormat="1" ht="23.25" customHeight="1" x14ac:dyDescent="0.2">
      <c r="A3" s="664" t="s">
        <v>112</v>
      </c>
      <c r="B3" s="664"/>
      <c r="C3" s="664"/>
      <c r="D3" s="664"/>
      <c r="E3" s="669" t="str">
        <f>'YARIŞMA PROGRAMI'!C24</f>
        <v>Sırıkla Atlama</v>
      </c>
      <c r="F3" s="669"/>
      <c r="G3" s="454"/>
      <c r="H3" s="454"/>
      <c r="I3" s="454"/>
      <c r="J3" s="454"/>
      <c r="K3" s="454"/>
      <c r="L3" s="454"/>
      <c r="M3" s="454"/>
      <c r="N3" s="454"/>
      <c r="O3" s="454"/>
      <c r="P3" s="454"/>
      <c r="Q3" s="454"/>
      <c r="R3" s="454"/>
      <c r="S3" s="454"/>
      <c r="T3" s="454"/>
      <c r="U3" s="454"/>
      <c r="V3" s="670"/>
      <c r="W3" s="455"/>
      <c r="X3" s="455"/>
      <c r="Y3" s="454"/>
      <c r="Z3" s="454"/>
      <c r="AA3" s="454"/>
      <c r="AB3" s="664"/>
      <c r="AC3" s="664"/>
      <c r="AD3" s="664"/>
      <c r="AE3" s="664"/>
      <c r="AF3" s="456"/>
      <c r="AG3" s="456"/>
      <c r="AH3" s="636"/>
      <c r="AI3" s="450"/>
      <c r="AJ3" s="450"/>
      <c r="AK3" s="454"/>
      <c r="AL3" s="454"/>
      <c r="AM3" s="454"/>
      <c r="AN3" s="454"/>
      <c r="AO3" s="454"/>
      <c r="AP3" s="454"/>
      <c r="AQ3" s="454"/>
      <c r="AR3" s="454"/>
      <c r="AS3" s="454"/>
      <c r="AT3" s="457"/>
      <c r="AU3" s="457"/>
      <c r="AV3" s="457"/>
      <c r="AW3" s="664"/>
      <c r="AX3" s="664"/>
      <c r="AY3" s="664"/>
      <c r="AZ3" s="664"/>
      <c r="BA3" s="664"/>
      <c r="BB3" s="664"/>
      <c r="BC3" s="664"/>
      <c r="BD3" s="456"/>
      <c r="BE3" s="456"/>
      <c r="BF3" s="665"/>
      <c r="BG3" s="665"/>
      <c r="BH3" s="665"/>
      <c r="BI3" s="665"/>
      <c r="BJ3" s="665"/>
      <c r="BK3" s="665"/>
      <c r="BL3" s="665"/>
      <c r="BM3" s="665"/>
      <c r="BN3" s="665"/>
      <c r="BO3" s="665"/>
      <c r="BP3" s="665"/>
      <c r="BQ3" s="665"/>
      <c r="BR3" s="665"/>
      <c r="BS3" s="665"/>
      <c r="BT3" s="665"/>
      <c r="BU3" s="665"/>
      <c r="BV3" s="665"/>
      <c r="BW3" s="665"/>
      <c r="BX3" s="665"/>
      <c r="BY3" s="665"/>
      <c r="BZ3" s="665"/>
    </row>
    <row r="4" spans="1:78" s="458" customFormat="1" ht="23.25" customHeight="1" x14ac:dyDescent="0.2">
      <c r="A4" s="660" t="s">
        <v>114</v>
      </c>
      <c r="B4" s="660"/>
      <c r="C4" s="660"/>
      <c r="D4" s="660"/>
      <c r="E4" s="659" t="str">
        <f>'YARIŞMA BİLGİLERİ'!F21</f>
        <v>15 Yaş Kızlar</v>
      </c>
      <c r="F4" s="659"/>
      <c r="G4" s="459"/>
      <c r="H4" s="459"/>
      <c r="I4" s="459"/>
      <c r="J4" s="459"/>
      <c r="K4" s="459"/>
      <c r="L4" s="459"/>
      <c r="M4" s="459"/>
      <c r="N4" s="459"/>
      <c r="O4" s="459"/>
      <c r="P4" s="459"/>
      <c r="Q4" s="459"/>
      <c r="R4" s="459"/>
      <c r="S4" s="459"/>
      <c r="T4" s="459"/>
      <c r="U4" s="459"/>
      <c r="V4" s="459"/>
      <c r="W4" s="459"/>
      <c r="X4" s="459"/>
      <c r="Y4" s="667"/>
      <c r="Z4" s="667"/>
      <c r="AA4" s="667"/>
      <c r="AB4" s="667"/>
      <c r="AC4" s="667"/>
      <c r="AD4" s="667"/>
      <c r="AE4" s="667"/>
      <c r="AF4" s="451"/>
      <c r="AG4" s="451"/>
      <c r="AH4" s="668"/>
      <c r="AI4" s="668"/>
      <c r="AJ4" s="668"/>
      <c r="AK4" s="668"/>
      <c r="AL4" s="452"/>
      <c r="AM4" s="452"/>
      <c r="AN4" s="459"/>
      <c r="AO4" s="459"/>
      <c r="AP4" s="459"/>
      <c r="AQ4" s="459"/>
      <c r="AR4" s="459"/>
      <c r="AS4" s="459"/>
      <c r="AT4" s="459"/>
      <c r="AU4" s="459"/>
      <c r="AV4" s="459"/>
      <c r="AW4" s="660" t="s">
        <v>110</v>
      </c>
      <c r="AX4" s="660"/>
      <c r="AY4" s="660"/>
      <c r="AZ4" s="660"/>
      <c r="BA4" s="660"/>
      <c r="BB4" s="660"/>
      <c r="BC4" s="660"/>
      <c r="BD4" s="460"/>
      <c r="BE4" s="460"/>
      <c r="BF4" s="666">
        <f>'YARIŞMA PROGRAMI'!B24</f>
        <v>0</v>
      </c>
      <c r="BG4" s="666"/>
      <c r="BH4" s="666"/>
      <c r="BI4" s="666"/>
      <c r="BJ4" s="666"/>
      <c r="BK4" s="666"/>
      <c r="BL4" s="666"/>
      <c r="BM4" s="666"/>
      <c r="BN4" s="666"/>
      <c r="BO4" s="666"/>
      <c r="BP4" s="461"/>
      <c r="BQ4" s="461"/>
      <c r="BR4" s="461"/>
      <c r="BS4" s="461"/>
      <c r="BT4" s="461"/>
      <c r="BU4" s="462"/>
      <c r="BV4" s="462"/>
      <c r="BW4" s="462"/>
      <c r="BX4" s="462"/>
      <c r="BY4" s="462"/>
      <c r="BZ4" s="462"/>
    </row>
    <row r="5" spans="1:78" s="10" customFormat="1" ht="30" customHeight="1" x14ac:dyDescent="0.2">
      <c r="A5" s="63"/>
      <c r="B5" s="63"/>
      <c r="C5" s="63"/>
      <c r="D5" s="64"/>
      <c r="E5" s="65"/>
      <c r="F5" s="66"/>
      <c r="G5" s="67"/>
      <c r="H5" s="67"/>
      <c r="I5" s="67"/>
      <c r="J5" s="67"/>
      <c r="K5" s="67"/>
      <c r="L5" s="67"/>
      <c r="M5" s="63"/>
      <c r="N5" s="63"/>
      <c r="O5" s="63"/>
      <c r="P5" s="63"/>
      <c r="Q5" s="63"/>
      <c r="R5" s="63"/>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27">
        <f ca="1">NOW()</f>
        <v>43602.347718055556</v>
      </c>
      <c r="BY5" s="627"/>
      <c r="BZ5" s="627"/>
    </row>
    <row r="6" spans="1:78" ht="22.5" customHeight="1" x14ac:dyDescent="0.2">
      <c r="A6" s="616" t="s">
        <v>6</v>
      </c>
      <c r="B6" s="620"/>
      <c r="C6" s="616" t="s">
        <v>96</v>
      </c>
      <c r="D6" s="616" t="s">
        <v>21</v>
      </c>
      <c r="E6" s="616" t="s">
        <v>7</v>
      </c>
      <c r="F6" s="616" t="s">
        <v>793</v>
      </c>
      <c r="G6" s="658" t="s">
        <v>22</v>
      </c>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278"/>
      <c r="BV6" s="278"/>
      <c r="BW6" s="278"/>
      <c r="BX6" s="628" t="s">
        <v>8</v>
      </c>
      <c r="BY6" s="624" t="s">
        <v>158</v>
      </c>
      <c r="BZ6" s="625" t="s">
        <v>9</v>
      </c>
    </row>
    <row r="7" spans="1:78" ht="54.75" customHeight="1" x14ac:dyDescent="0.2">
      <c r="A7" s="617"/>
      <c r="B7" s="620"/>
      <c r="C7" s="617"/>
      <c r="D7" s="617"/>
      <c r="E7" s="617"/>
      <c r="F7" s="617"/>
      <c r="G7" s="655">
        <v>180</v>
      </c>
      <c r="H7" s="656"/>
      <c r="I7" s="657"/>
      <c r="J7" s="655">
        <v>240</v>
      </c>
      <c r="K7" s="656"/>
      <c r="L7" s="657"/>
      <c r="M7" s="655">
        <v>250</v>
      </c>
      <c r="N7" s="656"/>
      <c r="O7" s="657"/>
      <c r="P7" s="655">
        <v>260</v>
      </c>
      <c r="Q7" s="656"/>
      <c r="R7" s="657"/>
      <c r="S7" s="655">
        <v>265</v>
      </c>
      <c r="T7" s="656"/>
      <c r="U7" s="657"/>
      <c r="V7" s="655">
        <v>270</v>
      </c>
      <c r="W7" s="656"/>
      <c r="X7" s="657"/>
      <c r="Y7" s="655">
        <v>280</v>
      </c>
      <c r="Z7" s="656"/>
      <c r="AA7" s="657"/>
      <c r="AB7" s="655">
        <v>290</v>
      </c>
      <c r="AC7" s="656"/>
      <c r="AD7" s="657"/>
      <c r="AE7" s="655">
        <v>300</v>
      </c>
      <c r="AF7" s="656"/>
      <c r="AG7" s="657"/>
      <c r="AH7" s="655"/>
      <c r="AI7" s="656"/>
      <c r="AJ7" s="657"/>
      <c r="AK7" s="655"/>
      <c r="AL7" s="656"/>
      <c r="AM7" s="657"/>
      <c r="AN7" s="655"/>
      <c r="AO7" s="656"/>
      <c r="AP7" s="657"/>
      <c r="AQ7" s="655"/>
      <c r="AR7" s="656"/>
      <c r="AS7" s="657"/>
      <c r="AT7" s="655"/>
      <c r="AU7" s="656"/>
      <c r="AV7" s="657"/>
      <c r="AW7" s="655"/>
      <c r="AX7" s="656"/>
      <c r="AY7" s="657"/>
      <c r="AZ7" s="655"/>
      <c r="BA7" s="656"/>
      <c r="BB7" s="657"/>
      <c r="BC7" s="655"/>
      <c r="BD7" s="656"/>
      <c r="BE7" s="657"/>
      <c r="BF7" s="655"/>
      <c r="BG7" s="656"/>
      <c r="BH7" s="657"/>
      <c r="BI7" s="655"/>
      <c r="BJ7" s="656"/>
      <c r="BK7" s="657"/>
      <c r="BL7" s="661">
        <v>350</v>
      </c>
      <c r="BM7" s="662"/>
      <c r="BN7" s="663"/>
      <c r="BO7" s="661">
        <v>360</v>
      </c>
      <c r="BP7" s="662"/>
      <c r="BQ7" s="663"/>
      <c r="BR7" s="661">
        <v>370</v>
      </c>
      <c r="BS7" s="662"/>
      <c r="BT7" s="663"/>
      <c r="BU7" s="277">
        <v>420</v>
      </c>
      <c r="BV7" s="277">
        <v>425</v>
      </c>
      <c r="BW7" s="277">
        <v>430</v>
      </c>
      <c r="BX7" s="628"/>
      <c r="BY7" s="624"/>
      <c r="BZ7" s="625"/>
    </row>
    <row r="8" spans="1:78" s="19" customFormat="1" ht="47.25" customHeight="1" x14ac:dyDescent="0.2">
      <c r="A8" s="483">
        <v>1</v>
      </c>
      <c r="B8" s="484" t="s">
        <v>484</v>
      </c>
      <c r="C8" s="485" t="s">
        <v>781</v>
      </c>
      <c r="D8" s="486">
        <v>37987</v>
      </c>
      <c r="E8" s="487" t="s">
        <v>1044</v>
      </c>
      <c r="F8" s="489" t="s">
        <v>1050</v>
      </c>
      <c r="G8" s="207"/>
      <c r="H8" s="207"/>
      <c r="I8" s="207"/>
      <c r="J8" s="208" t="s">
        <v>1052</v>
      </c>
      <c r="K8" s="208"/>
      <c r="L8" s="208"/>
      <c r="M8" s="207" t="s">
        <v>1049</v>
      </c>
      <c r="N8" s="207" t="s">
        <v>1049</v>
      </c>
      <c r="O8" s="207" t="s">
        <v>1052</v>
      </c>
      <c r="P8" s="208" t="s">
        <v>1049</v>
      </c>
      <c r="Q8" s="208" t="s">
        <v>1052</v>
      </c>
      <c r="R8" s="208"/>
      <c r="S8" s="207" t="s">
        <v>781</v>
      </c>
      <c r="T8" s="207"/>
      <c r="U8" s="207"/>
      <c r="V8" s="208" t="s">
        <v>1049</v>
      </c>
      <c r="W8" s="208" t="s">
        <v>1052</v>
      </c>
      <c r="X8" s="208"/>
      <c r="Y8" s="207" t="s">
        <v>1049</v>
      </c>
      <c r="Z8" s="207" t="s">
        <v>1049</v>
      </c>
      <c r="AA8" s="207" t="s">
        <v>1049</v>
      </c>
      <c r="AB8" s="208"/>
      <c r="AC8" s="208"/>
      <c r="AD8" s="208"/>
      <c r="AE8" s="207"/>
      <c r="AF8" s="207"/>
      <c r="AG8" s="207"/>
      <c r="AH8" s="208"/>
      <c r="AI8" s="208"/>
      <c r="AJ8" s="208"/>
      <c r="AK8" s="207"/>
      <c r="AL8" s="207"/>
      <c r="AM8" s="207"/>
      <c r="AN8" s="208"/>
      <c r="AO8" s="208"/>
      <c r="AP8" s="208"/>
      <c r="AQ8" s="207"/>
      <c r="AR8" s="207"/>
      <c r="AS8" s="207"/>
      <c r="AT8" s="208"/>
      <c r="AU8" s="208"/>
      <c r="AV8" s="208"/>
      <c r="AW8" s="207"/>
      <c r="AX8" s="207"/>
      <c r="AY8" s="207"/>
      <c r="AZ8" s="208"/>
      <c r="BA8" s="208"/>
      <c r="BB8" s="208"/>
      <c r="BC8" s="207"/>
      <c r="BD8" s="207"/>
      <c r="BE8" s="207"/>
      <c r="BF8" s="208"/>
      <c r="BG8" s="208"/>
      <c r="BH8" s="208"/>
      <c r="BI8" s="207"/>
      <c r="BJ8" s="207"/>
      <c r="BK8" s="207"/>
      <c r="BL8" s="208"/>
      <c r="BM8" s="208"/>
      <c r="BN8" s="208"/>
      <c r="BO8" s="207"/>
      <c r="BP8" s="207"/>
      <c r="BQ8" s="207"/>
      <c r="BR8" s="208"/>
      <c r="BS8" s="208"/>
      <c r="BT8" s="208"/>
      <c r="BU8" s="207"/>
      <c r="BV8" s="208"/>
      <c r="BW8" s="207"/>
      <c r="BX8" s="390">
        <v>270</v>
      </c>
      <c r="BY8" s="391">
        <f>IF(LEN(BX8)&gt;0,VLOOKUP(BX8,puan!$AC$4:$AH$111,6)-IF(COUNTIF(puan!$AC$4:$AH$111,BX8)=0,0,0),"   ")</f>
        <v>82</v>
      </c>
      <c r="BZ8" s="390"/>
    </row>
    <row r="9" spans="1:78" s="19" customFormat="1" ht="47.25" customHeight="1" x14ac:dyDescent="0.2">
      <c r="A9" s="483">
        <v>2</v>
      </c>
      <c r="B9" s="484" t="s">
        <v>485</v>
      </c>
      <c r="C9" s="485" t="s">
        <v>781</v>
      </c>
      <c r="D9" s="486">
        <v>37987</v>
      </c>
      <c r="E9" s="487" t="s">
        <v>1060</v>
      </c>
      <c r="F9" s="489" t="s">
        <v>1050</v>
      </c>
      <c r="G9" s="207" t="s">
        <v>1049</v>
      </c>
      <c r="H9" s="207" t="s">
        <v>1049</v>
      </c>
      <c r="I9" s="207" t="s">
        <v>1052</v>
      </c>
      <c r="J9" s="208" t="s">
        <v>1061</v>
      </c>
      <c r="K9" s="208"/>
      <c r="L9" s="208"/>
      <c r="M9" s="207"/>
      <c r="N9" s="207"/>
      <c r="O9" s="207"/>
      <c r="P9" s="208"/>
      <c r="Q9" s="208"/>
      <c r="R9" s="208"/>
      <c r="S9" s="207"/>
      <c r="T9" s="207"/>
      <c r="U9" s="207"/>
      <c r="V9" s="208"/>
      <c r="W9" s="208"/>
      <c r="X9" s="208"/>
      <c r="Y9" s="207"/>
      <c r="Z9" s="207"/>
      <c r="AA9" s="207"/>
      <c r="AB9" s="208"/>
      <c r="AC9" s="208"/>
      <c r="AD9" s="208"/>
      <c r="AE9" s="207"/>
      <c r="AF9" s="207"/>
      <c r="AG9" s="207"/>
      <c r="AH9" s="208"/>
      <c r="AI9" s="208"/>
      <c r="AJ9" s="208"/>
      <c r="AK9" s="207"/>
      <c r="AL9" s="207"/>
      <c r="AM9" s="207"/>
      <c r="AN9" s="208"/>
      <c r="AO9" s="208"/>
      <c r="AP9" s="208"/>
      <c r="AQ9" s="207"/>
      <c r="AR9" s="207"/>
      <c r="AS9" s="207"/>
      <c r="AT9" s="208"/>
      <c r="AU9" s="208"/>
      <c r="AV9" s="208"/>
      <c r="AW9" s="207"/>
      <c r="AX9" s="207"/>
      <c r="AY9" s="207"/>
      <c r="AZ9" s="208"/>
      <c r="BA9" s="208"/>
      <c r="BB9" s="208"/>
      <c r="BC9" s="207"/>
      <c r="BD9" s="207"/>
      <c r="BE9" s="207"/>
      <c r="BF9" s="208"/>
      <c r="BG9" s="208"/>
      <c r="BH9" s="208"/>
      <c r="BI9" s="207"/>
      <c r="BJ9" s="207"/>
      <c r="BK9" s="207"/>
      <c r="BL9" s="208"/>
      <c r="BM9" s="208"/>
      <c r="BN9" s="208"/>
      <c r="BO9" s="207"/>
      <c r="BP9" s="207"/>
      <c r="BQ9" s="207"/>
      <c r="BR9" s="208"/>
      <c r="BS9" s="208"/>
      <c r="BT9" s="208"/>
      <c r="BU9" s="207"/>
      <c r="BV9" s="208"/>
      <c r="BW9" s="207"/>
      <c r="BX9" s="390">
        <v>180</v>
      </c>
      <c r="BY9" s="391">
        <f>IF(LEN(BX9)&gt;0,VLOOKUP(BX9,puan!$AC$4:$AH$111,6)-IF(COUNTIF(puan!$AC$4:$AH$111,BX9)=0,0,0),"   ")</f>
        <v>46</v>
      </c>
      <c r="BZ9" s="390"/>
    </row>
    <row r="10" spans="1:78" s="19" customFormat="1" ht="47.25" customHeight="1" x14ac:dyDescent="0.2">
      <c r="A10" s="483" t="s">
        <v>781</v>
      </c>
      <c r="B10" s="484" t="s">
        <v>486</v>
      </c>
      <c r="C10" s="485" t="str">
        <f>IF(ISERROR(VLOOKUP(B10,'KAYIT LİSTESİ'!$B$4:$H$1046,2,0)),"",(VLOOKUP(B10,'KAYIT LİSTESİ'!$B$4:$H$1046,2,0)))</f>
        <v/>
      </c>
      <c r="D10" s="486" t="str">
        <f>IF(ISERROR(VLOOKUP(B10,'KAYIT LİSTESİ'!$B$4:$H$1046,4,0)),"",(VLOOKUP(B10,'KAYIT LİSTESİ'!$B$4:$H$1046,4,0)))</f>
        <v/>
      </c>
      <c r="E10" s="487" t="str">
        <f>IF(ISERROR(VLOOKUP(B10,'KAYIT LİSTESİ'!$B$4:$H$1046,5,0)),"",(VLOOKUP(B10,'KAYIT LİSTESİ'!$B$4:$H$1046,5,0)))</f>
        <v/>
      </c>
      <c r="F10" s="487" t="str">
        <f>IF(ISERROR(VLOOKUP(B10,'KAYIT LİSTESİ'!$B$4:$H$1046,6,0)),"",(VLOOKUP(B10,'KAYIT LİSTESİ'!$B$4:$H$1046,6,0)))</f>
        <v/>
      </c>
      <c r="G10" s="207"/>
      <c r="H10" s="207"/>
      <c r="I10" s="207"/>
      <c r="J10" s="208"/>
      <c r="K10" s="208"/>
      <c r="L10" s="208"/>
      <c r="M10" s="207"/>
      <c r="N10" s="207"/>
      <c r="O10" s="207"/>
      <c r="P10" s="208"/>
      <c r="Q10" s="208"/>
      <c r="R10" s="208"/>
      <c r="S10" s="207"/>
      <c r="T10" s="207"/>
      <c r="U10" s="207"/>
      <c r="V10" s="208"/>
      <c r="W10" s="208"/>
      <c r="X10" s="208"/>
      <c r="Y10" s="207"/>
      <c r="Z10" s="207"/>
      <c r="AA10" s="207"/>
      <c r="AB10" s="208"/>
      <c r="AC10" s="208"/>
      <c r="AD10" s="208"/>
      <c r="AE10" s="207"/>
      <c r="AF10" s="207"/>
      <c r="AG10" s="207"/>
      <c r="AH10" s="208"/>
      <c r="AI10" s="208"/>
      <c r="AJ10" s="208"/>
      <c r="AK10" s="207"/>
      <c r="AL10" s="207"/>
      <c r="AM10" s="207"/>
      <c r="AN10" s="208"/>
      <c r="AO10" s="208"/>
      <c r="AP10" s="208"/>
      <c r="AQ10" s="207"/>
      <c r="AR10" s="207"/>
      <c r="AS10" s="207"/>
      <c r="AT10" s="208"/>
      <c r="AU10" s="208"/>
      <c r="AV10" s="208"/>
      <c r="AW10" s="207"/>
      <c r="AX10" s="207"/>
      <c r="AY10" s="207"/>
      <c r="AZ10" s="208"/>
      <c r="BA10" s="208"/>
      <c r="BB10" s="208"/>
      <c r="BC10" s="207"/>
      <c r="BD10" s="207"/>
      <c r="BE10" s="207"/>
      <c r="BF10" s="208"/>
      <c r="BG10" s="208"/>
      <c r="BH10" s="208"/>
      <c r="BI10" s="207"/>
      <c r="BJ10" s="207"/>
      <c r="BK10" s="207"/>
      <c r="BL10" s="208"/>
      <c r="BM10" s="208"/>
      <c r="BN10" s="208"/>
      <c r="BO10" s="207"/>
      <c r="BP10" s="207"/>
      <c r="BQ10" s="207"/>
      <c r="BR10" s="208"/>
      <c r="BS10" s="208"/>
      <c r="BT10" s="208"/>
      <c r="BU10" s="207"/>
      <c r="BV10" s="208"/>
      <c r="BW10" s="207"/>
      <c r="BX10" s="390"/>
      <c r="BY10" s="391" t="str">
        <f>IF(LEN(BX10)&gt;0,VLOOKUP(BX10,puan!$AC$4:$AH$111,6)-IF(COUNTIF(puan!$AC$4:$AH$111,BX10)=0,0,0),"   ")</f>
        <v xml:space="preserve">   </v>
      </c>
      <c r="BZ10" s="390"/>
    </row>
    <row r="11" spans="1:78" s="19" customFormat="1" ht="47.25" hidden="1" customHeight="1" x14ac:dyDescent="0.2">
      <c r="A11" s="483">
        <v>4</v>
      </c>
      <c r="B11" s="484" t="s">
        <v>487</v>
      </c>
      <c r="C11" s="485" t="str">
        <f>IF(ISERROR(VLOOKUP(B11,'KAYIT LİSTESİ'!$B$4:$H$1046,2,0)),"",(VLOOKUP(B11,'KAYIT LİSTESİ'!$B$4:$H$1046,2,0)))</f>
        <v/>
      </c>
      <c r="D11" s="486" t="str">
        <f>IF(ISERROR(VLOOKUP(B11,'KAYIT LİSTESİ'!$B$4:$H$1046,4,0)),"",(VLOOKUP(B11,'KAYIT LİSTESİ'!$B$4:$H$1046,4,0)))</f>
        <v/>
      </c>
      <c r="E11" s="487" t="str">
        <f>IF(ISERROR(VLOOKUP(B11,'KAYIT LİSTESİ'!$B$4:$H$1046,5,0)),"",(VLOOKUP(B11,'KAYIT LİSTESİ'!$B$4:$H$1046,5,0)))</f>
        <v/>
      </c>
      <c r="F11" s="487" t="str">
        <f>IF(ISERROR(VLOOKUP(B11,'KAYIT LİSTESİ'!$B$4:$H$1046,6,0)),"",(VLOOKUP(B11,'KAYIT LİSTESİ'!$B$4:$H$1046,6,0)))</f>
        <v/>
      </c>
      <c r="G11" s="207"/>
      <c r="H11" s="207"/>
      <c r="I11" s="207"/>
      <c r="J11" s="208"/>
      <c r="K11" s="208"/>
      <c r="L11" s="208"/>
      <c r="M11" s="207"/>
      <c r="N11" s="207"/>
      <c r="O11" s="207"/>
      <c r="P11" s="208"/>
      <c r="Q11" s="208"/>
      <c r="R11" s="208"/>
      <c r="S11" s="207"/>
      <c r="T11" s="207"/>
      <c r="U11" s="207"/>
      <c r="V11" s="208"/>
      <c r="W11" s="208"/>
      <c r="X11" s="208"/>
      <c r="Y11" s="207"/>
      <c r="Z11" s="207"/>
      <c r="AA11" s="207"/>
      <c r="AB11" s="208"/>
      <c r="AC11" s="208"/>
      <c r="AD11" s="208"/>
      <c r="AE11" s="207"/>
      <c r="AF11" s="207"/>
      <c r="AG11" s="207"/>
      <c r="AH11" s="208"/>
      <c r="AI11" s="208"/>
      <c r="AJ11" s="208"/>
      <c r="AK11" s="207"/>
      <c r="AL11" s="207"/>
      <c r="AM11" s="207"/>
      <c r="AN11" s="208"/>
      <c r="AO11" s="208"/>
      <c r="AP11" s="208"/>
      <c r="AQ11" s="207"/>
      <c r="AR11" s="207"/>
      <c r="AS11" s="207"/>
      <c r="AT11" s="208"/>
      <c r="AU11" s="208"/>
      <c r="AV11" s="208"/>
      <c r="AW11" s="207"/>
      <c r="AX11" s="207"/>
      <c r="AY11" s="207"/>
      <c r="AZ11" s="208"/>
      <c r="BA11" s="208"/>
      <c r="BB11" s="208"/>
      <c r="BC11" s="207"/>
      <c r="BD11" s="207"/>
      <c r="BE11" s="207"/>
      <c r="BF11" s="208"/>
      <c r="BG11" s="208"/>
      <c r="BH11" s="208"/>
      <c r="BI11" s="207"/>
      <c r="BJ11" s="207"/>
      <c r="BK11" s="207"/>
      <c r="BL11" s="208"/>
      <c r="BM11" s="208"/>
      <c r="BN11" s="208"/>
      <c r="BO11" s="207"/>
      <c r="BP11" s="207"/>
      <c r="BQ11" s="207"/>
      <c r="BR11" s="208"/>
      <c r="BS11" s="208"/>
      <c r="BT11" s="208"/>
      <c r="BU11" s="207"/>
      <c r="BV11" s="208"/>
      <c r="BW11" s="207"/>
      <c r="BX11" s="390"/>
      <c r="BY11" s="391" t="str">
        <f>IF(LEN(BX11)&gt;0,VLOOKUP(BX11,puan!$AC$4:$AH$111,6)-IF(COUNTIF(puan!$AC$4:$AH$111,BX11)=0,0,0),"   ")</f>
        <v xml:space="preserve">   </v>
      </c>
      <c r="BZ11" s="390"/>
    </row>
    <row r="12" spans="1:78" s="19" customFormat="1" ht="47.25" hidden="1" customHeight="1" x14ac:dyDescent="0.2">
      <c r="A12" s="483">
        <v>5</v>
      </c>
      <c r="B12" s="484" t="s">
        <v>488</v>
      </c>
      <c r="C12" s="485" t="str">
        <f>IF(ISERROR(VLOOKUP(B12,'KAYIT LİSTESİ'!$B$4:$H$1046,2,0)),"",(VLOOKUP(B12,'KAYIT LİSTESİ'!$B$4:$H$1046,2,0)))</f>
        <v/>
      </c>
      <c r="D12" s="486" t="str">
        <f>IF(ISERROR(VLOOKUP(B12,'KAYIT LİSTESİ'!$B$4:$H$1046,4,0)),"",(VLOOKUP(B12,'KAYIT LİSTESİ'!$B$4:$H$1046,4,0)))</f>
        <v/>
      </c>
      <c r="E12" s="487" t="str">
        <f>IF(ISERROR(VLOOKUP(B12,'KAYIT LİSTESİ'!$B$4:$H$1046,5,0)),"",(VLOOKUP(B12,'KAYIT LİSTESİ'!$B$4:$H$1046,5,0)))</f>
        <v/>
      </c>
      <c r="F12" s="487" t="str">
        <f>IF(ISERROR(VLOOKUP(B12,'KAYIT LİSTESİ'!$B$4:$H$1046,6,0)),"",(VLOOKUP(B12,'KAYIT LİSTESİ'!$B$4:$H$1046,6,0)))</f>
        <v/>
      </c>
      <c r="G12" s="207"/>
      <c r="H12" s="207"/>
      <c r="I12" s="207"/>
      <c r="J12" s="208"/>
      <c r="K12" s="208"/>
      <c r="L12" s="208"/>
      <c r="M12" s="207"/>
      <c r="N12" s="207"/>
      <c r="O12" s="207"/>
      <c r="P12" s="208"/>
      <c r="Q12" s="208"/>
      <c r="R12" s="208"/>
      <c r="S12" s="207"/>
      <c r="T12" s="207"/>
      <c r="U12" s="207"/>
      <c r="V12" s="208"/>
      <c r="W12" s="208"/>
      <c r="X12" s="208"/>
      <c r="Y12" s="207"/>
      <c r="Z12" s="207"/>
      <c r="AA12" s="207"/>
      <c r="AB12" s="208"/>
      <c r="AC12" s="208"/>
      <c r="AD12" s="208"/>
      <c r="AE12" s="207"/>
      <c r="AF12" s="207"/>
      <c r="AG12" s="207"/>
      <c r="AH12" s="208"/>
      <c r="AI12" s="208"/>
      <c r="AJ12" s="208"/>
      <c r="AK12" s="207"/>
      <c r="AL12" s="207"/>
      <c r="AM12" s="207"/>
      <c r="AN12" s="208"/>
      <c r="AO12" s="208"/>
      <c r="AP12" s="208"/>
      <c r="AQ12" s="207"/>
      <c r="AR12" s="207"/>
      <c r="AS12" s="207"/>
      <c r="AT12" s="208"/>
      <c r="AU12" s="208"/>
      <c r="AV12" s="208"/>
      <c r="AW12" s="207"/>
      <c r="AX12" s="207"/>
      <c r="AY12" s="207"/>
      <c r="AZ12" s="208"/>
      <c r="BA12" s="208"/>
      <c r="BB12" s="208"/>
      <c r="BC12" s="207"/>
      <c r="BD12" s="207"/>
      <c r="BE12" s="207"/>
      <c r="BF12" s="208"/>
      <c r="BG12" s="208"/>
      <c r="BH12" s="208"/>
      <c r="BI12" s="207"/>
      <c r="BJ12" s="207"/>
      <c r="BK12" s="207"/>
      <c r="BL12" s="208"/>
      <c r="BM12" s="208"/>
      <c r="BN12" s="208"/>
      <c r="BO12" s="207"/>
      <c r="BP12" s="207"/>
      <c r="BQ12" s="207"/>
      <c r="BR12" s="208"/>
      <c r="BS12" s="208"/>
      <c r="BT12" s="208"/>
      <c r="BU12" s="207"/>
      <c r="BV12" s="208"/>
      <c r="BW12" s="207"/>
      <c r="BX12" s="390"/>
      <c r="BY12" s="391" t="str">
        <f>IF(LEN(BX12)&gt;0,VLOOKUP(BX12,puan!$AC$4:$AH$111,6)-IF(COUNTIF(puan!$AC$4:$AH$111,BX12)=0,0,0),"   ")</f>
        <v xml:space="preserve">   </v>
      </c>
      <c r="BZ12" s="390"/>
    </row>
    <row r="13" spans="1:78" s="19" customFormat="1" ht="47.25" hidden="1" customHeight="1" x14ac:dyDescent="0.2">
      <c r="A13" s="483">
        <v>6</v>
      </c>
      <c r="B13" s="484" t="s">
        <v>489</v>
      </c>
      <c r="C13" s="485" t="str">
        <f>IF(ISERROR(VLOOKUP(B13,'KAYIT LİSTESİ'!$B$4:$H$1046,2,0)),"",(VLOOKUP(B13,'KAYIT LİSTESİ'!$B$4:$H$1046,2,0)))</f>
        <v/>
      </c>
      <c r="D13" s="486" t="str">
        <f>IF(ISERROR(VLOOKUP(B13,'KAYIT LİSTESİ'!$B$4:$H$1046,4,0)),"",(VLOOKUP(B13,'KAYIT LİSTESİ'!$B$4:$H$1046,4,0)))</f>
        <v/>
      </c>
      <c r="E13" s="487" t="str">
        <f>IF(ISERROR(VLOOKUP(B13,'KAYIT LİSTESİ'!$B$4:$H$1046,5,0)),"",(VLOOKUP(B13,'KAYIT LİSTESİ'!$B$4:$H$1046,5,0)))</f>
        <v/>
      </c>
      <c r="F13" s="487" t="str">
        <f>IF(ISERROR(VLOOKUP(B13,'KAYIT LİSTESİ'!$B$4:$H$1046,6,0)),"",(VLOOKUP(B13,'KAYIT LİSTESİ'!$B$4:$H$1046,6,0)))</f>
        <v/>
      </c>
      <c r="G13" s="207"/>
      <c r="H13" s="207"/>
      <c r="I13" s="207"/>
      <c r="J13" s="208"/>
      <c r="K13" s="208"/>
      <c r="L13" s="208"/>
      <c r="M13" s="207"/>
      <c r="N13" s="207"/>
      <c r="O13" s="207"/>
      <c r="P13" s="208"/>
      <c r="Q13" s="208"/>
      <c r="R13" s="208"/>
      <c r="S13" s="207"/>
      <c r="T13" s="207"/>
      <c r="U13" s="207"/>
      <c r="V13" s="208"/>
      <c r="W13" s="208"/>
      <c r="X13" s="208"/>
      <c r="Y13" s="207"/>
      <c r="Z13" s="207"/>
      <c r="AA13" s="207"/>
      <c r="AB13" s="208"/>
      <c r="AC13" s="208"/>
      <c r="AD13" s="208"/>
      <c r="AE13" s="207"/>
      <c r="AF13" s="207"/>
      <c r="AG13" s="207"/>
      <c r="AH13" s="208"/>
      <c r="AI13" s="208"/>
      <c r="AJ13" s="208"/>
      <c r="AK13" s="207"/>
      <c r="AL13" s="207"/>
      <c r="AM13" s="207"/>
      <c r="AN13" s="208"/>
      <c r="AO13" s="208"/>
      <c r="AP13" s="208"/>
      <c r="AQ13" s="207"/>
      <c r="AR13" s="207"/>
      <c r="AS13" s="207"/>
      <c r="AT13" s="208"/>
      <c r="AU13" s="208"/>
      <c r="AV13" s="208"/>
      <c r="AW13" s="207"/>
      <c r="AX13" s="207"/>
      <c r="AY13" s="207"/>
      <c r="AZ13" s="208"/>
      <c r="BA13" s="208"/>
      <c r="BB13" s="208"/>
      <c r="BC13" s="207"/>
      <c r="BD13" s="207"/>
      <c r="BE13" s="207"/>
      <c r="BF13" s="208"/>
      <c r="BG13" s="208"/>
      <c r="BH13" s="208"/>
      <c r="BI13" s="207"/>
      <c r="BJ13" s="207"/>
      <c r="BK13" s="207"/>
      <c r="BL13" s="208"/>
      <c r="BM13" s="208"/>
      <c r="BN13" s="208"/>
      <c r="BO13" s="207"/>
      <c r="BP13" s="207"/>
      <c r="BQ13" s="207"/>
      <c r="BR13" s="208"/>
      <c r="BS13" s="208"/>
      <c r="BT13" s="208"/>
      <c r="BU13" s="207"/>
      <c r="BV13" s="208"/>
      <c r="BW13" s="207"/>
      <c r="BX13" s="390"/>
      <c r="BY13" s="391" t="str">
        <f>IF(LEN(BX13)&gt;0,VLOOKUP(BX13,puan!$AC$4:$AH$111,6)-IF(COUNTIF(puan!$AC$4:$AH$111,BX13)=0,0,0),"   ")</f>
        <v xml:space="preserve">   </v>
      </c>
      <c r="BZ13" s="390"/>
    </row>
    <row r="14" spans="1:78" s="19" customFormat="1" ht="47.25" hidden="1" customHeight="1" x14ac:dyDescent="0.2">
      <c r="A14" s="483">
        <v>7</v>
      </c>
      <c r="B14" s="484" t="s">
        <v>490</v>
      </c>
      <c r="C14" s="485" t="str">
        <f>IF(ISERROR(VLOOKUP(B14,'KAYIT LİSTESİ'!$B$4:$H$1046,2,0)),"",(VLOOKUP(B14,'KAYIT LİSTESİ'!$B$4:$H$1046,2,0)))</f>
        <v/>
      </c>
      <c r="D14" s="486" t="str">
        <f>IF(ISERROR(VLOOKUP(B14,'KAYIT LİSTESİ'!$B$4:$H$1046,4,0)),"",(VLOOKUP(B14,'KAYIT LİSTESİ'!$B$4:$H$1046,4,0)))</f>
        <v/>
      </c>
      <c r="E14" s="487" t="str">
        <f>IF(ISERROR(VLOOKUP(B14,'KAYIT LİSTESİ'!$B$4:$H$1046,5,0)),"",(VLOOKUP(B14,'KAYIT LİSTESİ'!$B$4:$H$1046,5,0)))</f>
        <v/>
      </c>
      <c r="F14" s="487" t="str">
        <f>IF(ISERROR(VLOOKUP(B14,'KAYIT LİSTESİ'!$B$4:$H$1046,6,0)),"",(VLOOKUP(B14,'KAYIT LİSTESİ'!$B$4:$H$1046,6,0)))</f>
        <v/>
      </c>
      <c r="G14" s="207"/>
      <c r="H14" s="207"/>
      <c r="I14" s="207"/>
      <c r="J14" s="208"/>
      <c r="K14" s="208"/>
      <c r="L14" s="208"/>
      <c r="M14" s="207"/>
      <c r="N14" s="207"/>
      <c r="O14" s="207"/>
      <c r="P14" s="208"/>
      <c r="Q14" s="208"/>
      <c r="R14" s="208"/>
      <c r="S14" s="207"/>
      <c r="T14" s="207"/>
      <c r="U14" s="207"/>
      <c r="V14" s="208"/>
      <c r="W14" s="208"/>
      <c r="X14" s="208"/>
      <c r="Y14" s="207"/>
      <c r="Z14" s="207"/>
      <c r="AA14" s="207"/>
      <c r="AB14" s="208"/>
      <c r="AC14" s="208"/>
      <c r="AD14" s="208"/>
      <c r="AE14" s="207"/>
      <c r="AF14" s="207"/>
      <c r="AG14" s="207"/>
      <c r="AH14" s="208"/>
      <c r="AI14" s="208"/>
      <c r="AJ14" s="208"/>
      <c r="AK14" s="207"/>
      <c r="AL14" s="207"/>
      <c r="AM14" s="207"/>
      <c r="AN14" s="208"/>
      <c r="AO14" s="208"/>
      <c r="AP14" s="208"/>
      <c r="AQ14" s="207"/>
      <c r="AR14" s="207"/>
      <c r="AS14" s="207"/>
      <c r="AT14" s="208"/>
      <c r="AU14" s="208"/>
      <c r="AV14" s="208"/>
      <c r="AW14" s="207"/>
      <c r="AX14" s="207"/>
      <c r="AY14" s="207"/>
      <c r="AZ14" s="208"/>
      <c r="BA14" s="208"/>
      <c r="BB14" s="208"/>
      <c r="BC14" s="207"/>
      <c r="BD14" s="207"/>
      <c r="BE14" s="207"/>
      <c r="BF14" s="208"/>
      <c r="BG14" s="208"/>
      <c r="BH14" s="208"/>
      <c r="BI14" s="207"/>
      <c r="BJ14" s="207"/>
      <c r="BK14" s="207"/>
      <c r="BL14" s="208"/>
      <c r="BM14" s="208"/>
      <c r="BN14" s="208"/>
      <c r="BO14" s="207"/>
      <c r="BP14" s="207"/>
      <c r="BQ14" s="207"/>
      <c r="BR14" s="208"/>
      <c r="BS14" s="208"/>
      <c r="BT14" s="208"/>
      <c r="BU14" s="207"/>
      <c r="BV14" s="208"/>
      <c r="BW14" s="207"/>
      <c r="BX14" s="390"/>
      <c r="BY14" s="391" t="str">
        <f>IF(LEN(BX14)&gt;0,VLOOKUP(BX14,puan!$AC$4:$AH$111,6)-IF(COUNTIF(puan!$AC$4:$AH$111,BX14)=0,0,0),"   ")</f>
        <v xml:space="preserve">   </v>
      </c>
      <c r="BZ14" s="390"/>
    </row>
    <row r="15" spans="1:78" s="19" customFormat="1" ht="47.25" hidden="1" customHeight="1" x14ac:dyDescent="0.2">
      <c r="A15" s="483">
        <v>8</v>
      </c>
      <c r="B15" s="484" t="s">
        <v>491</v>
      </c>
      <c r="C15" s="485" t="str">
        <f>IF(ISERROR(VLOOKUP(B15,'KAYIT LİSTESİ'!$B$4:$H$1046,2,0)),"",(VLOOKUP(B15,'KAYIT LİSTESİ'!$B$4:$H$1046,2,0)))</f>
        <v/>
      </c>
      <c r="D15" s="486" t="str">
        <f>IF(ISERROR(VLOOKUP(B15,'KAYIT LİSTESİ'!$B$4:$H$1046,4,0)),"",(VLOOKUP(B15,'KAYIT LİSTESİ'!$B$4:$H$1046,4,0)))</f>
        <v/>
      </c>
      <c r="E15" s="487" t="str">
        <f>IF(ISERROR(VLOOKUP(B15,'KAYIT LİSTESİ'!$B$4:$H$1046,5,0)),"",(VLOOKUP(B15,'KAYIT LİSTESİ'!$B$4:$H$1046,5,0)))</f>
        <v/>
      </c>
      <c r="F15" s="487" t="str">
        <f>IF(ISERROR(VLOOKUP(B15,'KAYIT LİSTESİ'!$B$4:$H$1046,6,0)),"",(VLOOKUP(B15,'KAYIT LİSTESİ'!$B$4:$H$1046,6,0)))</f>
        <v/>
      </c>
      <c r="G15" s="207"/>
      <c r="H15" s="207"/>
      <c r="I15" s="207"/>
      <c r="J15" s="208"/>
      <c r="K15" s="208"/>
      <c r="L15" s="208"/>
      <c r="M15" s="207"/>
      <c r="N15" s="207"/>
      <c r="O15" s="207"/>
      <c r="P15" s="208"/>
      <c r="Q15" s="208"/>
      <c r="R15" s="208"/>
      <c r="S15" s="207"/>
      <c r="T15" s="207"/>
      <c r="U15" s="207"/>
      <c r="V15" s="208"/>
      <c r="W15" s="208"/>
      <c r="X15" s="208"/>
      <c r="Y15" s="207"/>
      <c r="Z15" s="207"/>
      <c r="AA15" s="207"/>
      <c r="AB15" s="208"/>
      <c r="AC15" s="208"/>
      <c r="AD15" s="208"/>
      <c r="AE15" s="207"/>
      <c r="AF15" s="207"/>
      <c r="AG15" s="207"/>
      <c r="AH15" s="208"/>
      <c r="AI15" s="208"/>
      <c r="AJ15" s="208"/>
      <c r="AK15" s="207"/>
      <c r="AL15" s="207"/>
      <c r="AM15" s="207"/>
      <c r="AN15" s="208"/>
      <c r="AO15" s="208"/>
      <c r="AP15" s="208"/>
      <c r="AQ15" s="207"/>
      <c r="AR15" s="207"/>
      <c r="AS15" s="207"/>
      <c r="AT15" s="208"/>
      <c r="AU15" s="208"/>
      <c r="AV15" s="208"/>
      <c r="AW15" s="207"/>
      <c r="AX15" s="207"/>
      <c r="AY15" s="207"/>
      <c r="AZ15" s="208"/>
      <c r="BA15" s="208"/>
      <c r="BB15" s="208"/>
      <c r="BC15" s="207"/>
      <c r="BD15" s="207"/>
      <c r="BE15" s="207"/>
      <c r="BF15" s="208"/>
      <c r="BG15" s="208"/>
      <c r="BH15" s="208"/>
      <c r="BI15" s="207"/>
      <c r="BJ15" s="207"/>
      <c r="BK15" s="207"/>
      <c r="BL15" s="208"/>
      <c r="BM15" s="208"/>
      <c r="BN15" s="208"/>
      <c r="BO15" s="207"/>
      <c r="BP15" s="207"/>
      <c r="BQ15" s="207"/>
      <c r="BR15" s="208"/>
      <c r="BS15" s="208"/>
      <c r="BT15" s="208"/>
      <c r="BU15" s="207"/>
      <c r="BV15" s="208"/>
      <c r="BW15" s="207"/>
      <c r="BX15" s="390"/>
      <c r="BY15" s="391" t="str">
        <f>IF(LEN(BX15)&gt;0,VLOOKUP(BX15,puan!$AC$4:$AH$111,6)-IF(COUNTIF(puan!$AC$4:$AH$111,BX15)=0,0,0),"   ")</f>
        <v xml:space="preserve">   </v>
      </c>
      <c r="BZ15" s="390"/>
    </row>
    <row r="16" spans="1:78" s="19" customFormat="1" ht="47.25" hidden="1" customHeight="1" x14ac:dyDescent="0.2">
      <c r="A16" s="483">
        <v>9</v>
      </c>
      <c r="B16" s="484" t="s">
        <v>492</v>
      </c>
      <c r="C16" s="485" t="str">
        <f>IF(ISERROR(VLOOKUP(B16,'KAYIT LİSTESİ'!$B$4:$H$1046,2,0)),"",(VLOOKUP(B16,'KAYIT LİSTESİ'!$B$4:$H$1046,2,0)))</f>
        <v/>
      </c>
      <c r="D16" s="486" t="str">
        <f>IF(ISERROR(VLOOKUP(B16,'KAYIT LİSTESİ'!$B$4:$H$1046,4,0)),"",(VLOOKUP(B16,'KAYIT LİSTESİ'!$B$4:$H$1046,4,0)))</f>
        <v/>
      </c>
      <c r="E16" s="487" t="str">
        <f>IF(ISERROR(VLOOKUP(B16,'KAYIT LİSTESİ'!$B$4:$H$1046,5,0)),"",(VLOOKUP(B16,'KAYIT LİSTESİ'!$B$4:$H$1046,5,0)))</f>
        <v/>
      </c>
      <c r="F16" s="487" t="str">
        <f>IF(ISERROR(VLOOKUP(B16,'KAYIT LİSTESİ'!$B$4:$H$1046,6,0)),"",(VLOOKUP(B16,'KAYIT LİSTESİ'!$B$4:$H$1046,6,0)))</f>
        <v/>
      </c>
      <c r="G16" s="207"/>
      <c r="H16" s="207"/>
      <c r="I16" s="207"/>
      <c r="J16" s="208"/>
      <c r="K16" s="208"/>
      <c r="L16" s="208"/>
      <c r="M16" s="207"/>
      <c r="N16" s="207"/>
      <c r="O16" s="207"/>
      <c r="P16" s="208"/>
      <c r="Q16" s="208"/>
      <c r="R16" s="208"/>
      <c r="S16" s="207"/>
      <c r="T16" s="207"/>
      <c r="U16" s="207"/>
      <c r="V16" s="208"/>
      <c r="W16" s="208"/>
      <c r="X16" s="208"/>
      <c r="Y16" s="207"/>
      <c r="Z16" s="207"/>
      <c r="AA16" s="207"/>
      <c r="AB16" s="208"/>
      <c r="AC16" s="208"/>
      <c r="AD16" s="208"/>
      <c r="AE16" s="207"/>
      <c r="AF16" s="207"/>
      <c r="AG16" s="207"/>
      <c r="AH16" s="208"/>
      <c r="AI16" s="208"/>
      <c r="AJ16" s="208"/>
      <c r="AK16" s="207"/>
      <c r="AL16" s="207"/>
      <c r="AM16" s="207"/>
      <c r="AN16" s="208"/>
      <c r="AO16" s="208"/>
      <c r="AP16" s="208"/>
      <c r="AQ16" s="207"/>
      <c r="AR16" s="207"/>
      <c r="AS16" s="207"/>
      <c r="AT16" s="208"/>
      <c r="AU16" s="208"/>
      <c r="AV16" s="208"/>
      <c r="AW16" s="207"/>
      <c r="AX16" s="207"/>
      <c r="AY16" s="207"/>
      <c r="AZ16" s="208"/>
      <c r="BA16" s="208"/>
      <c r="BB16" s="208"/>
      <c r="BC16" s="207"/>
      <c r="BD16" s="207"/>
      <c r="BE16" s="207"/>
      <c r="BF16" s="208"/>
      <c r="BG16" s="208"/>
      <c r="BH16" s="208"/>
      <c r="BI16" s="207"/>
      <c r="BJ16" s="207"/>
      <c r="BK16" s="207"/>
      <c r="BL16" s="208"/>
      <c r="BM16" s="208"/>
      <c r="BN16" s="208"/>
      <c r="BO16" s="207"/>
      <c r="BP16" s="207"/>
      <c r="BQ16" s="207"/>
      <c r="BR16" s="208"/>
      <c r="BS16" s="208"/>
      <c r="BT16" s="208"/>
      <c r="BU16" s="207"/>
      <c r="BV16" s="208"/>
      <c r="BW16" s="207"/>
      <c r="BX16" s="390"/>
      <c r="BY16" s="391" t="str">
        <f>IF(LEN(BX16)&gt;0,VLOOKUP(BX16,puan!$AC$4:$AH$111,6)-IF(COUNTIF(puan!$AC$4:$AH$111,BX16)=0,0,0),"   ")</f>
        <v xml:space="preserve">   </v>
      </c>
      <c r="BZ16" s="390"/>
    </row>
    <row r="17" spans="1:78" s="19" customFormat="1" ht="47.25" hidden="1" customHeight="1" x14ac:dyDescent="0.2">
      <c r="A17" s="483"/>
      <c r="B17" s="484" t="s">
        <v>493</v>
      </c>
      <c r="C17" s="485" t="str">
        <f>IF(ISERROR(VLOOKUP(B17,'KAYIT LİSTESİ'!$B$4:$H$1046,2,0)),"",(VLOOKUP(B17,'KAYIT LİSTESİ'!$B$4:$H$1046,2,0)))</f>
        <v/>
      </c>
      <c r="D17" s="486" t="str">
        <f>IF(ISERROR(VLOOKUP(B17,'KAYIT LİSTESİ'!$B$4:$H$1046,4,0)),"",(VLOOKUP(B17,'KAYIT LİSTESİ'!$B$4:$H$1046,4,0)))</f>
        <v/>
      </c>
      <c r="E17" s="487" t="str">
        <f>IF(ISERROR(VLOOKUP(B17,'KAYIT LİSTESİ'!$B$4:$H$1046,5,0)),"",(VLOOKUP(B17,'KAYIT LİSTESİ'!$B$4:$H$1046,5,0)))</f>
        <v/>
      </c>
      <c r="F17" s="487" t="str">
        <f>IF(ISERROR(VLOOKUP(B17,'KAYIT LİSTESİ'!$B$4:$H$1046,6,0)),"",(VLOOKUP(B17,'KAYIT LİSTESİ'!$B$4:$H$1046,6,0)))</f>
        <v/>
      </c>
      <c r="G17" s="207"/>
      <c r="H17" s="207"/>
      <c r="I17" s="207"/>
      <c r="J17" s="208"/>
      <c r="K17" s="208"/>
      <c r="L17" s="208"/>
      <c r="M17" s="207"/>
      <c r="N17" s="207"/>
      <c r="O17" s="207"/>
      <c r="P17" s="208"/>
      <c r="Q17" s="208"/>
      <c r="R17" s="208"/>
      <c r="S17" s="207"/>
      <c r="T17" s="207"/>
      <c r="U17" s="207"/>
      <c r="V17" s="208"/>
      <c r="W17" s="208"/>
      <c r="X17" s="208"/>
      <c r="Y17" s="207"/>
      <c r="Z17" s="207"/>
      <c r="AA17" s="207"/>
      <c r="AB17" s="208"/>
      <c r="AC17" s="208"/>
      <c r="AD17" s="208"/>
      <c r="AE17" s="207"/>
      <c r="AF17" s="207"/>
      <c r="AG17" s="207"/>
      <c r="AH17" s="208"/>
      <c r="AI17" s="208"/>
      <c r="AJ17" s="208"/>
      <c r="AK17" s="207"/>
      <c r="AL17" s="207"/>
      <c r="AM17" s="207"/>
      <c r="AN17" s="208"/>
      <c r="AO17" s="208"/>
      <c r="AP17" s="208"/>
      <c r="AQ17" s="207"/>
      <c r="AR17" s="207"/>
      <c r="AS17" s="207"/>
      <c r="AT17" s="208"/>
      <c r="AU17" s="208"/>
      <c r="AV17" s="208"/>
      <c r="AW17" s="207"/>
      <c r="AX17" s="207"/>
      <c r="AY17" s="207"/>
      <c r="AZ17" s="208"/>
      <c r="BA17" s="208"/>
      <c r="BB17" s="208"/>
      <c r="BC17" s="207"/>
      <c r="BD17" s="207"/>
      <c r="BE17" s="207"/>
      <c r="BF17" s="208"/>
      <c r="BG17" s="208"/>
      <c r="BH17" s="208"/>
      <c r="BI17" s="207"/>
      <c r="BJ17" s="207"/>
      <c r="BK17" s="207"/>
      <c r="BL17" s="208"/>
      <c r="BM17" s="208"/>
      <c r="BN17" s="208"/>
      <c r="BO17" s="207"/>
      <c r="BP17" s="207"/>
      <c r="BQ17" s="207"/>
      <c r="BR17" s="208"/>
      <c r="BS17" s="208"/>
      <c r="BT17" s="208"/>
      <c r="BU17" s="207"/>
      <c r="BV17" s="208"/>
      <c r="BW17" s="207"/>
      <c r="BX17" s="390"/>
      <c r="BY17" s="391" t="str">
        <f>IF(LEN(BX17)&gt;0,VLOOKUP(BX17,puan!$AC$4:$AH$111,6)-IF(COUNTIF(puan!$AC$4:$AH$111,BX17)=0,0,0),"   ")</f>
        <v xml:space="preserve">   </v>
      </c>
      <c r="BZ17" s="390"/>
    </row>
    <row r="18" spans="1:78" s="19" customFormat="1" ht="47.25" hidden="1" customHeight="1" x14ac:dyDescent="0.2">
      <c r="A18" s="483"/>
      <c r="B18" s="484" t="s">
        <v>494</v>
      </c>
      <c r="C18" s="485" t="str">
        <f>IF(ISERROR(VLOOKUP(B18,'KAYIT LİSTESİ'!$B$4:$H$1046,2,0)),"",(VLOOKUP(B18,'KAYIT LİSTESİ'!$B$4:$H$1046,2,0)))</f>
        <v/>
      </c>
      <c r="D18" s="486" t="str">
        <f>IF(ISERROR(VLOOKUP(B18,'KAYIT LİSTESİ'!$B$4:$H$1046,4,0)),"",(VLOOKUP(B18,'KAYIT LİSTESİ'!$B$4:$H$1046,4,0)))</f>
        <v/>
      </c>
      <c r="E18" s="487" t="str">
        <f>IF(ISERROR(VLOOKUP(B18,'KAYIT LİSTESİ'!$B$4:$H$1046,5,0)),"",(VLOOKUP(B18,'KAYIT LİSTESİ'!$B$4:$H$1046,5,0)))</f>
        <v/>
      </c>
      <c r="F18" s="487" t="str">
        <f>IF(ISERROR(VLOOKUP(B18,'KAYIT LİSTESİ'!$B$4:$H$1046,6,0)),"",(VLOOKUP(B18,'KAYIT LİSTESİ'!$B$4:$H$1046,6,0)))</f>
        <v/>
      </c>
      <c r="G18" s="207"/>
      <c r="H18" s="207"/>
      <c r="I18" s="207"/>
      <c r="J18" s="208"/>
      <c r="K18" s="208"/>
      <c r="L18" s="208"/>
      <c r="M18" s="207"/>
      <c r="N18" s="207"/>
      <c r="O18" s="207"/>
      <c r="P18" s="208"/>
      <c r="Q18" s="208"/>
      <c r="R18" s="208"/>
      <c r="S18" s="207"/>
      <c r="T18" s="207"/>
      <c r="U18" s="207"/>
      <c r="V18" s="208"/>
      <c r="W18" s="208"/>
      <c r="X18" s="208"/>
      <c r="Y18" s="207"/>
      <c r="Z18" s="207"/>
      <c r="AA18" s="207"/>
      <c r="AB18" s="208"/>
      <c r="AC18" s="208"/>
      <c r="AD18" s="208"/>
      <c r="AE18" s="207"/>
      <c r="AF18" s="207"/>
      <c r="AG18" s="207"/>
      <c r="AH18" s="208"/>
      <c r="AI18" s="208"/>
      <c r="AJ18" s="208"/>
      <c r="AK18" s="207"/>
      <c r="AL18" s="207"/>
      <c r="AM18" s="207"/>
      <c r="AN18" s="208"/>
      <c r="AO18" s="208"/>
      <c r="AP18" s="208"/>
      <c r="AQ18" s="207"/>
      <c r="AR18" s="207"/>
      <c r="AS18" s="207"/>
      <c r="AT18" s="208"/>
      <c r="AU18" s="208"/>
      <c r="AV18" s="208"/>
      <c r="AW18" s="207"/>
      <c r="AX18" s="207"/>
      <c r="AY18" s="207"/>
      <c r="AZ18" s="208"/>
      <c r="BA18" s="208"/>
      <c r="BB18" s="208"/>
      <c r="BC18" s="207"/>
      <c r="BD18" s="207"/>
      <c r="BE18" s="207"/>
      <c r="BF18" s="208"/>
      <c r="BG18" s="208"/>
      <c r="BH18" s="208"/>
      <c r="BI18" s="207"/>
      <c r="BJ18" s="207"/>
      <c r="BK18" s="207"/>
      <c r="BL18" s="208"/>
      <c r="BM18" s="208"/>
      <c r="BN18" s="208"/>
      <c r="BO18" s="207"/>
      <c r="BP18" s="207"/>
      <c r="BQ18" s="207"/>
      <c r="BR18" s="208"/>
      <c r="BS18" s="208"/>
      <c r="BT18" s="208"/>
      <c r="BU18" s="207"/>
      <c r="BV18" s="208"/>
      <c r="BW18" s="207"/>
      <c r="BX18" s="390"/>
      <c r="BY18" s="391" t="str">
        <f>IF(LEN(BX18)&gt;0,VLOOKUP(BX18,puan!$AC$4:$AH$111,6)-IF(COUNTIF(puan!$AC$4:$AH$111,BX18)=0,0,0),"   ")</f>
        <v xml:space="preserve">   </v>
      </c>
      <c r="BZ18" s="390"/>
    </row>
    <row r="19" spans="1:78" s="19" customFormat="1" ht="47.25" hidden="1" customHeight="1" x14ac:dyDescent="0.2">
      <c r="A19" s="483"/>
      <c r="B19" s="484" t="s">
        <v>495</v>
      </c>
      <c r="C19" s="485" t="str">
        <f>IF(ISERROR(VLOOKUP(B19,'KAYIT LİSTESİ'!$B$4:$H$1046,2,0)),"",(VLOOKUP(B19,'KAYIT LİSTESİ'!$B$4:$H$1046,2,0)))</f>
        <v/>
      </c>
      <c r="D19" s="486" t="str">
        <f>IF(ISERROR(VLOOKUP(B19,'KAYIT LİSTESİ'!$B$4:$H$1046,4,0)),"",(VLOOKUP(B19,'KAYIT LİSTESİ'!$B$4:$H$1046,4,0)))</f>
        <v/>
      </c>
      <c r="E19" s="487" t="str">
        <f>IF(ISERROR(VLOOKUP(B19,'KAYIT LİSTESİ'!$B$4:$H$1046,5,0)),"",(VLOOKUP(B19,'KAYIT LİSTESİ'!$B$4:$H$1046,5,0)))</f>
        <v/>
      </c>
      <c r="F19" s="487" t="str">
        <f>IF(ISERROR(VLOOKUP(B19,'KAYIT LİSTESİ'!$B$4:$H$1046,6,0)),"",(VLOOKUP(B19,'KAYIT LİSTESİ'!$B$4:$H$1046,6,0)))</f>
        <v/>
      </c>
      <c r="G19" s="207"/>
      <c r="H19" s="207"/>
      <c r="I19" s="207"/>
      <c r="J19" s="208"/>
      <c r="K19" s="208"/>
      <c r="L19" s="208"/>
      <c r="M19" s="207"/>
      <c r="N19" s="207"/>
      <c r="O19" s="207"/>
      <c r="P19" s="208"/>
      <c r="Q19" s="208"/>
      <c r="R19" s="208"/>
      <c r="S19" s="207"/>
      <c r="T19" s="207"/>
      <c r="U19" s="207"/>
      <c r="V19" s="208"/>
      <c r="W19" s="208"/>
      <c r="X19" s="208"/>
      <c r="Y19" s="207"/>
      <c r="Z19" s="207"/>
      <c r="AA19" s="207"/>
      <c r="AB19" s="208"/>
      <c r="AC19" s="208"/>
      <c r="AD19" s="208"/>
      <c r="AE19" s="207"/>
      <c r="AF19" s="207"/>
      <c r="AG19" s="207"/>
      <c r="AH19" s="208"/>
      <c r="AI19" s="208"/>
      <c r="AJ19" s="208"/>
      <c r="AK19" s="207"/>
      <c r="AL19" s="207"/>
      <c r="AM19" s="207"/>
      <c r="AN19" s="208"/>
      <c r="AO19" s="208"/>
      <c r="AP19" s="208"/>
      <c r="AQ19" s="207"/>
      <c r="AR19" s="207"/>
      <c r="AS19" s="207"/>
      <c r="AT19" s="208"/>
      <c r="AU19" s="208"/>
      <c r="AV19" s="208"/>
      <c r="AW19" s="207"/>
      <c r="AX19" s="207"/>
      <c r="AY19" s="207"/>
      <c r="AZ19" s="208"/>
      <c r="BA19" s="208"/>
      <c r="BB19" s="208"/>
      <c r="BC19" s="207"/>
      <c r="BD19" s="207"/>
      <c r="BE19" s="207"/>
      <c r="BF19" s="208"/>
      <c r="BG19" s="208"/>
      <c r="BH19" s="208"/>
      <c r="BI19" s="207"/>
      <c r="BJ19" s="207"/>
      <c r="BK19" s="207"/>
      <c r="BL19" s="208"/>
      <c r="BM19" s="208"/>
      <c r="BN19" s="208"/>
      <c r="BO19" s="207"/>
      <c r="BP19" s="207"/>
      <c r="BQ19" s="207"/>
      <c r="BR19" s="208"/>
      <c r="BS19" s="208"/>
      <c r="BT19" s="208"/>
      <c r="BU19" s="207"/>
      <c r="BV19" s="208"/>
      <c r="BW19" s="207"/>
      <c r="BX19" s="390"/>
      <c r="BY19" s="391" t="str">
        <f>IF(LEN(BX19)&gt;0,VLOOKUP(BX19,puan!$AC$4:$AH$111,6)-IF(COUNTIF(puan!$AC$4:$AH$111,BX19)=0,0,0),"   ")</f>
        <v xml:space="preserve">   </v>
      </c>
      <c r="BZ19" s="390"/>
    </row>
    <row r="20" spans="1:78" s="19" customFormat="1" ht="47.25" hidden="1" customHeight="1" x14ac:dyDescent="0.2">
      <c r="A20" s="483"/>
      <c r="B20" s="484" t="s">
        <v>496</v>
      </c>
      <c r="C20" s="485" t="str">
        <f>IF(ISERROR(VLOOKUP(B20,'KAYIT LİSTESİ'!$B$4:$H$1046,2,0)),"",(VLOOKUP(B20,'KAYIT LİSTESİ'!$B$4:$H$1046,2,0)))</f>
        <v/>
      </c>
      <c r="D20" s="486" t="str">
        <f>IF(ISERROR(VLOOKUP(B20,'KAYIT LİSTESİ'!$B$4:$H$1046,4,0)),"",(VLOOKUP(B20,'KAYIT LİSTESİ'!$B$4:$H$1046,4,0)))</f>
        <v/>
      </c>
      <c r="E20" s="487" t="str">
        <f>IF(ISERROR(VLOOKUP(B20,'KAYIT LİSTESİ'!$B$4:$H$1046,5,0)),"",(VLOOKUP(B20,'KAYIT LİSTESİ'!$B$4:$H$1046,5,0)))</f>
        <v/>
      </c>
      <c r="F20" s="487" t="str">
        <f>IF(ISERROR(VLOOKUP(B20,'KAYIT LİSTESİ'!$B$4:$H$1046,6,0)),"",(VLOOKUP(B20,'KAYIT LİSTESİ'!$B$4:$H$1046,6,0)))</f>
        <v/>
      </c>
      <c r="G20" s="207"/>
      <c r="H20" s="207"/>
      <c r="I20" s="207"/>
      <c r="J20" s="208"/>
      <c r="K20" s="208"/>
      <c r="L20" s="208"/>
      <c r="M20" s="207"/>
      <c r="N20" s="207"/>
      <c r="O20" s="207"/>
      <c r="P20" s="208"/>
      <c r="Q20" s="208"/>
      <c r="R20" s="208"/>
      <c r="S20" s="207"/>
      <c r="T20" s="207"/>
      <c r="U20" s="207"/>
      <c r="V20" s="208"/>
      <c r="W20" s="208"/>
      <c r="X20" s="208"/>
      <c r="Y20" s="207"/>
      <c r="Z20" s="207"/>
      <c r="AA20" s="207"/>
      <c r="AB20" s="208"/>
      <c r="AC20" s="208"/>
      <c r="AD20" s="208"/>
      <c r="AE20" s="207"/>
      <c r="AF20" s="207"/>
      <c r="AG20" s="207"/>
      <c r="AH20" s="208"/>
      <c r="AI20" s="208"/>
      <c r="AJ20" s="208"/>
      <c r="AK20" s="207"/>
      <c r="AL20" s="207"/>
      <c r="AM20" s="207"/>
      <c r="AN20" s="208"/>
      <c r="AO20" s="208"/>
      <c r="AP20" s="208"/>
      <c r="AQ20" s="207"/>
      <c r="AR20" s="207"/>
      <c r="AS20" s="207"/>
      <c r="AT20" s="208"/>
      <c r="AU20" s="208"/>
      <c r="AV20" s="208"/>
      <c r="AW20" s="207"/>
      <c r="AX20" s="207"/>
      <c r="AY20" s="207"/>
      <c r="AZ20" s="208"/>
      <c r="BA20" s="208"/>
      <c r="BB20" s="208"/>
      <c r="BC20" s="207"/>
      <c r="BD20" s="207"/>
      <c r="BE20" s="207"/>
      <c r="BF20" s="208"/>
      <c r="BG20" s="208"/>
      <c r="BH20" s="208"/>
      <c r="BI20" s="207"/>
      <c r="BJ20" s="207"/>
      <c r="BK20" s="207"/>
      <c r="BL20" s="208"/>
      <c r="BM20" s="208"/>
      <c r="BN20" s="208"/>
      <c r="BO20" s="207"/>
      <c r="BP20" s="207"/>
      <c r="BQ20" s="207"/>
      <c r="BR20" s="208"/>
      <c r="BS20" s="208"/>
      <c r="BT20" s="208"/>
      <c r="BU20" s="207"/>
      <c r="BV20" s="208"/>
      <c r="BW20" s="207"/>
      <c r="BX20" s="390"/>
      <c r="BY20" s="391" t="str">
        <f>IF(LEN(BX20)&gt;0,VLOOKUP(BX20,puan!$AC$4:$AH$111,6)-IF(COUNTIF(puan!$AC$4:$AH$111,BX20)=0,0,0),"   ")</f>
        <v xml:space="preserve">   </v>
      </c>
      <c r="BZ20" s="390"/>
    </row>
    <row r="21" spans="1:78" s="19" customFormat="1" ht="47.25" hidden="1" customHeight="1" x14ac:dyDescent="0.2">
      <c r="A21" s="483"/>
      <c r="B21" s="484" t="s">
        <v>497</v>
      </c>
      <c r="C21" s="485" t="str">
        <f>IF(ISERROR(VLOOKUP(B21,'KAYIT LİSTESİ'!$B$4:$H$1046,2,0)),"",(VLOOKUP(B21,'KAYIT LİSTESİ'!$B$4:$H$1046,2,0)))</f>
        <v/>
      </c>
      <c r="D21" s="486" t="str">
        <f>IF(ISERROR(VLOOKUP(B21,'KAYIT LİSTESİ'!$B$4:$H$1046,4,0)),"",(VLOOKUP(B21,'KAYIT LİSTESİ'!$B$4:$H$1046,4,0)))</f>
        <v/>
      </c>
      <c r="E21" s="487" t="str">
        <f>IF(ISERROR(VLOOKUP(B21,'KAYIT LİSTESİ'!$B$4:$H$1046,5,0)),"",(VLOOKUP(B21,'KAYIT LİSTESİ'!$B$4:$H$1046,5,0)))</f>
        <v/>
      </c>
      <c r="F21" s="487" t="str">
        <f>IF(ISERROR(VLOOKUP(B21,'KAYIT LİSTESİ'!$B$4:$H$1046,6,0)),"",(VLOOKUP(B21,'KAYIT LİSTESİ'!$B$4:$H$1046,6,0)))</f>
        <v/>
      </c>
      <c r="G21" s="207"/>
      <c r="H21" s="207"/>
      <c r="I21" s="207"/>
      <c r="J21" s="208"/>
      <c r="K21" s="208"/>
      <c r="L21" s="208"/>
      <c r="M21" s="207"/>
      <c r="N21" s="207"/>
      <c r="O21" s="207"/>
      <c r="P21" s="208"/>
      <c r="Q21" s="208"/>
      <c r="R21" s="208"/>
      <c r="S21" s="207"/>
      <c r="T21" s="207"/>
      <c r="U21" s="207"/>
      <c r="V21" s="208"/>
      <c r="W21" s="208"/>
      <c r="X21" s="208"/>
      <c r="Y21" s="207"/>
      <c r="Z21" s="207"/>
      <c r="AA21" s="207"/>
      <c r="AB21" s="208"/>
      <c r="AC21" s="208"/>
      <c r="AD21" s="208"/>
      <c r="AE21" s="207"/>
      <c r="AF21" s="207"/>
      <c r="AG21" s="207"/>
      <c r="AH21" s="208"/>
      <c r="AI21" s="208"/>
      <c r="AJ21" s="208"/>
      <c r="AK21" s="207"/>
      <c r="AL21" s="207"/>
      <c r="AM21" s="207"/>
      <c r="AN21" s="208"/>
      <c r="AO21" s="208"/>
      <c r="AP21" s="208"/>
      <c r="AQ21" s="207"/>
      <c r="AR21" s="207"/>
      <c r="AS21" s="207"/>
      <c r="AT21" s="208"/>
      <c r="AU21" s="208"/>
      <c r="AV21" s="208"/>
      <c r="AW21" s="207"/>
      <c r="AX21" s="207"/>
      <c r="AY21" s="207"/>
      <c r="AZ21" s="208"/>
      <c r="BA21" s="208"/>
      <c r="BB21" s="208"/>
      <c r="BC21" s="207"/>
      <c r="BD21" s="207"/>
      <c r="BE21" s="207"/>
      <c r="BF21" s="208"/>
      <c r="BG21" s="208"/>
      <c r="BH21" s="208"/>
      <c r="BI21" s="207"/>
      <c r="BJ21" s="207"/>
      <c r="BK21" s="207"/>
      <c r="BL21" s="208"/>
      <c r="BM21" s="208"/>
      <c r="BN21" s="208"/>
      <c r="BO21" s="207"/>
      <c r="BP21" s="207"/>
      <c r="BQ21" s="207"/>
      <c r="BR21" s="208"/>
      <c r="BS21" s="208"/>
      <c r="BT21" s="208"/>
      <c r="BU21" s="207"/>
      <c r="BV21" s="208"/>
      <c r="BW21" s="207"/>
      <c r="BX21" s="390"/>
      <c r="BY21" s="391" t="str">
        <f>IF(LEN(BX21)&gt;0,VLOOKUP(BX21,puan!$AC$4:$AH$111,6)-IF(COUNTIF(puan!$AC$4:$AH$111,BX21)=0,0,0),"   ")</f>
        <v xml:space="preserve">   </v>
      </c>
      <c r="BZ21" s="390"/>
    </row>
    <row r="22" spans="1:78" s="19" customFormat="1" ht="47.25" hidden="1" customHeight="1" x14ac:dyDescent="0.2">
      <c r="A22" s="483"/>
      <c r="B22" s="484" t="s">
        <v>498</v>
      </c>
      <c r="C22" s="485" t="str">
        <f>IF(ISERROR(VLOOKUP(B22,'KAYIT LİSTESİ'!$B$4:$H$1046,2,0)),"",(VLOOKUP(B22,'KAYIT LİSTESİ'!$B$4:$H$1046,2,0)))</f>
        <v/>
      </c>
      <c r="D22" s="486" t="str">
        <f>IF(ISERROR(VLOOKUP(B22,'KAYIT LİSTESİ'!$B$4:$H$1046,4,0)),"",(VLOOKUP(B22,'KAYIT LİSTESİ'!$B$4:$H$1046,4,0)))</f>
        <v/>
      </c>
      <c r="E22" s="487" t="str">
        <f>IF(ISERROR(VLOOKUP(B22,'KAYIT LİSTESİ'!$B$4:$H$1046,5,0)),"",(VLOOKUP(B22,'KAYIT LİSTESİ'!$B$4:$H$1046,5,0)))</f>
        <v/>
      </c>
      <c r="F22" s="487" t="str">
        <f>IF(ISERROR(VLOOKUP(B22,'KAYIT LİSTESİ'!$B$4:$H$1046,6,0)),"",(VLOOKUP(B22,'KAYIT LİSTESİ'!$B$4:$H$1046,6,0)))</f>
        <v/>
      </c>
      <c r="G22" s="207"/>
      <c r="H22" s="207"/>
      <c r="I22" s="207"/>
      <c r="J22" s="208"/>
      <c r="K22" s="208"/>
      <c r="L22" s="208"/>
      <c r="M22" s="207"/>
      <c r="N22" s="207"/>
      <c r="O22" s="207"/>
      <c r="P22" s="208"/>
      <c r="Q22" s="208"/>
      <c r="R22" s="208"/>
      <c r="S22" s="207"/>
      <c r="T22" s="207"/>
      <c r="U22" s="207"/>
      <c r="V22" s="208"/>
      <c r="W22" s="208"/>
      <c r="X22" s="208"/>
      <c r="Y22" s="207"/>
      <c r="Z22" s="207"/>
      <c r="AA22" s="207"/>
      <c r="AB22" s="208"/>
      <c r="AC22" s="208"/>
      <c r="AD22" s="208"/>
      <c r="AE22" s="207"/>
      <c r="AF22" s="207"/>
      <c r="AG22" s="207"/>
      <c r="AH22" s="208"/>
      <c r="AI22" s="208"/>
      <c r="AJ22" s="208"/>
      <c r="AK22" s="207"/>
      <c r="AL22" s="207"/>
      <c r="AM22" s="207"/>
      <c r="AN22" s="208"/>
      <c r="AO22" s="208"/>
      <c r="AP22" s="208"/>
      <c r="AQ22" s="207"/>
      <c r="AR22" s="207"/>
      <c r="AS22" s="207"/>
      <c r="AT22" s="208"/>
      <c r="AU22" s="208"/>
      <c r="AV22" s="208"/>
      <c r="AW22" s="207"/>
      <c r="AX22" s="207"/>
      <c r="AY22" s="207"/>
      <c r="AZ22" s="208"/>
      <c r="BA22" s="208"/>
      <c r="BB22" s="208"/>
      <c r="BC22" s="207"/>
      <c r="BD22" s="207"/>
      <c r="BE22" s="207"/>
      <c r="BF22" s="208"/>
      <c r="BG22" s="208"/>
      <c r="BH22" s="208"/>
      <c r="BI22" s="207"/>
      <c r="BJ22" s="207"/>
      <c r="BK22" s="207"/>
      <c r="BL22" s="208"/>
      <c r="BM22" s="208"/>
      <c r="BN22" s="208"/>
      <c r="BO22" s="207"/>
      <c r="BP22" s="207"/>
      <c r="BQ22" s="207"/>
      <c r="BR22" s="208"/>
      <c r="BS22" s="208"/>
      <c r="BT22" s="208"/>
      <c r="BU22" s="207"/>
      <c r="BV22" s="208"/>
      <c r="BW22" s="207"/>
      <c r="BX22" s="390"/>
      <c r="BY22" s="391" t="str">
        <f>IF(LEN(BX22)&gt;0,VLOOKUP(BX22,puan!$AC$4:$AH$111,6)-IF(COUNTIF(puan!$AC$4:$AH$111,BX22)=0,0,0),"   ")</f>
        <v xml:space="preserve">   </v>
      </c>
      <c r="BZ22" s="390"/>
    </row>
    <row r="23" spans="1:78" s="19" customFormat="1" ht="47.25" hidden="1" customHeight="1" x14ac:dyDescent="0.2">
      <c r="A23" s="483"/>
      <c r="B23" s="484" t="s">
        <v>499</v>
      </c>
      <c r="C23" s="485" t="str">
        <f>IF(ISERROR(VLOOKUP(B23,'KAYIT LİSTESİ'!$B$4:$H$1046,2,0)),"",(VLOOKUP(B23,'KAYIT LİSTESİ'!$B$4:$H$1046,2,0)))</f>
        <v/>
      </c>
      <c r="D23" s="486" t="str">
        <f>IF(ISERROR(VLOOKUP(B23,'KAYIT LİSTESİ'!$B$4:$H$1046,4,0)),"",(VLOOKUP(B23,'KAYIT LİSTESİ'!$B$4:$H$1046,4,0)))</f>
        <v/>
      </c>
      <c r="E23" s="487" t="str">
        <f>IF(ISERROR(VLOOKUP(B23,'KAYIT LİSTESİ'!$B$4:$H$1046,5,0)),"",(VLOOKUP(B23,'KAYIT LİSTESİ'!$B$4:$H$1046,5,0)))</f>
        <v/>
      </c>
      <c r="F23" s="487" t="str">
        <f>IF(ISERROR(VLOOKUP(B23,'KAYIT LİSTESİ'!$B$4:$H$1046,6,0)),"",(VLOOKUP(B23,'KAYIT LİSTESİ'!$B$4:$H$1046,6,0)))</f>
        <v/>
      </c>
      <c r="G23" s="207"/>
      <c r="H23" s="207"/>
      <c r="I23" s="207"/>
      <c r="J23" s="208"/>
      <c r="K23" s="208"/>
      <c r="L23" s="208"/>
      <c r="M23" s="207"/>
      <c r="N23" s="207"/>
      <c r="O23" s="207"/>
      <c r="P23" s="208"/>
      <c r="Q23" s="208"/>
      <c r="R23" s="208"/>
      <c r="S23" s="207"/>
      <c r="T23" s="207"/>
      <c r="U23" s="207"/>
      <c r="V23" s="208"/>
      <c r="W23" s="208"/>
      <c r="X23" s="208"/>
      <c r="Y23" s="207"/>
      <c r="Z23" s="207"/>
      <c r="AA23" s="207"/>
      <c r="AB23" s="208"/>
      <c r="AC23" s="208"/>
      <c r="AD23" s="208"/>
      <c r="AE23" s="207"/>
      <c r="AF23" s="207"/>
      <c r="AG23" s="207"/>
      <c r="AH23" s="208"/>
      <c r="AI23" s="208"/>
      <c r="AJ23" s="208"/>
      <c r="AK23" s="207"/>
      <c r="AL23" s="207"/>
      <c r="AM23" s="207"/>
      <c r="AN23" s="208"/>
      <c r="AO23" s="208"/>
      <c r="AP23" s="208"/>
      <c r="AQ23" s="207"/>
      <c r="AR23" s="207"/>
      <c r="AS23" s="207"/>
      <c r="AT23" s="208"/>
      <c r="AU23" s="208"/>
      <c r="AV23" s="208"/>
      <c r="AW23" s="207"/>
      <c r="AX23" s="207"/>
      <c r="AY23" s="207"/>
      <c r="AZ23" s="208"/>
      <c r="BA23" s="208"/>
      <c r="BB23" s="208"/>
      <c r="BC23" s="207"/>
      <c r="BD23" s="207"/>
      <c r="BE23" s="207"/>
      <c r="BF23" s="208"/>
      <c r="BG23" s="208"/>
      <c r="BH23" s="208"/>
      <c r="BI23" s="207"/>
      <c r="BJ23" s="207"/>
      <c r="BK23" s="207"/>
      <c r="BL23" s="208"/>
      <c r="BM23" s="208"/>
      <c r="BN23" s="208"/>
      <c r="BO23" s="207"/>
      <c r="BP23" s="207"/>
      <c r="BQ23" s="207"/>
      <c r="BR23" s="208"/>
      <c r="BS23" s="208"/>
      <c r="BT23" s="208"/>
      <c r="BU23" s="207"/>
      <c r="BV23" s="208"/>
      <c r="BW23" s="207"/>
      <c r="BX23" s="390"/>
      <c r="BY23" s="391" t="str">
        <f>IF(LEN(BX23)&gt;0,VLOOKUP(BX23,puan!$AC$4:$AH$111,6)-IF(COUNTIF(puan!$AC$4:$AH$111,BX23)=0,0,0),"   ")</f>
        <v xml:space="preserve">   </v>
      </c>
      <c r="BZ23" s="390"/>
    </row>
    <row r="24" spans="1:78" s="19" customFormat="1" ht="47.25" hidden="1" customHeight="1" x14ac:dyDescent="0.2">
      <c r="A24" s="483"/>
      <c r="B24" s="484" t="s">
        <v>500</v>
      </c>
      <c r="C24" s="485" t="str">
        <f>IF(ISERROR(VLOOKUP(B24,'KAYIT LİSTESİ'!$B$4:$H$1046,2,0)),"",(VLOOKUP(B24,'KAYIT LİSTESİ'!$B$4:$H$1046,2,0)))</f>
        <v/>
      </c>
      <c r="D24" s="486" t="str">
        <f>IF(ISERROR(VLOOKUP(B24,'KAYIT LİSTESİ'!$B$4:$H$1046,4,0)),"",(VLOOKUP(B24,'KAYIT LİSTESİ'!$B$4:$H$1046,4,0)))</f>
        <v/>
      </c>
      <c r="E24" s="487" t="str">
        <f>IF(ISERROR(VLOOKUP(B24,'KAYIT LİSTESİ'!$B$4:$H$1046,5,0)),"",(VLOOKUP(B24,'KAYIT LİSTESİ'!$B$4:$H$1046,5,0)))</f>
        <v/>
      </c>
      <c r="F24" s="487" t="str">
        <f>IF(ISERROR(VLOOKUP(B24,'KAYIT LİSTESİ'!$B$4:$H$1046,6,0)),"",(VLOOKUP(B24,'KAYIT LİSTESİ'!$B$4:$H$1046,6,0)))</f>
        <v/>
      </c>
      <c r="G24" s="207"/>
      <c r="H24" s="207"/>
      <c r="I24" s="207"/>
      <c r="J24" s="208"/>
      <c r="K24" s="208"/>
      <c r="L24" s="208"/>
      <c r="M24" s="207"/>
      <c r="N24" s="207"/>
      <c r="O24" s="207"/>
      <c r="P24" s="208"/>
      <c r="Q24" s="208"/>
      <c r="R24" s="208"/>
      <c r="S24" s="207"/>
      <c r="T24" s="207"/>
      <c r="U24" s="207"/>
      <c r="V24" s="208"/>
      <c r="W24" s="208"/>
      <c r="X24" s="208"/>
      <c r="Y24" s="207"/>
      <c r="Z24" s="207"/>
      <c r="AA24" s="207"/>
      <c r="AB24" s="208"/>
      <c r="AC24" s="208"/>
      <c r="AD24" s="208"/>
      <c r="AE24" s="207"/>
      <c r="AF24" s="207"/>
      <c r="AG24" s="207"/>
      <c r="AH24" s="208"/>
      <c r="AI24" s="208"/>
      <c r="AJ24" s="208"/>
      <c r="AK24" s="207"/>
      <c r="AL24" s="207"/>
      <c r="AM24" s="207"/>
      <c r="AN24" s="208"/>
      <c r="AO24" s="208"/>
      <c r="AP24" s="208"/>
      <c r="AQ24" s="207"/>
      <c r="AR24" s="207"/>
      <c r="AS24" s="207"/>
      <c r="AT24" s="208"/>
      <c r="AU24" s="208"/>
      <c r="AV24" s="208"/>
      <c r="AW24" s="207"/>
      <c r="AX24" s="207"/>
      <c r="AY24" s="207"/>
      <c r="AZ24" s="208"/>
      <c r="BA24" s="208"/>
      <c r="BB24" s="208"/>
      <c r="BC24" s="207"/>
      <c r="BD24" s="207"/>
      <c r="BE24" s="207"/>
      <c r="BF24" s="208"/>
      <c r="BG24" s="208"/>
      <c r="BH24" s="208"/>
      <c r="BI24" s="207"/>
      <c r="BJ24" s="207"/>
      <c r="BK24" s="207"/>
      <c r="BL24" s="208"/>
      <c r="BM24" s="208"/>
      <c r="BN24" s="208"/>
      <c r="BO24" s="207"/>
      <c r="BP24" s="207"/>
      <c r="BQ24" s="207"/>
      <c r="BR24" s="208"/>
      <c r="BS24" s="208"/>
      <c r="BT24" s="208"/>
      <c r="BU24" s="207"/>
      <c r="BV24" s="208"/>
      <c r="BW24" s="207"/>
      <c r="BX24" s="390"/>
      <c r="BY24" s="391" t="str">
        <f>IF(LEN(BX24)&gt;0,VLOOKUP(BX24,puan!$AC$4:$AH$111,6)-IF(COUNTIF(puan!$AC$4:$AH$111,BX24)=0,0,0),"   ")</f>
        <v xml:space="preserve">   </v>
      </c>
      <c r="BZ24" s="390"/>
    </row>
    <row r="25" spans="1:78" s="19" customFormat="1" ht="47.25" hidden="1" customHeight="1" x14ac:dyDescent="0.2">
      <c r="A25" s="483"/>
      <c r="B25" s="484" t="s">
        <v>501</v>
      </c>
      <c r="C25" s="485" t="str">
        <f>IF(ISERROR(VLOOKUP(B25,'KAYIT LİSTESİ'!$B$4:$H$1046,2,0)),"",(VLOOKUP(B25,'KAYIT LİSTESİ'!$B$4:$H$1046,2,0)))</f>
        <v/>
      </c>
      <c r="D25" s="486" t="str">
        <f>IF(ISERROR(VLOOKUP(B25,'KAYIT LİSTESİ'!$B$4:$H$1046,4,0)),"",(VLOOKUP(B25,'KAYIT LİSTESİ'!$B$4:$H$1046,4,0)))</f>
        <v/>
      </c>
      <c r="E25" s="487" t="str">
        <f>IF(ISERROR(VLOOKUP(B25,'KAYIT LİSTESİ'!$B$4:$H$1046,5,0)),"",(VLOOKUP(B25,'KAYIT LİSTESİ'!$B$4:$H$1046,5,0)))</f>
        <v/>
      </c>
      <c r="F25" s="487" t="str">
        <f>IF(ISERROR(VLOOKUP(B25,'KAYIT LİSTESİ'!$B$4:$H$1046,6,0)),"",(VLOOKUP(B25,'KAYIT LİSTESİ'!$B$4:$H$1046,6,0)))</f>
        <v/>
      </c>
      <c r="G25" s="207"/>
      <c r="H25" s="207"/>
      <c r="I25" s="207"/>
      <c r="J25" s="208"/>
      <c r="K25" s="208"/>
      <c r="L25" s="208"/>
      <c r="M25" s="207"/>
      <c r="N25" s="207"/>
      <c r="O25" s="207"/>
      <c r="P25" s="208"/>
      <c r="Q25" s="208"/>
      <c r="R25" s="208"/>
      <c r="S25" s="207"/>
      <c r="T25" s="207"/>
      <c r="U25" s="207"/>
      <c r="V25" s="208"/>
      <c r="W25" s="208"/>
      <c r="X25" s="208"/>
      <c r="Y25" s="207"/>
      <c r="Z25" s="207"/>
      <c r="AA25" s="207"/>
      <c r="AB25" s="208"/>
      <c r="AC25" s="208"/>
      <c r="AD25" s="208"/>
      <c r="AE25" s="207"/>
      <c r="AF25" s="207"/>
      <c r="AG25" s="207"/>
      <c r="AH25" s="208"/>
      <c r="AI25" s="208"/>
      <c r="AJ25" s="208"/>
      <c r="AK25" s="207"/>
      <c r="AL25" s="207"/>
      <c r="AM25" s="207"/>
      <c r="AN25" s="208"/>
      <c r="AO25" s="208"/>
      <c r="AP25" s="208"/>
      <c r="AQ25" s="207"/>
      <c r="AR25" s="207"/>
      <c r="AS25" s="207"/>
      <c r="AT25" s="208"/>
      <c r="AU25" s="208"/>
      <c r="AV25" s="208"/>
      <c r="AW25" s="207"/>
      <c r="AX25" s="207"/>
      <c r="AY25" s="207"/>
      <c r="AZ25" s="208"/>
      <c r="BA25" s="208"/>
      <c r="BB25" s="208"/>
      <c r="BC25" s="207"/>
      <c r="BD25" s="207"/>
      <c r="BE25" s="207"/>
      <c r="BF25" s="208"/>
      <c r="BG25" s="208"/>
      <c r="BH25" s="208"/>
      <c r="BI25" s="207"/>
      <c r="BJ25" s="207"/>
      <c r="BK25" s="207"/>
      <c r="BL25" s="208"/>
      <c r="BM25" s="208"/>
      <c r="BN25" s="208"/>
      <c r="BO25" s="207"/>
      <c r="BP25" s="207"/>
      <c r="BQ25" s="207"/>
      <c r="BR25" s="208"/>
      <c r="BS25" s="208"/>
      <c r="BT25" s="208"/>
      <c r="BU25" s="207"/>
      <c r="BV25" s="208"/>
      <c r="BW25" s="207"/>
      <c r="BX25" s="390"/>
      <c r="BY25" s="391" t="str">
        <f>IF(LEN(BX25)&gt;0,VLOOKUP(BX25,puan!$AC$4:$AH$111,6)-IF(COUNTIF(puan!$AC$4:$AH$111,BX25)=0,0,0),"   ")</f>
        <v xml:space="preserve">   </v>
      </c>
      <c r="BZ25" s="390"/>
    </row>
    <row r="26" spans="1:78" s="19" customFormat="1" ht="47.25" hidden="1" customHeight="1" x14ac:dyDescent="0.2">
      <c r="A26" s="483"/>
      <c r="B26" s="484" t="s">
        <v>502</v>
      </c>
      <c r="C26" s="485" t="str">
        <f>IF(ISERROR(VLOOKUP(B26,'KAYIT LİSTESİ'!$B$4:$H$1046,2,0)),"",(VLOOKUP(B26,'KAYIT LİSTESİ'!$B$4:$H$1046,2,0)))</f>
        <v/>
      </c>
      <c r="D26" s="486" t="str">
        <f>IF(ISERROR(VLOOKUP(B26,'KAYIT LİSTESİ'!$B$4:$H$1046,4,0)),"",(VLOOKUP(B26,'KAYIT LİSTESİ'!$B$4:$H$1046,4,0)))</f>
        <v/>
      </c>
      <c r="E26" s="487" t="str">
        <f>IF(ISERROR(VLOOKUP(B26,'KAYIT LİSTESİ'!$B$4:$H$1046,5,0)),"",(VLOOKUP(B26,'KAYIT LİSTESİ'!$B$4:$H$1046,5,0)))</f>
        <v/>
      </c>
      <c r="F26" s="487" t="str">
        <f>IF(ISERROR(VLOOKUP(B26,'KAYIT LİSTESİ'!$B$4:$H$1046,6,0)),"",(VLOOKUP(B26,'KAYIT LİSTESİ'!$B$4:$H$1046,6,0)))</f>
        <v/>
      </c>
      <c r="G26" s="207"/>
      <c r="H26" s="207"/>
      <c r="I26" s="207"/>
      <c r="J26" s="208"/>
      <c r="K26" s="208"/>
      <c r="L26" s="208"/>
      <c r="M26" s="207"/>
      <c r="N26" s="207"/>
      <c r="O26" s="207"/>
      <c r="P26" s="208"/>
      <c r="Q26" s="208"/>
      <c r="R26" s="208"/>
      <c r="S26" s="207"/>
      <c r="T26" s="207"/>
      <c r="U26" s="207"/>
      <c r="V26" s="208"/>
      <c r="W26" s="208"/>
      <c r="X26" s="208"/>
      <c r="Y26" s="207"/>
      <c r="Z26" s="207"/>
      <c r="AA26" s="207"/>
      <c r="AB26" s="208"/>
      <c r="AC26" s="208"/>
      <c r="AD26" s="208"/>
      <c r="AE26" s="207"/>
      <c r="AF26" s="207"/>
      <c r="AG26" s="207"/>
      <c r="AH26" s="208"/>
      <c r="AI26" s="208"/>
      <c r="AJ26" s="208"/>
      <c r="AK26" s="207"/>
      <c r="AL26" s="207"/>
      <c r="AM26" s="207"/>
      <c r="AN26" s="208"/>
      <c r="AO26" s="208"/>
      <c r="AP26" s="208"/>
      <c r="AQ26" s="207"/>
      <c r="AR26" s="207"/>
      <c r="AS26" s="207"/>
      <c r="AT26" s="208"/>
      <c r="AU26" s="208"/>
      <c r="AV26" s="208"/>
      <c r="AW26" s="207"/>
      <c r="AX26" s="207"/>
      <c r="AY26" s="207"/>
      <c r="AZ26" s="208"/>
      <c r="BA26" s="208"/>
      <c r="BB26" s="208"/>
      <c r="BC26" s="207"/>
      <c r="BD26" s="207"/>
      <c r="BE26" s="207"/>
      <c r="BF26" s="208"/>
      <c r="BG26" s="208"/>
      <c r="BH26" s="208"/>
      <c r="BI26" s="207"/>
      <c r="BJ26" s="207"/>
      <c r="BK26" s="207"/>
      <c r="BL26" s="208"/>
      <c r="BM26" s="208"/>
      <c r="BN26" s="208"/>
      <c r="BO26" s="207"/>
      <c r="BP26" s="207"/>
      <c r="BQ26" s="207"/>
      <c r="BR26" s="208"/>
      <c r="BS26" s="208"/>
      <c r="BT26" s="208"/>
      <c r="BU26" s="207"/>
      <c r="BV26" s="208"/>
      <c r="BW26" s="207"/>
      <c r="BX26" s="390"/>
      <c r="BY26" s="391" t="str">
        <f>IF(LEN(BX26)&gt;0,VLOOKUP(BX26,puan!$AC$4:$AH$111,6)-IF(COUNTIF(puan!$AC$4:$AH$111,BX26)=0,0,0),"   ")</f>
        <v xml:space="preserve">   </v>
      </c>
      <c r="BZ26" s="390"/>
    </row>
    <row r="27" spans="1:78" s="19" customFormat="1" ht="47.25" hidden="1" customHeight="1" x14ac:dyDescent="0.2">
      <c r="A27" s="483"/>
      <c r="B27" s="484" t="s">
        <v>503</v>
      </c>
      <c r="C27" s="485" t="str">
        <f>IF(ISERROR(VLOOKUP(B27,'KAYIT LİSTESİ'!$B$4:$H$1046,2,0)),"",(VLOOKUP(B27,'KAYIT LİSTESİ'!$B$4:$H$1046,2,0)))</f>
        <v/>
      </c>
      <c r="D27" s="486" t="str">
        <f>IF(ISERROR(VLOOKUP(B27,'KAYIT LİSTESİ'!$B$4:$H$1046,4,0)),"",(VLOOKUP(B27,'KAYIT LİSTESİ'!$B$4:$H$1046,4,0)))</f>
        <v/>
      </c>
      <c r="E27" s="487" t="str">
        <f>IF(ISERROR(VLOOKUP(B27,'KAYIT LİSTESİ'!$B$4:$H$1046,5,0)),"",(VLOOKUP(B27,'KAYIT LİSTESİ'!$B$4:$H$1046,5,0)))</f>
        <v/>
      </c>
      <c r="F27" s="487" t="str">
        <f>IF(ISERROR(VLOOKUP(B27,'KAYIT LİSTESİ'!$B$4:$H$1046,6,0)),"",(VLOOKUP(B27,'KAYIT LİSTESİ'!$B$4:$H$1046,6,0)))</f>
        <v/>
      </c>
      <c r="G27" s="207"/>
      <c r="H27" s="207"/>
      <c r="I27" s="207"/>
      <c r="J27" s="208"/>
      <c r="K27" s="208"/>
      <c r="L27" s="208"/>
      <c r="M27" s="207"/>
      <c r="N27" s="207"/>
      <c r="O27" s="207"/>
      <c r="P27" s="208"/>
      <c r="Q27" s="208"/>
      <c r="R27" s="208"/>
      <c r="S27" s="207"/>
      <c r="T27" s="207"/>
      <c r="U27" s="207"/>
      <c r="V27" s="208"/>
      <c r="W27" s="208"/>
      <c r="X27" s="208"/>
      <c r="Y27" s="207"/>
      <c r="Z27" s="207"/>
      <c r="AA27" s="207"/>
      <c r="AB27" s="208"/>
      <c r="AC27" s="208"/>
      <c r="AD27" s="208"/>
      <c r="AE27" s="207"/>
      <c r="AF27" s="207"/>
      <c r="AG27" s="207"/>
      <c r="AH27" s="208"/>
      <c r="AI27" s="208"/>
      <c r="AJ27" s="208"/>
      <c r="AK27" s="207"/>
      <c r="AL27" s="207"/>
      <c r="AM27" s="207"/>
      <c r="AN27" s="208"/>
      <c r="AO27" s="208"/>
      <c r="AP27" s="208"/>
      <c r="AQ27" s="207"/>
      <c r="AR27" s="207"/>
      <c r="AS27" s="207"/>
      <c r="AT27" s="208"/>
      <c r="AU27" s="208"/>
      <c r="AV27" s="208"/>
      <c r="AW27" s="207"/>
      <c r="AX27" s="207"/>
      <c r="AY27" s="207"/>
      <c r="AZ27" s="208"/>
      <c r="BA27" s="208"/>
      <c r="BB27" s="208"/>
      <c r="BC27" s="207"/>
      <c r="BD27" s="207"/>
      <c r="BE27" s="207"/>
      <c r="BF27" s="208"/>
      <c r="BG27" s="208"/>
      <c r="BH27" s="208"/>
      <c r="BI27" s="207"/>
      <c r="BJ27" s="207"/>
      <c r="BK27" s="207"/>
      <c r="BL27" s="208"/>
      <c r="BM27" s="208"/>
      <c r="BN27" s="208"/>
      <c r="BO27" s="207"/>
      <c r="BP27" s="207"/>
      <c r="BQ27" s="207"/>
      <c r="BR27" s="208"/>
      <c r="BS27" s="208"/>
      <c r="BT27" s="208"/>
      <c r="BU27" s="207"/>
      <c r="BV27" s="208"/>
      <c r="BW27" s="207"/>
      <c r="BX27" s="390"/>
      <c r="BY27" s="391" t="str">
        <f>IF(LEN(BX27)&gt;0,VLOOKUP(BX27,puan!$AC$4:$AH$111,6)-IF(COUNTIF(puan!$AC$4:$AH$111,BX27)=0,0,0),"   ")</f>
        <v xml:space="preserve">   </v>
      </c>
      <c r="BZ27" s="390"/>
    </row>
    <row r="28" spans="1:78" s="19" customFormat="1" ht="47.25" hidden="1" customHeight="1" x14ac:dyDescent="0.2">
      <c r="A28" s="483"/>
      <c r="B28" s="484" t="s">
        <v>504</v>
      </c>
      <c r="C28" s="485" t="str">
        <f>IF(ISERROR(VLOOKUP(B28,'KAYIT LİSTESİ'!$B$4:$H$1046,2,0)),"",(VLOOKUP(B28,'KAYIT LİSTESİ'!$B$4:$H$1046,2,0)))</f>
        <v/>
      </c>
      <c r="D28" s="486" t="str">
        <f>IF(ISERROR(VLOOKUP(B28,'KAYIT LİSTESİ'!$B$4:$H$1046,4,0)),"",(VLOOKUP(B28,'KAYIT LİSTESİ'!$B$4:$H$1046,4,0)))</f>
        <v/>
      </c>
      <c r="E28" s="487" t="str">
        <f>IF(ISERROR(VLOOKUP(B28,'KAYIT LİSTESİ'!$B$4:$H$1046,5,0)),"",(VLOOKUP(B28,'KAYIT LİSTESİ'!$B$4:$H$1046,5,0)))</f>
        <v/>
      </c>
      <c r="F28" s="487" t="str">
        <f>IF(ISERROR(VLOOKUP(B28,'KAYIT LİSTESİ'!$B$4:$H$1046,6,0)),"",(VLOOKUP(B28,'KAYIT LİSTESİ'!$B$4:$H$1046,6,0)))</f>
        <v/>
      </c>
      <c r="G28" s="207"/>
      <c r="H28" s="207"/>
      <c r="I28" s="207"/>
      <c r="J28" s="208"/>
      <c r="K28" s="208"/>
      <c r="L28" s="208"/>
      <c r="M28" s="207"/>
      <c r="N28" s="207"/>
      <c r="O28" s="207"/>
      <c r="P28" s="208"/>
      <c r="Q28" s="208"/>
      <c r="R28" s="208"/>
      <c r="S28" s="207"/>
      <c r="T28" s="207"/>
      <c r="U28" s="207"/>
      <c r="V28" s="208"/>
      <c r="W28" s="208"/>
      <c r="X28" s="208"/>
      <c r="Y28" s="207"/>
      <c r="Z28" s="207"/>
      <c r="AA28" s="207"/>
      <c r="AB28" s="208"/>
      <c r="AC28" s="208"/>
      <c r="AD28" s="208"/>
      <c r="AE28" s="207"/>
      <c r="AF28" s="207"/>
      <c r="AG28" s="207"/>
      <c r="AH28" s="208"/>
      <c r="AI28" s="208"/>
      <c r="AJ28" s="208"/>
      <c r="AK28" s="207"/>
      <c r="AL28" s="207"/>
      <c r="AM28" s="207"/>
      <c r="AN28" s="208"/>
      <c r="AO28" s="208"/>
      <c r="AP28" s="208"/>
      <c r="AQ28" s="207"/>
      <c r="AR28" s="207"/>
      <c r="AS28" s="207"/>
      <c r="AT28" s="208"/>
      <c r="AU28" s="208"/>
      <c r="AV28" s="208"/>
      <c r="AW28" s="207"/>
      <c r="AX28" s="207"/>
      <c r="AY28" s="207"/>
      <c r="AZ28" s="208"/>
      <c r="BA28" s="208"/>
      <c r="BB28" s="208"/>
      <c r="BC28" s="207"/>
      <c r="BD28" s="207"/>
      <c r="BE28" s="207"/>
      <c r="BF28" s="208"/>
      <c r="BG28" s="208"/>
      <c r="BH28" s="208"/>
      <c r="BI28" s="207"/>
      <c r="BJ28" s="207"/>
      <c r="BK28" s="207"/>
      <c r="BL28" s="208"/>
      <c r="BM28" s="208"/>
      <c r="BN28" s="208"/>
      <c r="BO28" s="207"/>
      <c r="BP28" s="207"/>
      <c r="BQ28" s="207"/>
      <c r="BR28" s="208"/>
      <c r="BS28" s="208"/>
      <c r="BT28" s="208"/>
      <c r="BU28" s="207"/>
      <c r="BV28" s="208"/>
      <c r="BW28" s="207"/>
      <c r="BX28" s="390"/>
      <c r="BY28" s="391" t="str">
        <f>IF(LEN(BX28)&gt;0,VLOOKUP(BX28,puan!$AC$4:$AH$111,6)-IF(COUNTIF(puan!$AC$4:$AH$111,BX28)=0,0,0),"   ")</f>
        <v xml:space="preserve">   </v>
      </c>
      <c r="BZ28" s="390"/>
    </row>
    <row r="29" spans="1:78" s="19" customFormat="1" ht="47.25" hidden="1" customHeight="1" x14ac:dyDescent="0.2">
      <c r="A29" s="483"/>
      <c r="B29" s="484" t="s">
        <v>505</v>
      </c>
      <c r="C29" s="485" t="str">
        <f>IF(ISERROR(VLOOKUP(B29,'KAYIT LİSTESİ'!$B$4:$H$1046,2,0)),"",(VLOOKUP(B29,'KAYIT LİSTESİ'!$B$4:$H$1046,2,0)))</f>
        <v/>
      </c>
      <c r="D29" s="486" t="str">
        <f>IF(ISERROR(VLOOKUP(B29,'KAYIT LİSTESİ'!$B$4:$H$1046,4,0)),"",(VLOOKUP(B29,'KAYIT LİSTESİ'!$B$4:$H$1046,4,0)))</f>
        <v/>
      </c>
      <c r="E29" s="487" t="str">
        <f>IF(ISERROR(VLOOKUP(B29,'KAYIT LİSTESİ'!$B$4:$H$1046,5,0)),"",(VLOOKUP(B29,'KAYIT LİSTESİ'!$B$4:$H$1046,5,0)))</f>
        <v/>
      </c>
      <c r="F29" s="487" t="str">
        <f>IF(ISERROR(VLOOKUP(B29,'KAYIT LİSTESİ'!$B$4:$H$1046,6,0)),"",(VLOOKUP(B29,'KAYIT LİSTESİ'!$B$4:$H$1046,6,0)))</f>
        <v/>
      </c>
      <c r="G29" s="207"/>
      <c r="H29" s="207"/>
      <c r="I29" s="207"/>
      <c r="J29" s="208"/>
      <c r="K29" s="208"/>
      <c r="L29" s="208"/>
      <c r="M29" s="207"/>
      <c r="N29" s="207"/>
      <c r="O29" s="207"/>
      <c r="P29" s="208"/>
      <c r="Q29" s="208"/>
      <c r="R29" s="208"/>
      <c r="S29" s="207"/>
      <c r="T29" s="207"/>
      <c r="U29" s="207"/>
      <c r="V29" s="208"/>
      <c r="W29" s="208"/>
      <c r="X29" s="208"/>
      <c r="Y29" s="207"/>
      <c r="Z29" s="207"/>
      <c r="AA29" s="207"/>
      <c r="AB29" s="208"/>
      <c r="AC29" s="208"/>
      <c r="AD29" s="208"/>
      <c r="AE29" s="207"/>
      <c r="AF29" s="207"/>
      <c r="AG29" s="207"/>
      <c r="AH29" s="208"/>
      <c r="AI29" s="208"/>
      <c r="AJ29" s="208"/>
      <c r="AK29" s="207"/>
      <c r="AL29" s="207"/>
      <c r="AM29" s="207"/>
      <c r="AN29" s="208"/>
      <c r="AO29" s="208"/>
      <c r="AP29" s="208"/>
      <c r="AQ29" s="207"/>
      <c r="AR29" s="207"/>
      <c r="AS29" s="207"/>
      <c r="AT29" s="208"/>
      <c r="AU29" s="208"/>
      <c r="AV29" s="208"/>
      <c r="AW29" s="207"/>
      <c r="AX29" s="207"/>
      <c r="AY29" s="207"/>
      <c r="AZ29" s="208"/>
      <c r="BA29" s="208"/>
      <c r="BB29" s="208"/>
      <c r="BC29" s="207"/>
      <c r="BD29" s="207"/>
      <c r="BE29" s="207"/>
      <c r="BF29" s="208"/>
      <c r="BG29" s="208"/>
      <c r="BH29" s="208"/>
      <c r="BI29" s="207"/>
      <c r="BJ29" s="207"/>
      <c r="BK29" s="207"/>
      <c r="BL29" s="208"/>
      <c r="BM29" s="208"/>
      <c r="BN29" s="208"/>
      <c r="BO29" s="207"/>
      <c r="BP29" s="207"/>
      <c r="BQ29" s="207"/>
      <c r="BR29" s="208"/>
      <c r="BS29" s="208"/>
      <c r="BT29" s="208"/>
      <c r="BU29" s="207"/>
      <c r="BV29" s="208"/>
      <c r="BW29" s="207"/>
      <c r="BX29" s="390"/>
      <c r="BY29" s="391" t="str">
        <f>IF(LEN(BX29)&gt;0,VLOOKUP(BX29,puan!$AC$4:$AH$111,6)-IF(COUNTIF(puan!$AC$4:$AH$111,BX29)=0,0,0),"   ")</f>
        <v xml:space="preserve">   </v>
      </c>
      <c r="BZ29" s="390"/>
    </row>
    <row r="30" spans="1:78" s="19" customFormat="1" ht="47.25" hidden="1" customHeight="1" x14ac:dyDescent="0.2">
      <c r="A30" s="483"/>
      <c r="B30" s="484" t="s">
        <v>506</v>
      </c>
      <c r="C30" s="485" t="str">
        <f>IF(ISERROR(VLOOKUP(B30,'KAYIT LİSTESİ'!$B$4:$H$1046,2,0)),"",(VLOOKUP(B30,'KAYIT LİSTESİ'!$B$4:$H$1046,2,0)))</f>
        <v/>
      </c>
      <c r="D30" s="486" t="str">
        <f>IF(ISERROR(VLOOKUP(B30,'KAYIT LİSTESİ'!$B$4:$H$1046,4,0)),"",(VLOOKUP(B30,'KAYIT LİSTESİ'!$B$4:$H$1046,4,0)))</f>
        <v/>
      </c>
      <c r="E30" s="487" t="str">
        <f>IF(ISERROR(VLOOKUP(B30,'KAYIT LİSTESİ'!$B$4:$H$1046,5,0)),"",(VLOOKUP(B30,'KAYIT LİSTESİ'!$B$4:$H$1046,5,0)))</f>
        <v/>
      </c>
      <c r="F30" s="487" t="str">
        <f>IF(ISERROR(VLOOKUP(B30,'KAYIT LİSTESİ'!$B$4:$H$1046,6,0)),"",(VLOOKUP(B30,'KAYIT LİSTESİ'!$B$4:$H$1046,6,0)))</f>
        <v/>
      </c>
      <c r="G30" s="207"/>
      <c r="H30" s="207"/>
      <c r="I30" s="207"/>
      <c r="J30" s="208"/>
      <c r="K30" s="208"/>
      <c r="L30" s="208"/>
      <c r="M30" s="207"/>
      <c r="N30" s="207"/>
      <c r="O30" s="207"/>
      <c r="P30" s="208"/>
      <c r="Q30" s="208"/>
      <c r="R30" s="208"/>
      <c r="S30" s="207"/>
      <c r="T30" s="207"/>
      <c r="U30" s="207"/>
      <c r="V30" s="208"/>
      <c r="W30" s="208"/>
      <c r="X30" s="208"/>
      <c r="Y30" s="207"/>
      <c r="Z30" s="207"/>
      <c r="AA30" s="207"/>
      <c r="AB30" s="208"/>
      <c r="AC30" s="208"/>
      <c r="AD30" s="208"/>
      <c r="AE30" s="207"/>
      <c r="AF30" s="207"/>
      <c r="AG30" s="207"/>
      <c r="AH30" s="208"/>
      <c r="AI30" s="208"/>
      <c r="AJ30" s="208"/>
      <c r="AK30" s="207"/>
      <c r="AL30" s="207"/>
      <c r="AM30" s="207"/>
      <c r="AN30" s="208"/>
      <c r="AO30" s="208"/>
      <c r="AP30" s="208"/>
      <c r="AQ30" s="207"/>
      <c r="AR30" s="207"/>
      <c r="AS30" s="207"/>
      <c r="AT30" s="208"/>
      <c r="AU30" s="208"/>
      <c r="AV30" s="208"/>
      <c r="AW30" s="207"/>
      <c r="AX30" s="207"/>
      <c r="AY30" s="207"/>
      <c r="AZ30" s="208"/>
      <c r="BA30" s="208"/>
      <c r="BB30" s="208"/>
      <c r="BC30" s="207"/>
      <c r="BD30" s="207"/>
      <c r="BE30" s="207"/>
      <c r="BF30" s="208"/>
      <c r="BG30" s="208"/>
      <c r="BH30" s="208"/>
      <c r="BI30" s="207"/>
      <c r="BJ30" s="207"/>
      <c r="BK30" s="207"/>
      <c r="BL30" s="208"/>
      <c r="BM30" s="208"/>
      <c r="BN30" s="208"/>
      <c r="BO30" s="207"/>
      <c r="BP30" s="207"/>
      <c r="BQ30" s="207"/>
      <c r="BR30" s="208"/>
      <c r="BS30" s="208"/>
      <c r="BT30" s="208"/>
      <c r="BU30" s="207"/>
      <c r="BV30" s="208"/>
      <c r="BW30" s="207"/>
      <c r="BX30" s="390"/>
      <c r="BY30" s="391" t="str">
        <f>IF(LEN(BX30)&gt;0,VLOOKUP(BX30,puan!$AC$4:$AH$111,6)-IF(COUNTIF(puan!$AC$4:$AH$111,BX30)=0,0,0),"   ")</f>
        <v xml:space="preserve">   </v>
      </c>
      <c r="BZ30" s="390"/>
    </row>
    <row r="31" spans="1:78" s="19" customFormat="1" ht="47.25" hidden="1" customHeight="1" x14ac:dyDescent="0.2">
      <c r="A31" s="483"/>
      <c r="B31" s="484" t="s">
        <v>507</v>
      </c>
      <c r="C31" s="485" t="str">
        <f>IF(ISERROR(VLOOKUP(B31,'KAYIT LİSTESİ'!$B$4:$H$1046,2,0)),"",(VLOOKUP(B31,'KAYIT LİSTESİ'!$B$4:$H$1046,2,0)))</f>
        <v/>
      </c>
      <c r="D31" s="486" t="str">
        <f>IF(ISERROR(VLOOKUP(B31,'KAYIT LİSTESİ'!$B$4:$H$1046,4,0)),"",(VLOOKUP(B31,'KAYIT LİSTESİ'!$B$4:$H$1046,4,0)))</f>
        <v/>
      </c>
      <c r="E31" s="487" t="str">
        <f>IF(ISERROR(VLOOKUP(B31,'KAYIT LİSTESİ'!$B$4:$H$1046,5,0)),"",(VLOOKUP(B31,'KAYIT LİSTESİ'!$B$4:$H$1046,5,0)))</f>
        <v/>
      </c>
      <c r="F31" s="487" t="str">
        <f>IF(ISERROR(VLOOKUP(B31,'KAYIT LİSTESİ'!$B$4:$H$1046,6,0)),"",(VLOOKUP(B31,'KAYIT LİSTESİ'!$B$4:$H$1046,6,0)))</f>
        <v/>
      </c>
      <c r="G31" s="207"/>
      <c r="H31" s="207"/>
      <c r="I31" s="207"/>
      <c r="J31" s="208"/>
      <c r="K31" s="208"/>
      <c r="L31" s="208"/>
      <c r="M31" s="207"/>
      <c r="N31" s="207"/>
      <c r="O31" s="207"/>
      <c r="P31" s="208"/>
      <c r="Q31" s="208"/>
      <c r="R31" s="208"/>
      <c r="S31" s="207"/>
      <c r="T31" s="207"/>
      <c r="U31" s="207"/>
      <c r="V31" s="208"/>
      <c r="W31" s="208"/>
      <c r="X31" s="208"/>
      <c r="Y31" s="207"/>
      <c r="Z31" s="207"/>
      <c r="AA31" s="207"/>
      <c r="AB31" s="208"/>
      <c r="AC31" s="208"/>
      <c r="AD31" s="208"/>
      <c r="AE31" s="207"/>
      <c r="AF31" s="207"/>
      <c r="AG31" s="207"/>
      <c r="AH31" s="208"/>
      <c r="AI31" s="208"/>
      <c r="AJ31" s="208"/>
      <c r="AK31" s="207"/>
      <c r="AL31" s="207"/>
      <c r="AM31" s="207"/>
      <c r="AN31" s="208"/>
      <c r="AO31" s="208"/>
      <c r="AP31" s="208"/>
      <c r="AQ31" s="207"/>
      <c r="AR31" s="207"/>
      <c r="AS31" s="207"/>
      <c r="AT31" s="208"/>
      <c r="AU31" s="208"/>
      <c r="AV31" s="208"/>
      <c r="AW31" s="207"/>
      <c r="AX31" s="207"/>
      <c r="AY31" s="207"/>
      <c r="AZ31" s="208"/>
      <c r="BA31" s="208"/>
      <c r="BB31" s="208"/>
      <c r="BC31" s="207"/>
      <c r="BD31" s="207"/>
      <c r="BE31" s="207"/>
      <c r="BF31" s="208"/>
      <c r="BG31" s="208"/>
      <c r="BH31" s="208"/>
      <c r="BI31" s="207"/>
      <c r="BJ31" s="207"/>
      <c r="BK31" s="207"/>
      <c r="BL31" s="208"/>
      <c r="BM31" s="208"/>
      <c r="BN31" s="208"/>
      <c r="BO31" s="207"/>
      <c r="BP31" s="207"/>
      <c r="BQ31" s="207"/>
      <c r="BR31" s="208"/>
      <c r="BS31" s="208"/>
      <c r="BT31" s="208"/>
      <c r="BU31" s="207"/>
      <c r="BV31" s="208"/>
      <c r="BW31" s="207"/>
      <c r="BX31" s="390"/>
      <c r="BY31" s="391" t="str">
        <f>IF(LEN(BX31)&gt;0,VLOOKUP(BX31,puan!$AC$4:$AH$111,6)-IF(COUNTIF(puan!$AC$4:$AH$111,BX31)=0,0,0),"   ")</f>
        <v xml:space="preserve">   </v>
      </c>
      <c r="BZ31" s="390"/>
    </row>
    <row r="32" spans="1:78" s="19" customFormat="1" ht="47.25" hidden="1" customHeight="1" x14ac:dyDescent="0.2">
      <c r="A32" s="483"/>
      <c r="B32" s="484" t="s">
        <v>508</v>
      </c>
      <c r="C32" s="485" t="str">
        <f>IF(ISERROR(VLOOKUP(B32,'KAYIT LİSTESİ'!$B$4:$H$1046,2,0)),"",(VLOOKUP(B32,'KAYIT LİSTESİ'!$B$4:$H$1046,2,0)))</f>
        <v/>
      </c>
      <c r="D32" s="486" t="str">
        <f>IF(ISERROR(VLOOKUP(B32,'KAYIT LİSTESİ'!$B$4:$H$1046,4,0)),"",(VLOOKUP(B32,'KAYIT LİSTESİ'!$B$4:$H$1046,4,0)))</f>
        <v/>
      </c>
      <c r="E32" s="487" t="str">
        <f>IF(ISERROR(VLOOKUP(B32,'KAYIT LİSTESİ'!$B$4:$H$1046,5,0)),"",(VLOOKUP(B32,'KAYIT LİSTESİ'!$B$4:$H$1046,5,0)))</f>
        <v/>
      </c>
      <c r="F32" s="487" t="str">
        <f>IF(ISERROR(VLOOKUP(B32,'KAYIT LİSTESİ'!$B$4:$H$1046,6,0)),"",(VLOOKUP(B32,'KAYIT LİSTESİ'!$B$4:$H$1046,6,0)))</f>
        <v/>
      </c>
      <c r="G32" s="207"/>
      <c r="H32" s="207"/>
      <c r="I32" s="207"/>
      <c r="J32" s="208"/>
      <c r="K32" s="208"/>
      <c r="L32" s="208"/>
      <c r="M32" s="207"/>
      <c r="N32" s="207"/>
      <c r="O32" s="207"/>
      <c r="P32" s="208"/>
      <c r="Q32" s="208"/>
      <c r="R32" s="208"/>
      <c r="S32" s="207"/>
      <c r="T32" s="207"/>
      <c r="U32" s="207"/>
      <c r="V32" s="208"/>
      <c r="W32" s="208"/>
      <c r="X32" s="208"/>
      <c r="Y32" s="207"/>
      <c r="Z32" s="207"/>
      <c r="AA32" s="207"/>
      <c r="AB32" s="208"/>
      <c r="AC32" s="208"/>
      <c r="AD32" s="208"/>
      <c r="AE32" s="207"/>
      <c r="AF32" s="207"/>
      <c r="AG32" s="207"/>
      <c r="AH32" s="208"/>
      <c r="AI32" s="208"/>
      <c r="AJ32" s="208"/>
      <c r="AK32" s="207"/>
      <c r="AL32" s="207"/>
      <c r="AM32" s="207"/>
      <c r="AN32" s="208"/>
      <c r="AO32" s="208"/>
      <c r="AP32" s="208"/>
      <c r="AQ32" s="207"/>
      <c r="AR32" s="207"/>
      <c r="AS32" s="207"/>
      <c r="AT32" s="208"/>
      <c r="AU32" s="208"/>
      <c r="AV32" s="208"/>
      <c r="AW32" s="207"/>
      <c r="AX32" s="207"/>
      <c r="AY32" s="207"/>
      <c r="AZ32" s="208"/>
      <c r="BA32" s="208"/>
      <c r="BB32" s="208"/>
      <c r="BC32" s="207"/>
      <c r="BD32" s="207"/>
      <c r="BE32" s="207"/>
      <c r="BF32" s="208"/>
      <c r="BG32" s="208"/>
      <c r="BH32" s="208"/>
      <c r="BI32" s="207"/>
      <c r="BJ32" s="207"/>
      <c r="BK32" s="207"/>
      <c r="BL32" s="208"/>
      <c r="BM32" s="208"/>
      <c r="BN32" s="208"/>
      <c r="BO32" s="207"/>
      <c r="BP32" s="207"/>
      <c r="BQ32" s="207"/>
      <c r="BR32" s="208"/>
      <c r="BS32" s="208"/>
      <c r="BT32" s="208"/>
      <c r="BU32" s="207"/>
      <c r="BV32" s="208"/>
      <c r="BW32" s="207"/>
      <c r="BX32" s="390"/>
      <c r="BY32" s="391" t="str">
        <f>IF(LEN(BX32)&gt;0,VLOOKUP(BX32,puan!$AC$4:$AH$111,6)-IF(COUNTIF(puan!$AC$4:$AH$111,BX32)=0,0,0),"   ")</f>
        <v xml:space="preserve">   </v>
      </c>
      <c r="BZ32" s="390"/>
    </row>
    <row r="33" spans="1:78" ht="9" customHeight="1" x14ac:dyDescent="0.2">
      <c r="E33" s="57"/>
    </row>
    <row r="34" spans="1:78" s="80" customFormat="1" ht="18" x14ac:dyDescent="0.25">
      <c r="A34" s="76" t="s">
        <v>23</v>
      </c>
      <c r="B34" s="76"/>
      <c r="C34" s="76"/>
      <c r="D34" s="77"/>
      <c r="E34" s="78"/>
      <c r="F34" s="79" t="s">
        <v>0</v>
      </c>
      <c r="J34" s="80" t="s">
        <v>1</v>
      </c>
      <c r="S34" s="80" t="s">
        <v>2</v>
      </c>
      <c r="BX34" s="81" t="s">
        <v>3</v>
      </c>
      <c r="BY34" s="79"/>
      <c r="BZ34" s="79"/>
    </row>
    <row r="35" spans="1:78" x14ac:dyDescent="0.2">
      <c r="E35" s="57"/>
    </row>
    <row r="36" spans="1:78" ht="12" hidden="1" customHeight="1" x14ac:dyDescent="0.2">
      <c r="E36" s="28" t="s">
        <v>994</v>
      </c>
    </row>
    <row r="37" spans="1:78" ht="12" hidden="1" customHeight="1" x14ac:dyDescent="0.2">
      <c r="E37" s="28" t="s">
        <v>989</v>
      </c>
    </row>
    <row r="38" spans="1:78" ht="12" hidden="1" customHeight="1" x14ac:dyDescent="0.2">
      <c r="E38" s="28" t="s">
        <v>992</v>
      </c>
    </row>
    <row r="39" spans="1:78" ht="12" hidden="1" customHeight="1" x14ac:dyDescent="0.2">
      <c r="E39" s="28" t="s">
        <v>1024</v>
      </c>
    </row>
    <row r="40" spans="1:78" ht="12" hidden="1" customHeight="1" x14ac:dyDescent="0.2">
      <c r="E40" s="28" t="s">
        <v>988</v>
      </c>
    </row>
    <row r="41" spans="1:78" ht="12" hidden="1" customHeight="1" x14ac:dyDescent="0.2">
      <c r="E41" s="28" t="s">
        <v>1003</v>
      </c>
    </row>
    <row r="42" spans="1:78" ht="12" hidden="1" customHeight="1" x14ac:dyDescent="0.2">
      <c r="E42" s="28" t="s">
        <v>981</v>
      </c>
    </row>
    <row r="43" spans="1:78" ht="12" hidden="1" customHeight="1" x14ac:dyDescent="0.2">
      <c r="E43" s="28" t="s">
        <v>999</v>
      </c>
    </row>
    <row r="44" spans="1:78" ht="12" hidden="1" customHeight="1" x14ac:dyDescent="0.2">
      <c r="E44" s="28" t="s">
        <v>996</v>
      </c>
    </row>
    <row r="45" spans="1:78" ht="12" hidden="1" customHeight="1" x14ac:dyDescent="0.2">
      <c r="E45" s="28" t="s">
        <v>1005</v>
      </c>
    </row>
    <row r="46" spans="1:78" ht="12" hidden="1" customHeight="1" x14ac:dyDescent="0.2">
      <c r="E46" s="28" t="s">
        <v>1004</v>
      </c>
    </row>
    <row r="47" spans="1:78" ht="12" hidden="1" customHeight="1" x14ac:dyDescent="0.2">
      <c r="E47" s="28" t="s">
        <v>967</v>
      </c>
    </row>
    <row r="48" spans="1:78" ht="12" hidden="1" customHeight="1" x14ac:dyDescent="0.2">
      <c r="E48" s="28" t="s">
        <v>997</v>
      </c>
    </row>
    <row r="49" spans="5:5" ht="12" hidden="1" customHeight="1" x14ac:dyDescent="0.2">
      <c r="E49" s="28" t="s">
        <v>1000</v>
      </c>
    </row>
    <row r="50" spans="5:5" ht="12" hidden="1" customHeight="1" x14ac:dyDescent="0.2">
      <c r="E50" s="28" t="s">
        <v>1008</v>
      </c>
    </row>
    <row r="51" spans="5:5" ht="12" hidden="1" customHeight="1" x14ac:dyDescent="0.2">
      <c r="E51" s="28" t="s">
        <v>1029</v>
      </c>
    </row>
    <row r="52" spans="5:5" ht="12" hidden="1" customHeight="1" x14ac:dyDescent="0.2">
      <c r="E52" s="28" t="s">
        <v>991</v>
      </c>
    </row>
    <row r="53" spans="5:5" ht="12" hidden="1" customHeight="1" x14ac:dyDescent="0.2">
      <c r="E53" s="28" t="s">
        <v>998</v>
      </c>
    </row>
    <row r="54" spans="5:5" ht="12" hidden="1" customHeight="1" x14ac:dyDescent="0.2">
      <c r="E54" s="28" t="s">
        <v>1010</v>
      </c>
    </row>
    <row r="55" spans="5:5" ht="12" hidden="1" customHeight="1" x14ac:dyDescent="0.2">
      <c r="E55" s="28" t="s">
        <v>1007</v>
      </c>
    </row>
    <row r="56" spans="5:5" ht="12" hidden="1" customHeight="1" x14ac:dyDescent="0.2">
      <c r="E56" s="28" t="s">
        <v>1013</v>
      </c>
    </row>
    <row r="57" spans="5:5" ht="12" hidden="1" customHeight="1" x14ac:dyDescent="0.2">
      <c r="E57" s="28" t="s">
        <v>978</v>
      </c>
    </row>
    <row r="58" spans="5:5" ht="12" hidden="1" customHeight="1" x14ac:dyDescent="0.2">
      <c r="E58" s="28" t="s">
        <v>1021</v>
      </c>
    </row>
    <row r="59" spans="5:5" ht="12" hidden="1" customHeight="1" x14ac:dyDescent="0.2">
      <c r="E59" s="28" t="s">
        <v>1002</v>
      </c>
    </row>
    <row r="60" spans="5:5" ht="12" hidden="1" customHeight="1" x14ac:dyDescent="0.2">
      <c r="E60" s="28" t="s">
        <v>1009</v>
      </c>
    </row>
    <row r="61" spans="5:5" ht="12" hidden="1" customHeight="1" x14ac:dyDescent="0.2">
      <c r="E61" s="28" t="s">
        <v>1027</v>
      </c>
    </row>
    <row r="62" spans="5:5" ht="12" hidden="1" customHeight="1" x14ac:dyDescent="0.2">
      <c r="E62" s="28" t="s">
        <v>1011</v>
      </c>
    </row>
    <row r="63" spans="5:5" ht="12" hidden="1" customHeight="1" x14ac:dyDescent="0.2">
      <c r="E63" s="28" t="s">
        <v>1006</v>
      </c>
    </row>
    <row r="64" spans="5:5" ht="12" hidden="1" customHeight="1" x14ac:dyDescent="0.2">
      <c r="E64" s="28" t="s">
        <v>977</v>
      </c>
    </row>
    <row r="65" spans="5:5" ht="12" hidden="1" customHeight="1" x14ac:dyDescent="0.2">
      <c r="E65" s="28" t="s">
        <v>995</v>
      </c>
    </row>
    <row r="66" spans="5:5" ht="12" hidden="1" customHeight="1" x14ac:dyDescent="0.2">
      <c r="E66" s="28" t="s">
        <v>1015</v>
      </c>
    </row>
    <row r="67" spans="5:5" ht="12" hidden="1" customHeight="1" x14ac:dyDescent="0.2">
      <c r="E67" s="28" t="s">
        <v>983</v>
      </c>
    </row>
    <row r="68" spans="5:5" ht="12" hidden="1" customHeight="1" x14ac:dyDescent="0.2">
      <c r="E68" s="28" t="s">
        <v>1014</v>
      </c>
    </row>
    <row r="69" spans="5:5" ht="12" hidden="1" customHeight="1" x14ac:dyDescent="0.2">
      <c r="E69" s="28" t="s">
        <v>986</v>
      </c>
    </row>
    <row r="70" spans="5:5" ht="12" hidden="1" customHeight="1" x14ac:dyDescent="0.2">
      <c r="E70" s="28" t="s">
        <v>990</v>
      </c>
    </row>
    <row r="71" spans="5:5" ht="12" hidden="1" customHeight="1" x14ac:dyDescent="0.2">
      <c r="E71" s="28" t="s">
        <v>1012</v>
      </c>
    </row>
    <row r="72" spans="5:5" ht="12" hidden="1" customHeight="1" x14ac:dyDescent="0.2">
      <c r="E72" s="28" t="s">
        <v>980</v>
      </c>
    </row>
    <row r="73" spans="5:5" ht="12" hidden="1" customHeight="1" x14ac:dyDescent="0.2">
      <c r="E73" s="28" t="s">
        <v>982</v>
      </c>
    </row>
    <row r="74" spans="5:5" ht="12" hidden="1" customHeight="1" x14ac:dyDescent="0.2">
      <c r="E74" s="28" t="s">
        <v>1022</v>
      </c>
    </row>
    <row r="75" spans="5:5" ht="12" hidden="1" customHeight="1" x14ac:dyDescent="0.2">
      <c r="E75" s="28" t="s">
        <v>987</v>
      </c>
    </row>
    <row r="76" spans="5:5" ht="12" hidden="1" customHeight="1" x14ac:dyDescent="0.2">
      <c r="E76" s="28" t="s">
        <v>1023</v>
      </c>
    </row>
    <row r="77" spans="5:5" ht="12" hidden="1" customHeight="1" x14ac:dyDescent="0.2">
      <c r="E77" s="28" t="s">
        <v>1025</v>
      </c>
    </row>
    <row r="78" spans="5:5" ht="12" hidden="1" customHeight="1" x14ac:dyDescent="0.2">
      <c r="E78" s="28" t="s">
        <v>1016</v>
      </c>
    </row>
    <row r="79" spans="5:5" ht="12" hidden="1" customHeight="1" x14ac:dyDescent="0.2">
      <c r="E79" s="28" t="s">
        <v>961</v>
      </c>
    </row>
    <row r="80" spans="5:5" ht="12" hidden="1" customHeight="1" x14ac:dyDescent="0.2">
      <c r="E80" s="28" t="s">
        <v>973</v>
      </c>
    </row>
    <row r="81" spans="5:5" ht="12" hidden="1" customHeight="1" x14ac:dyDescent="0.2">
      <c r="E81" s="28" t="s">
        <v>971</v>
      </c>
    </row>
    <row r="82" spans="5:5" ht="12" hidden="1" customHeight="1" x14ac:dyDescent="0.2">
      <c r="E82" s="28" t="s">
        <v>972</v>
      </c>
    </row>
    <row r="83" spans="5:5" ht="12" hidden="1" customHeight="1" x14ac:dyDescent="0.2">
      <c r="E83" s="28" t="s">
        <v>970</v>
      </c>
    </row>
    <row r="84" spans="5:5" ht="12" hidden="1" customHeight="1" x14ac:dyDescent="0.2">
      <c r="E84" s="28" t="s">
        <v>964</v>
      </c>
    </row>
    <row r="85" spans="5:5" ht="12" hidden="1" customHeight="1" x14ac:dyDescent="0.2">
      <c r="E85" s="28" t="s">
        <v>974</v>
      </c>
    </row>
    <row r="86" spans="5:5" ht="12" hidden="1" customHeight="1" x14ac:dyDescent="0.2">
      <c r="E86" s="28" t="s">
        <v>965</v>
      </c>
    </row>
    <row r="87" spans="5:5" ht="12" hidden="1" customHeight="1" x14ac:dyDescent="0.2">
      <c r="E87" s="28" t="s">
        <v>960</v>
      </c>
    </row>
    <row r="88" spans="5:5" ht="12" hidden="1" customHeight="1" x14ac:dyDescent="0.2">
      <c r="E88" s="28" t="s">
        <v>957</v>
      </c>
    </row>
    <row r="89" spans="5:5" ht="12" hidden="1" customHeight="1" x14ac:dyDescent="0.2">
      <c r="E89" s="28" t="s">
        <v>975</v>
      </c>
    </row>
    <row r="90" spans="5:5" ht="12" hidden="1" customHeight="1" x14ac:dyDescent="0.2">
      <c r="E90" s="28" t="s">
        <v>963</v>
      </c>
    </row>
    <row r="91" spans="5:5" ht="12" hidden="1" customHeight="1" x14ac:dyDescent="0.2">
      <c r="E91" s="28" t="s">
        <v>966</v>
      </c>
    </row>
    <row r="92" spans="5:5" ht="12" hidden="1" customHeight="1" x14ac:dyDescent="0.2">
      <c r="E92" s="28" t="s">
        <v>959</v>
      </c>
    </row>
    <row r="93" spans="5:5" ht="12" hidden="1" customHeight="1" x14ac:dyDescent="0.2">
      <c r="E93" s="28" t="s">
        <v>969</v>
      </c>
    </row>
    <row r="94" spans="5:5" ht="12" hidden="1" customHeight="1" x14ac:dyDescent="0.2">
      <c r="E94" s="28" t="s">
        <v>976</v>
      </c>
    </row>
    <row r="95" spans="5:5" ht="12" hidden="1" customHeight="1" x14ac:dyDescent="0.2">
      <c r="E95" s="28" t="s">
        <v>962</v>
      </c>
    </row>
    <row r="96" spans="5:5" ht="12" hidden="1" customHeight="1" x14ac:dyDescent="0.2">
      <c r="E96" s="28" t="s">
        <v>1036</v>
      </c>
    </row>
    <row r="97" spans="5:5" ht="12" hidden="1" customHeight="1" x14ac:dyDescent="0.2">
      <c r="E97" s="28" t="s">
        <v>958</v>
      </c>
    </row>
    <row r="98" spans="5:5" ht="12" hidden="1" customHeight="1" x14ac:dyDescent="0.2"/>
    <row r="99" spans="5:5" ht="12" hidden="1" customHeight="1" x14ac:dyDescent="0.2">
      <c r="E99" s="28" t="s">
        <v>984</v>
      </c>
    </row>
    <row r="100" spans="5:5" ht="12" hidden="1" customHeight="1" x14ac:dyDescent="0.2">
      <c r="E100" s="28" t="s">
        <v>985</v>
      </c>
    </row>
    <row r="101" spans="5:5" ht="12" hidden="1" customHeight="1" x14ac:dyDescent="0.2">
      <c r="E101" s="28" t="s">
        <v>1028</v>
      </c>
    </row>
    <row r="102" spans="5:5" ht="12" hidden="1" customHeight="1" x14ac:dyDescent="0.2">
      <c r="E102" s="28" t="s">
        <v>993</v>
      </c>
    </row>
    <row r="103" spans="5:5" ht="12" hidden="1" customHeight="1" x14ac:dyDescent="0.2">
      <c r="E103" s="28" t="s">
        <v>1001</v>
      </c>
    </row>
    <row r="104" spans="5:5" ht="12" hidden="1" customHeight="1" x14ac:dyDescent="0.2">
      <c r="E104" s="28" t="s">
        <v>1020</v>
      </c>
    </row>
    <row r="105" spans="5:5" ht="12" hidden="1" customHeight="1" x14ac:dyDescent="0.2">
      <c r="E105" s="28" t="s">
        <v>1019</v>
      </c>
    </row>
    <row r="106" spans="5:5" ht="12" hidden="1" customHeight="1" x14ac:dyDescent="0.2">
      <c r="E106" s="28" t="s">
        <v>1017</v>
      </c>
    </row>
    <row r="107" spans="5:5" ht="12" hidden="1" customHeight="1" x14ac:dyDescent="0.2">
      <c r="E107" s="28" t="s">
        <v>1018</v>
      </c>
    </row>
    <row r="108" spans="5:5" ht="12" hidden="1" customHeight="1" x14ac:dyDescent="0.2">
      <c r="E108" s="28" t="s">
        <v>1036</v>
      </c>
    </row>
    <row r="109" spans="5:5" ht="12" hidden="1" customHeight="1" x14ac:dyDescent="0.2"/>
    <row r="110" spans="5:5" ht="12" hidden="1" customHeight="1" x14ac:dyDescent="0.2"/>
    <row r="111" spans="5:5" ht="12" hidden="1" customHeight="1" x14ac:dyDescent="0.2"/>
    <row r="112" spans="5:5" ht="12" hidden="1" customHeight="1" x14ac:dyDescent="0.2"/>
    <row r="113" ht="12" hidden="1" customHeight="1" x14ac:dyDescent="0.2"/>
    <row r="114" ht="12" hidden="1" customHeight="1" x14ac:dyDescent="0.2"/>
    <row r="115" ht="12" hidden="1" customHeight="1" x14ac:dyDescent="0.2"/>
    <row r="116" ht="12" hidden="1" customHeight="1" x14ac:dyDescent="0.2"/>
    <row r="117" ht="12" hidden="1" customHeight="1" x14ac:dyDescent="0.2"/>
    <row r="118" ht="12" hidden="1" customHeight="1" x14ac:dyDescent="0.2"/>
    <row r="119" ht="12" hidden="1" customHeight="1" x14ac:dyDescent="0.2"/>
    <row r="120" ht="12" hidden="1" customHeight="1" x14ac:dyDescent="0.2"/>
    <row r="121" ht="12" hidden="1"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row r="4031" ht="12" customHeight="1" x14ac:dyDescent="0.2"/>
    <row r="4032" ht="12" customHeight="1" x14ac:dyDescent="0.2"/>
    <row r="4033" ht="12" customHeight="1" x14ac:dyDescent="0.2"/>
    <row r="4034" ht="12" customHeight="1" x14ac:dyDescent="0.2"/>
    <row r="4035" ht="12" customHeight="1" x14ac:dyDescent="0.2"/>
    <row r="4036" ht="12" customHeight="1" x14ac:dyDescent="0.2"/>
    <row r="4037" ht="12" customHeight="1" x14ac:dyDescent="0.2"/>
    <row r="4038" ht="12" customHeight="1" x14ac:dyDescent="0.2"/>
    <row r="4039" ht="12" customHeight="1" x14ac:dyDescent="0.2"/>
    <row r="4040" ht="12" customHeight="1" x14ac:dyDescent="0.2"/>
    <row r="4041" ht="12" customHeight="1" x14ac:dyDescent="0.2"/>
    <row r="4042" ht="12" customHeight="1" x14ac:dyDescent="0.2"/>
    <row r="4043" ht="12" customHeight="1" x14ac:dyDescent="0.2"/>
    <row r="4044" ht="12" customHeight="1" x14ac:dyDescent="0.2"/>
    <row r="4045" ht="12" customHeight="1" x14ac:dyDescent="0.2"/>
    <row r="4046" ht="12" customHeight="1" x14ac:dyDescent="0.2"/>
    <row r="4047" ht="12" customHeight="1" x14ac:dyDescent="0.2"/>
    <row r="4048" ht="12" customHeight="1" x14ac:dyDescent="0.2"/>
    <row r="4049" ht="12" customHeight="1" x14ac:dyDescent="0.2"/>
    <row r="4050" ht="12" customHeight="1" x14ac:dyDescent="0.2"/>
    <row r="4051" ht="12" customHeight="1" x14ac:dyDescent="0.2"/>
    <row r="4052" ht="12" customHeight="1" x14ac:dyDescent="0.2"/>
    <row r="4053" ht="12" customHeight="1" x14ac:dyDescent="0.2"/>
    <row r="4054" ht="12" customHeight="1" x14ac:dyDescent="0.2"/>
    <row r="4055" ht="12" customHeight="1" x14ac:dyDescent="0.2"/>
    <row r="4056" ht="12" customHeight="1" x14ac:dyDescent="0.2"/>
    <row r="4057" ht="12" customHeight="1" x14ac:dyDescent="0.2"/>
    <row r="4058" ht="12" customHeight="1" x14ac:dyDescent="0.2"/>
    <row r="4059" ht="12" customHeight="1" x14ac:dyDescent="0.2"/>
    <row r="4060" ht="12" customHeight="1" x14ac:dyDescent="0.2"/>
    <row r="4061" ht="12" customHeight="1" x14ac:dyDescent="0.2"/>
    <row r="4062" ht="12" customHeight="1" x14ac:dyDescent="0.2"/>
    <row r="4063" ht="12" customHeight="1" x14ac:dyDescent="0.2"/>
    <row r="4064" ht="12" customHeight="1" x14ac:dyDescent="0.2"/>
    <row r="4065" ht="12" customHeight="1" x14ac:dyDescent="0.2"/>
    <row r="4066" ht="12" customHeight="1" x14ac:dyDescent="0.2"/>
    <row r="4067" ht="12" customHeight="1" x14ac:dyDescent="0.2"/>
    <row r="4068" ht="12" customHeight="1" x14ac:dyDescent="0.2"/>
    <row r="4069" ht="12" customHeight="1" x14ac:dyDescent="0.2"/>
    <row r="4070" ht="12" customHeight="1" x14ac:dyDescent="0.2"/>
    <row r="4071" ht="12" customHeight="1" x14ac:dyDescent="0.2"/>
    <row r="4072" ht="12" customHeight="1" x14ac:dyDescent="0.2"/>
    <row r="4073" ht="12" customHeight="1" x14ac:dyDescent="0.2"/>
    <row r="4074" ht="12" customHeight="1" x14ac:dyDescent="0.2"/>
    <row r="4075" ht="12" customHeight="1" x14ac:dyDescent="0.2"/>
    <row r="4076" ht="12" customHeight="1" x14ac:dyDescent="0.2"/>
    <row r="4077" ht="12" customHeight="1" x14ac:dyDescent="0.2"/>
    <row r="4078" ht="12" customHeight="1" x14ac:dyDescent="0.2"/>
    <row r="4079" ht="12" customHeight="1" x14ac:dyDescent="0.2"/>
    <row r="4080" ht="12" customHeight="1" x14ac:dyDescent="0.2"/>
    <row r="4081" ht="12" customHeight="1" x14ac:dyDescent="0.2"/>
    <row r="4082" ht="12" customHeight="1" x14ac:dyDescent="0.2"/>
    <row r="4083" ht="12" customHeight="1" x14ac:dyDescent="0.2"/>
    <row r="4084" ht="12" customHeight="1" x14ac:dyDescent="0.2"/>
    <row r="4085" ht="12" customHeight="1" x14ac:dyDescent="0.2"/>
    <row r="4086" ht="12" customHeight="1" x14ac:dyDescent="0.2"/>
    <row r="4087" ht="12" customHeight="1" x14ac:dyDescent="0.2"/>
    <row r="4088" ht="12" customHeight="1" x14ac:dyDescent="0.2"/>
    <row r="4089" ht="12" customHeight="1" x14ac:dyDescent="0.2"/>
    <row r="4090" ht="12" customHeight="1" x14ac:dyDescent="0.2"/>
    <row r="4091" ht="12" customHeight="1" x14ac:dyDescent="0.2"/>
    <row r="4092" ht="12" customHeight="1" x14ac:dyDescent="0.2"/>
    <row r="4093" ht="12" customHeight="1" x14ac:dyDescent="0.2"/>
    <row r="4094" ht="12" customHeight="1" x14ac:dyDescent="0.2"/>
    <row r="4095" ht="12" customHeight="1" x14ac:dyDescent="0.2"/>
    <row r="4096" ht="12" customHeight="1" x14ac:dyDescent="0.2"/>
    <row r="4097" ht="12" customHeight="1" x14ac:dyDescent="0.2"/>
    <row r="4098" ht="12" customHeight="1" x14ac:dyDescent="0.2"/>
    <row r="4099" ht="12" customHeight="1" x14ac:dyDescent="0.2"/>
    <row r="4100" ht="12" customHeight="1" x14ac:dyDescent="0.2"/>
    <row r="4101" ht="12" customHeight="1" x14ac:dyDescent="0.2"/>
    <row r="4102" ht="12" customHeight="1" x14ac:dyDescent="0.2"/>
    <row r="4103" ht="12" customHeight="1" x14ac:dyDescent="0.2"/>
    <row r="4104" ht="12" customHeight="1" x14ac:dyDescent="0.2"/>
    <row r="4105" ht="12" customHeight="1" x14ac:dyDescent="0.2"/>
    <row r="4106" ht="12" customHeight="1" x14ac:dyDescent="0.2"/>
    <row r="4107" ht="12" customHeight="1" x14ac:dyDescent="0.2"/>
    <row r="4108" ht="12" customHeight="1" x14ac:dyDescent="0.2"/>
    <row r="4109" ht="12" customHeight="1" x14ac:dyDescent="0.2"/>
    <row r="4110" ht="12" customHeight="1" x14ac:dyDescent="0.2"/>
    <row r="4111" ht="12" customHeight="1" x14ac:dyDescent="0.2"/>
    <row r="4112" ht="12" customHeight="1" x14ac:dyDescent="0.2"/>
    <row r="4113" ht="12" customHeight="1" x14ac:dyDescent="0.2"/>
    <row r="4114" ht="12" customHeight="1" x14ac:dyDescent="0.2"/>
    <row r="4115" ht="12" customHeight="1" x14ac:dyDescent="0.2"/>
    <row r="4116" ht="12" customHeight="1" x14ac:dyDescent="0.2"/>
    <row r="4117" ht="12" customHeight="1" x14ac:dyDescent="0.2"/>
    <row r="4118" ht="12" customHeight="1" x14ac:dyDescent="0.2"/>
    <row r="4119" ht="12" customHeight="1" x14ac:dyDescent="0.2"/>
    <row r="4120" ht="12" customHeight="1" x14ac:dyDescent="0.2"/>
    <row r="4121" ht="12" customHeight="1" x14ac:dyDescent="0.2"/>
    <row r="4122" ht="12" customHeight="1" x14ac:dyDescent="0.2"/>
    <row r="4123" ht="12" customHeight="1" x14ac:dyDescent="0.2"/>
    <row r="4124" ht="12" customHeight="1" x14ac:dyDescent="0.2"/>
    <row r="4125" ht="12" customHeight="1" x14ac:dyDescent="0.2"/>
    <row r="4126" ht="12" customHeight="1" x14ac:dyDescent="0.2"/>
    <row r="4127" ht="12" customHeight="1" x14ac:dyDescent="0.2"/>
    <row r="4128" ht="12" customHeight="1" x14ac:dyDescent="0.2"/>
    <row r="4129" ht="12" customHeight="1" x14ac:dyDescent="0.2"/>
    <row r="4130" ht="12" customHeight="1" x14ac:dyDescent="0.2"/>
    <row r="4131" ht="12" customHeight="1" x14ac:dyDescent="0.2"/>
    <row r="4132" ht="12" customHeight="1" x14ac:dyDescent="0.2"/>
    <row r="4133" ht="12" customHeight="1" x14ac:dyDescent="0.2"/>
    <row r="4134" ht="12" customHeight="1" x14ac:dyDescent="0.2"/>
    <row r="4135" ht="12" customHeight="1" x14ac:dyDescent="0.2"/>
    <row r="4136" ht="12" customHeight="1" x14ac:dyDescent="0.2"/>
    <row r="4137" ht="12" customHeight="1" x14ac:dyDescent="0.2"/>
    <row r="4138" ht="12" customHeight="1" x14ac:dyDescent="0.2"/>
    <row r="4139" ht="12" customHeight="1" x14ac:dyDescent="0.2"/>
    <row r="4140" ht="12" customHeight="1" x14ac:dyDescent="0.2"/>
    <row r="4141" ht="12" customHeight="1" x14ac:dyDescent="0.2"/>
    <row r="4142" ht="12" customHeight="1" x14ac:dyDescent="0.2"/>
    <row r="4143" ht="12" customHeight="1" x14ac:dyDescent="0.2"/>
    <row r="4144" ht="12" customHeight="1" x14ac:dyDescent="0.2"/>
    <row r="4145" ht="12" customHeight="1" x14ac:dyDescent="0.2"/>
    <row r="4146" ht="12" customHeight="1" x14ac:dyDescent="0.2"/>
    <row r="4147" ht="12" customHeight="1" x14ac:dyDescent="0.2"/>
    <row r="4148" ht="12" customHeight="1" x14ac:dyDescent="0.2"/>
    <row r="4149" ht="12" customHeight="1" x14ac:dyDescent="0.2"/>
    <row r="4150" ht="12" customHeight="1" x14ac:dyDescent="0.2"/>
    <row r="4151" ht="12" customHeight="1" x14ac:dyDescent="0.2"/>
    <row r="4152" ht="12" customHeight="1" x14ac:dyDescent="0.2"/>
    <row r="4153" ht="12" customHeight="1" x14ac:dyDescent="0.2"/>
    <row r="4154" ht="12" customHeight="1" x14ac:dyDescent="0.2"/>
    <row r="4155" ht="12" customHeight="1" x14ac:dyDescent="0.2"/>
    <row r="4156" ht="12" customHeight="1" x14ac:dyDescent="0.2"/>
    <row r="4157" ht="12" customHeight="1" x14ac:dyDescent="0.2"/>
    <row r="4158" ht="12" customHeight="1" x14ac:dyDescent="0.2"/>
    <row r="4159" ht="12" customHeight="1" x14ac:dyDescent="0.2"/>
    <row r="4160" ht="12" customHeight="1" x14ac:dyDescent="0.2"/>
    <row r="4161" ht="12" customHeight="1" x14ac:dyDescent="0.2"/>
    <row r="4162" ht="12" customHeight="1" x14ac:dyDescent="0.2"/>
    <row r="4163" ht="12" customHeight="1" x14ac:dyDescent="0.2"/>
    <row r="4164" ht="12" customHeight="1" x14ac:dyDescent="0.2"/>
    <row r="4165" ht="12" customHeight="1" x14ac:dyDescent="0.2"/>
    <row r="4166" ht="12" customHeight="1" x14ac:dyDescent="0.2"/>
    <row r="4167" ht="12" customHeight="1" x14ac:dyDescent="0.2"/>
    <row r="4168" ht="12" customHeight="1" x14ac:dyDescent="0.2"/>
    <row r="4169" ht="12" customHeight="1" x14ac:dyDescent="0.2"/>
    <row r="4170" ht="12" customHeight="1" x14ac:dyDescent="0.2"/>
    <row r="4171" ht="12" customHeight="1" x14ac:dyDescent="0.2"/>
    <row r="4172" ht="12" customHeight="1" x14ac:dyDescent="0.2"/>
    <row r="4173" ht="12" customHeight="1" x14ac:dyDescent="0.2"/>
    <row r="4174" ht="12" customHeight="1" x14ac:dyDescent="0.2"/>
    <row r="4175" ht="12" customHeight="1" x14ac:dyDescent="0.2"/>
    <row r="4176" ht="12" customHeight="1" x14ac:dyDescent="0.2"/>
    <row r="4177" ht="12" customHeight="1" x14ac:dyDescent="0.2"/>
    <row r="4178" ht="12" customHeight="1" x14ac:dyDescent="0.2"/>
    <row r="4179" ht="12" customHeight="1" x14ac:dyDescent="0.2"/>
    <row r="4180" ht="12" customHeight="1" x14ac:dyDescent="0.2"/>
    <row r="4181" ht="12" customHeight="1" x14ac:dyDescent="0.2"/>
    <row r="4182" ht="12" customHeight="1" x14ac:dyDescent="0.2"/>
    <row r="4183" ht="12" customHeight="1" x14ac:dyDescent="0.2"/>
    <row r="4184" ht="12" customHeight="1" x14ac:dyDescent="0.2"/>
    <row r="4185" ht="12" customHeight="1" x14ac:dyDescent="0.2"/>
    <row r="4186" ht="12" customHeight="1" x14ac:dyDescent="0.2"/>
    <row r="4187" ht="12" customHeight="1" x14ac:dyDescent="0.2"/>
    <row r="4188" ht="12" customHeight="1" x14ac:dyDescent="0.2"/>
    <row r="4189" ht="12" customHeight="1" x14ac:dyDescent="0.2"/>
    <row r="4190" ht="12" customHeight="1" x14ac:dyDescent="0.2"/>
    <row r="4191" ht="12" customHeight="1" x14ac:dyDescent="0.2"/>
    <row r="4192" ht="12" customHeight="1" x14ac:dyDescent="0.2"/>
    <row r="4193" ht="12" customHeight="1" x14ac:dyDescent="0.2"/>
    <row r="4194" ht="12" customHeight="1" x14ac:dyDescent="0.2"/>
    <row r="4195" ht="12" customHeight="1" x14ac:dyDescent="0.2"/>
    <row r="4196" ht="12" customHeight="1" x14ac:dyDescent="0.2"/>
    <row r="4197" ht="12" customHeight="1" x14ac:dyDescent="0.2"/>
    <row r="4198" ht="12" customHeight="1" x14ac:dyDescent="0.2"/>
    <row r="4199" ht="12" customHeight="1" x14ac:dyDescent="0.2"/>
    <row r="4200" ht="12" customHeight="1" x14ac:dyDescent="0.2"/>
    <row r="4201" ht="12" customHeight="1" x14ac:dyDescent="0.2"/>
    <row r="4202" ht="12" customHeight="1" x14ac:dyDescent="0.2"/>
    <row r="4203" ht="12" customHeight="1" x14ac:dyDescent="0.2"/>
    <row r="4204" ht="12" customHeight="1" x14ac:dyDescent="0.2"/>
    <row r="4205" ht="12" customHeight="1" x14ac:dyDescent="0.2"/>
    <row r="4206" ht="12" customHeight="1" x14ac:dyDescent="0.2"/>
    <row r="4207" ht="12" customHeight="1" x14ac:dyDescent="0.2"/>
    <row r="4208" ht="12" customHeight="1" x14ac:dyDescent="0.2"/>
    <row r="4209" ht="12" customHeight="1" x14ac:dyDescent="0.2"/>
    <row r="4210" ht="12" customHeight="1" x14ac:dyDescent="0.2"/>
    <row r="4211" ht="12" customHeight="1" x14ac:dyDescent="0.2"/>
    <row r="4212" ht="12" customHeight="1" x14ac:dyDescent="0.2"/>
    <row r="4213" ht="12" customHeight="1" x14ac:dyDescent="0.2"/>
    <row r="4214" ht="12" customHeight="1" x14ac:dyDescent="0.2"/>
    <row r="4215" ht="12" customHeight="1" x14ac:dyDescent="0.2"/>
    <row r="4216" ht="12" customHeight="1" x14ac:dyDescent="0.2"/>
    <row r="4217" ht="12" customHeight="1" x14ac:dyDescent="0.2"/>
    <row r="4218" ht="12" customHeight="1" x14ac:dyDescent="0.2"/>
    <row r="4219" ht="12" customHeight="1" x14ac:dyDescent="0.2"/>
    <row r="4220" ht="12" customHeight="1" x14ac:dyDescent="0.2"/>
    <row r="4221" ht="12" customHeight="1" x14ac:dyDescent="0.2"/>
    <row r="4222" ht="12" customHeight="1" x14ac:dyDescent="0.2"/>
    <row r="4223" ht="12" customHeight="1" x14ac:dyDescent="0.2"/>
    <row r="4224" ht="12" customHeight="1" x14ac:dyDescent="0.2"/>
    <row r="4225" ht="12" customHeight="1" x14ac:dyDescent="0.2"/>
    <row r="4226" ht="12" customHeight="1" x14ac:dyDescent="0.2"/>
    <row r="4227" ht="12" customHeight="1" x14ac:dyDescent="0.2"/>
    <row r="4228" ht="12" customHeight="1" x14ac:dyDescent="0.2"/>
    <row r="4229" ht="12" customHeight="1" x14ac:dyDescent="0.2"/>
    <row r="4230" ht="12" customHeight="1" x14ac:dyDescent="0.2"/>
    <row r="4231" ht="12" customHeight="1" x14ac:dyDescent="0.2"/>
    <row r="4232" ht="12" customHeight="1" x14ac:dyDescent="0.2"/>
    <row r="4233" ht="12" customHeight="1" x14ac:dyDescent="0.2"/>
    <row r="4234" ht="12" customHeight="1" x14ac:dyDescent="0.2"/>
    <row r="4235" ht="12" customHeight="1" x14ac:dyDescent="0.2"/>
    <row r="4236" ht="12" customHeight="1" x14ac:dyDescent="0.2"/>
    <row r="4237" ht="12" customHeight="1" x14ac:dyDescent="0.2"/>
    <row r="4238" ht="12" customHeight="1" x14ac:dyDescent="0.2"/>
    <row r="4239" ht="12" customHeight="1" x14ac:dyDescent="0.2"/>
    <row r="4240" ht="12" customHeight="1" x14ac:dyDescent="0.2"/>
    <row r="4241" ht="12" customHeight="1" x14ac:dyDescent="0.2"/>
    <row r="4242" ht="12" customHeight="1" x14ac:dyDescent="0.2"/>
    <row r="4243" ht="12" customHeight="1" x14ac:dyDescent="0.2"/>
    <row r="4244" ht="12" customHeight="1" x14ac:dyDescent="0.2"/>
    <row r="4245" ht="12" customHeight="1" x14ac:dyDescent="0.2"/>
    <row r="4246" ht="12" customHeight="1" x14ac:dyDescent="0.2"/>
    <row r="4247" ht="12" customHeight="1" x14ac:dyDescent="0.2"/>
    <row r="4248" ht="12" customHeight="1" x14ac:dyDescent="0.2"/>
    <row r="4249" ht="12" customHeight="1" x14ac:dyDescent="0.2"/>
    <row r="4250" ht="12" customHeight="1" x14ac:dyDescent="0.2"/>
    <row r="4251" ht="12" customHeight="1" x14ac:dyDescent="0.2"/>
    <row r="4252" ht="12" customHeight="1" x14ac:dyDescent="0.2"/>
    <row r="4253" ht="12" customHeight="1" x14ac:dyDescent="0.2"/>
    <row r="4254" ht="12" customHeight="1" x14ac:dyDescent="0.2"/>
    <row r="4255" ht="12" customHeight="1" x14ac:dyDescent="0.2"/>
    <row r="4256" ht="12" customHeight="1" x14ac:dyDescent="0.2"/>
    <row r="4257" ht="12" customHeight="1" x14ac:dyDescent="0.2"/>
    <row r="4258" ht="12" customHeight="1" x14ac:dyDescent="0.2"/>
    <row r="4259" ht="12" customHeight="1" x14ac:dyDescent="0.2"/>
    <row r="4260" ht="12" customHeight="1" x14ac:dyDescent="0.2"/>
    <row r="4261" ht="12" customHeight="1" x14ac:dyDescent="0.2"/>
    <row r="4262" ht="12" customHeight="1" x14ac:dyDescent="0.2"/>
    <row r="4263" ht="12" customHeight="1" x14ac:dyDescent="0.2"/>
    <row r="4264" ht="12" customHeight="1" x14ac:dyDescent="0.2"/>
    <row r="4265" ht="12" customHeight="1" x14ac:dyDescent="0.2"/>
    <row r="4266" ht="12" customHeight="1" x14ac:dyDescent="0.2"/>
    <row r="4267" ht="12" customHeight="1" x14ac:dyDescent="0.2"/>
    <row r="4268" ht="12" customHeight="1" x14ac:dyDescent="0.2"/>
    <row r="4269" ht="12" customHeight="1" x14ac:dyDescent="0.2"/>
    <row r="4270" ht="12" customHeight="1" x14ac:dyDescent="0.2"/>
    <row r="4271" ht="12" customHeight="1" x14ac:dyDescent="0.2"/>
    <row r="4272" ht="12" customHeight="1" x14ac:dyDescent="0.2"/>
    <row r="4273" ht="12" customHeight="1" x14ac:dyDescent="0.2"/>
    <row r="4274" ht="12" customHeight="1" x14ac:dyDescent="0.2"/>
    <row r="4275" ht="12" customHeight="1" x14ac:dyDescent="0.2"/>
    <row r="4276" ht="12" customHeight="1" x14ac:dyDescent="0.2"/>
    <row r="4277" ht="12" customHeight="1" x14ac:dyDescent="0.2"/>
    <row r="4278" ht="12" customHeight="1" x14ac:dyDescent="0.2"/>
    <row r="4279" ht="12" customHeight="1" x14ac:dyDescent="0.2"/>
    <row r="4280" ht="12" customHeight="1" x14ac:dyDescent="0.2"/>
    <row r="4281" ht="12" customHeight="1" x14ac:dyDescent="0.2"/>
    <row r="4282" ht="12" customHeight="1" x14ac:dyDescent="0.2"/>
    <row r="4283" ht="12" customHeight="1" x14ac:dyDescent="0.2"/>
    <row r="4284" ht="12" customHeight="1" x14ac:dyDescent="0.2"/>
    <row r="4285" ht="12" customHeight="1" x14ac:dyDescent="0.2"/>
    <row r="4286" ht="12" customHeight="1" x14ac:dyDescent="0.2"/>
    <row r="4287" ht="12" customHeight="1" x14ac:dyDescent="0.2"/>
    <row r="4288" ht="12" customHeight="1" x14ac:dyDescent="0.2"/>
    <row r="4289" ht="12" customHeight="1" x14ac:dyDescent="0.2"/>
    <row r="4290" ht="12" customHeight="1" x14ac:dyDescent="0.2"/>
    <row r="4291" ht="12" customHeight="1" x14ac:dyDescent="0.2"/>
    <row r="4292" ht="12" customHeight="1" x14ac:dyDescent="0.2"/>
    <row r="4293" ht="12" customHeight="1" x14ac:dyDescent="0.2"/>
    <row r="4294" ht="12" customHeight="1" x14ac:dyDescent="0.2"/>
    <row r="4295" ht="12" customHeight="1" x14ac:dyDescent="0.2"/>
    <row r="4296" ht="12" customHeight="1" x14ac:dyDescent="0.2"/>
    <row r="4297" ht="12" customHeight="1" x14ac:dyDescent="0.2"/>
    <row r="4298" ht="12" customHeight="1" x14ac:dyDescent="0.2"/>
    <row r="4299" ht="12" customHeight="1" x14ac:dyDescent="0.2"/>
    <row r="4300" ht="12" customHeight="1" x14ac:dyDescent="0.2"/>
    <row r="4301" ht="12" customHeight="1" x14ac:dyDescent="0.2"/>
    <row r="4302" ht="12" customHeight="1" x14ac:dyDescent="0.2"/>
    <row r="4303" ht="12" customHeight="1" x14ac:dyDescent="0.2"/>
    <row r="4304" ht="12" customHeight="1" x14ac:dyDescent="0.2"/>
    <row r="4305" ht="12" customHeight="1" x14ac:dyDescent="0.2"/>
    <row r="4306" ht="12" customHeight="1" x14ac:dyDescent="0.2"/>
    <row r="4307" ht="12" customHeight="1" x14ac:dyDescent="0.2"/>
    <row r="4308" ht="12" customHeight="1" x14ac:dyDescent="0.2"/>
    <row r="4309" ht="12" customHeight="1" x14ac:dyDescent="0.2"/>
    <row r="4310" ht="12" customHeight="1" x14ac:dyDescent="0.2"/>
    <row r="4311" ht="12" customHeight="1" x14ac:dyDescent="0.2"/>
    <row r="4312" ht="12" customHeight="1" x14ac:dyDescent="0.2"/>
    <row r="4313" ht="12" customHeight="1" x14ac:dyDescent="0.2"/>
    <row r="4314" ht="12" customHeight="1" x14ac:dyDescent="0.2"/>
    <row r="4315" ht="12" customHeight="1" x14ac:dyDescent="0.2"/>
    <row r="4316" ht="12" customHeight="1" x14ac:dyDescent="0.2"/>
    <row r="4317" ht="12" customHeight="1" x14ac:dyDescent="0.2"/>
    <row r="4318" ht="12" customHeight="1" x14ac:dyDescent="0.2"/>
    <row r="4319" ht="12" customHeight="1" x14ac:dyDescent="0.2"/>
    <row r="4320" ht="12" customHeight="1" x14ac:dyDescent="0.2"/>
    <row r="4321" ht="12" customHeight="1" x14ac:dyDescent="0.2"/>
    <row r="4322" ht="12" customHeight="1" x14ac:dyDescent="0.2"/>
    <row r="4323" ht="12" customHeight="1" x14ac:dyDescent="0.2"/>
    <row r="4324" ht="12" customHeight="1" x14ac:dyDescent="0.2"/>
    <row r="4325" ht="12" customHeight="1" x14ac:dyDescent="0.2"/>
    <row r="4326" ht="12" customHeight="1" x14ac:dyDescent="0.2"/>
    <row r="4327" ht="12" customHeight="1" x14ac:dyDescent="0.2"/>
    <row r="4328" ht="12" customHeight="1" x14ac:dyDescent="0.2"/>
    <row r="4329" ht="12" customHeight="1" x14ac:dyDescent="0.2"/>
    <row r="4330" ht="12" customHeight="1" x14ac:dyDescent="0.2"/>
    <row r="4331" ht="12" customHeight="1" x14ac:dyDescent="0.2"/>
    <row r="4332" ht="12" customHeight="1" x14ac:dyDescent="0.2"/>
    <row r="4333" ht="12" customHeight="1" x14ac:dyDescent="0.2"/>
    <row r="4334" ht="12" customHeight="1" x14ac:dyDescent="0.2"/>
    <row r="4335" ht="12" customHeight="1" x14ac:dyDescent="0.2"/>
    <row r="4336" ht="12" customHeight="1" x14ac:dyDescent="0.2"/>
    <row r="4337" ht="12" customHeight="1" x14ac:dyDescent="0.2"/>
    <row r="4338" ht="12" customHeight="1" x14ac:dyDescent="0.2"/>
    <row r="4339" ht="12" customHeight="1" x14ac:dyDescent="0.2"/>
    <row r="4340" ht="12" customHeight="1" x14ac:dyDescent="0.2"/>
    <row r="4341" ht="12" customHeight="1" x14ac:dyDescent="0.2"/>
    <row r="4342" ht="12" customHeight="1" x14ac:dyDescent="0.2"/>
    <row r="4343" ht="12" customHeight="1" x14ac:dyDescent="0.2"/>
    <row r="4344" ht="12" customHeight="1" x14ac:dyDescent="0.2"/>
    <row r="4345" ht="12" customHeight="1" x14ac:dyDescent="0.2"/>
    <row r="4346" ht="12" customHeight="1" x14ac:dyDescent="0.2"/>
    <row r="4347" ht="12" customHeight="1" x14ac:dyDescent="0.2"/>
    <row r="4348" ht="12" customHeight="1" x14ac:dyDescent="0.2"/>
    <row r="4349" ht="12" customHeight="1" x14ac:dyDescent="0.2"/>
    <row r="4350" ht="12" customHeight="1" x14ac:dyDescent="0.2"/>
    <row r="4351" ht="12" customHeight="1" x14ac:dyDescent="0.2"/>
    <row r="4352" ht="12" customHeight="1" x14ac:dyDescent="0.2"/>
    <row r="4353" ht="12" customHeight="1" x14ac:dyDescent="0.2"/>
    <row r="4354" ht="12" customHeight="1" x14ac:dyDescent="0.2"/>
    <row r="4355" ht="12" customHeight="1" x14ac:dyDescent="0.2"/>
    <row r="4356" ht="12" customHeight="1" x14ac:dyDescent="0.2"/>
    <row r="4357" ht="12" customHeight="1" x14ac:dyDescent="0.2"/>
    <row r="4358" ht="12" customHeight="1" x14ac:dyDescent="0.2"/>
    <row r="4359" ht="12" customHeight="1" x14ac:dyDescent="0.2"/>
    <row r="4360" ht="12" customHeight="1" x14ac:dyDescent="0.2"/>
    <row r="4361" ht="12" customHeight="1" x14ac:dyDescent="0.2"/>
    <row r="4362" ht="12" customHeight="1" x14ac:dyDescent="0.2"/>
    <row r="4363" ht="12" customHeight="1" x14ac:dyDescent="0.2"/>
    <row r="4364" ht="12" customHeight="1" x14ac:dyDescent="0.2"/>
    <row r="4365" ht="12" customHeight="1" x14ac:dyDescent="0.2"/>
    <row r="4366" ht="12" customHeight="1" x14ac:dyDescent="0.2"/>
    <row r="4367" ht="12" customHeight="1" x14ac:dyDescent="0.2"/>
    <row r="4368" ht="12" customHeight="1" x14ac:dyDescent="0.2"/>
    <row r="4369" ht="12" customHeight="1" x14ac:dyDescent="0.2"/>
    <row r="4370" ht="12" customHeight="1" x14ac:dyDescent="0.2"/>
    <row r="4371" ht="12" customHeight="1" x14ac:dyDescent="0.2"/>
    <row r="4372" ht="12" customHeight="1" x14ac:dyDescent="0.2"/>
    <row r="4373" ht="12" customHeight="1" x14ac:dyDescent="0.2"/>
    <row r="4374" ht="12" customHeight="1" x14ac:dyDescent="0.2"/>
    <row r="4375" ht="12" customHeight="1" x14ac:dyDescent="0.2"/>
    <row r="4376" ht="12" customHeight="1" x14ac:dyDescent="0.2"/>
    <row r="4377" ht="12" customHeight="1" x14ac:dyDescent="0.2"/>
    <row r="4378" ht="12" customHeight="1" x14ac:dyDescent="0.2"/>
    <row r="4379" ht="12" customHeight="1" x14ac:dyDescent="0.2"/>
    <row r="4380" ht="12" customHeight="1" x14ac:dyDescent="0.2"/>
    <row r="4381" ht="12" customHeight="1" x14ac:dyDescent="0.2"/>
    <row r="4382" ht="12" customHeight="1" x14ac:dyDescent="0.2"/>
    <row r="4383" ht="12" customHeight="1" x14ac:dyDescent="0.2"/>
    <row r="4384" ht="12" customHeight="1" x14ac:dyDescent="0.2"/>
    <row r="4385" ht="12" customHeight="1" x14ac:dyDescent="0.2"/>
    <row r="4386" ht="12" customHeight="1" x14ac:dyDescent="0.2"/>
    <row r="4387" ht="12" customHeight="1" x14ac:dyDescent="0.2"/>
    <row r="4388" ht="12" customHeight="1" x14ac:dyDescent="0.2"/>
    <row r="4389" ht="12" customHeight="1" x14ac:dyDescent="0.2"/>
    <row r="4390" ht="12" customHeight="1" x14ac:dyDescent="0.2"/>
    <row r="4391" ht="12" customHeight="1" x14ac:dyDescent="0.2"/>
    <row r="4392" ht="12" customHeight="1" x14ac:dyDescent="0.2"/>
    <row r="4393" ht="12" customHeight="1" x14ac:dyDescent="0.2"/>
    <row r="4394" ht="12" customHeight="1" x14ac:dyDescent="0.2"/>
    <row r="4395" ht="12" customHeight="1" x14ac:dyDescent="0.2"/>
    <row r="4396" ht="12" customHeight="1" x14ac:dyDescent="0.2"/>
    <row r="4397" ht="12" customHeight="1" x14ac:dyDescent="0.2"/>
    <row r="4398" ht="12" customHeight="1" x14ac:dyDescent="0.2"/>
    <row r="4399" ht="12" customHeight="1" x14ac:dyDescent="0.2"/>
    <row r="4400" ht="12" customHeight="1" x14ac:dyDescent="0.2"/>
    <row r="4401" ht="12" customHeight="1" x14ac:dyDescent="0.2"/>
    <row r="4402" ht="12" customHeight="1" x14ac:dyDescent="0.2"/>
    <row r="4403" ht="12" customHeight="1" x14ac:dyDescent="0.2"/>
    <row r="4404" ht="12" customHeight="1" x14ac:dyDescent="0.2"/>
    <row r="4405" ht="12" customHeight="1" x14ac:dyDescent="0.2"/>
    <row r="4406" ht="12" customHeight="1" x14ac:dyDescent="0.2"/>
    <row r="4407" ht="12" customHeight="1" x14ac:dyDescent="0.2"/>
    <row r="4408" ht="12" customHeight="1" x14ac:dyDescent="0.2"/>
    <row r="4409" ht="12" customHeight="1" x14ac:dyDescent="0.2"/>
    <row r="4410" ht="12" customHeight="1" x14ac:dyDescent="0.2"/>
    <row r="4411" ht="12" customHeight="1" x14ac:dyDescent="0.2"/>
    <row r="4412" ht="12" customHeight="1" x14ac:dyDescent="0.2"/>
    <row r="4413" ht="12" customHeight="1" x14ac:dyDescent="0.2"/>
    <row r="4414" ht="12" customHeight="1" x14ac:dyDescent="0.2"/>
    <row r="4415" ht="12" customHeight="1" x14ac:dyDescent="0.2"/>
    <row r="4416" ht="12" customHeight="1" x14ac:dyDescent="0.2"/>
    <row r="4417" ht="12" customHeight="1" x14ac:dyDescent="0.2"/>
    <row r="4418" ht="12" customHeight="1" x14ac:dyDescent="0.2"/>
    <row r="4419" ht="12" customHeight="1" x14ac:dyDescent="0.2"/>
    <row r="4420" ht="12" customHeight="1" x14ac:dyDescent="0.2"/>
    <row r="4421" ht="12" customHeight="1" x14ac:dyDescent="0.2"/>
    <row r="4422" ht="12" customHeight="1" x14ac:dyDescent="0.2"/>
    <row r="4423" ht="12" customHeight="1" x14ac:dyDescent="0.2"/>
    <row r="4424" ht="12" customHeight="1" x14ac:dyDescent="0.2"/>
    <row r="4425" ht="12" customHeight="1" x14ac:dyDescent="0.2"/>
    <row r="4426" ht="12" customHeight="1" x14ac:dyDescent="0.2"/>
    <row r="4427" ht="12" customHeight="1" x14ac:dyDescent="0.2"/>
    <row r="4428" ht="12" customHeight="1" x14ac:dyDescent="0.2"/>
    <row r="4429" ht="12" customHeight="1" x14ac:dyDescent="0.2"/>
    <row r="4430" ht="12" customHeight="1" x14ac:dyDescent="0.2"/>
    <row r="4431" ht="12" customHeight="1" x14ac:dyDescent="0.2"/>
    <row r="4432" ht="12" customHeight="1" x14ac:dyDescent="0.2"/>
    <row r="4433" ht="12" customHeight="1" x14ac:dyDescent="0.2"/>
    <row r="4434" ht="12" customHeight="1" x14ac:dyDescent="0.2"/>
    <row r="4435" ht="12" customHeight="1" x14ac:dyDescent="0.2"/>
    <row r="4436" ht="12" customHeight="1" x14ac:dyDescent="0.2"/>
    <row r="4437" ht="12" customHeight="1" x14ac:dyDescent="0.2"/>
    <row r="4438" ht="12" customHeight="1" x14ac:dyDescent="0.2"/>
    <row r="4439" ht="12" customHeight="1" x14ac:dyDescent="0.2"/>
    <row r="4440" ht="12" customHeight="1" x14ac:dyDescent="0.2"/>
    <row r="4441" ht="12" customHeight="1" x14ac:dyDescent="0.2"/>
    <row r="4442" ht="12" customHeight="1" x14ac:dyDescent="0.2"/>
    <row r="4443" ht="12" customHeight="1" x14ac:dyDescent="0.2"/>
    <row r="4444" ht="12" customHeight="1" x14ac:dyDescent="0.2"/>
    <row r="4445" ht="12" customHeight="1" x14ac:dyDescent="0.2"/>
    <row r="4446" ht="12" customHeight="1" x14ac:dyDescent="0.2"/>
    <row r="4447" ht="12" customHeight="1" x14ac:dyDescent="0.2"/>
    <row r="4448" ht="12" customHeight="1" x14ac:dyDescent="0.2"/>
    <row r="4449" ht="12" customHeight="1" x14ac:dyDescent="0.2"/>
    <row r="4450" ht="12" customHeight="1" x14ac:dyDescent="0.2"/>
    <row r="4451" ht="12" customHeight="1" x14ac:dyDescent="0.2"/>
    <row r="4452" ht="12" customHeight="1" x14ac:dyDescent="0.2"/>
    <row r="4453" ht="12" customHeight="1" x14ac:dyDescent="0.2"/>
    <row r="4454" ht="12" customHeight="1" x14ac:dyDescent="0.2"/>
    <row r="4455" ht="12" customHeight="1" x14ac:dyDescent="0.2"/>
    <row r="4456" ht="12" customHeight="1" x14ac:dyDescent="0.2"/>
    <row r="4457" ht="12" customHeight="1" x14ac:dyDescent="0.2"/>
    <row r="4458" ht="12" customHeight="1" x14ac:dyDescent="0.2"/>
    <row r="4459" ht="12" customHeight="1" x14ac:dyDescent="0.2"/>
    <row r="4460" ht="12" customHeight="1" x14ac:dyDescent="0.2"/>
    <row r="4461" ht="12" customHeight="1" x14ac:dyDescent="0.2"/>
    <row r="4462" ht="12" customHeight="1" x14ac:dyDescent="0.2"/>
    <row r="4463" ht="12" customHeight="1" x14ac:dyDescent="0.2"/>
    <row r="4464" ht="12" customHeight="1" x14ac:dyDescent="0.2"/>
    <row r="4465" ht="12" customHeight="1" x14ac:dyDescent="0.2"/>
    <row r="4466" ht="12" customHeight="1" x14ac:dyDescent="0.2"/>
    <row r="4467" ht="12" customHeight="1" x14ac:dyDescent="0.2"/>
    <row r="4468" ht="12" customHeight="1" x14ac:dyDescent="0.2"/>
    <row r="4469" ht="12" customHeight="1" x14ac:dyDescent="0.2"/>
    <row r="4470" ht="12" customHeight="1" x14ac:dyDescent="0.2"/>
    <row r="4471" ht="12" customHeight="1" x14ac:dyDescent="0.2"/>
    <row r="4472" ht="12" customHeight="1" x14ac:dyDescent="0.2"/>
    <row r="4473" ht="12" customHeight="1" x14ac:dyDescent="0.2"/>
    <row r="4474" ht="12" customHeight="1" x14ac:dyDescent="0.2"/>
    <row r="4475" ht="12" customHeight="1" x14ac:dyDescent="0.2"/>
    <row r="4476" ht="12" customHeight="1" x14ac:dyDescent="0.2"/>
    <row r="4477" ht="12" customHeight="1" x14ac:dyDescent="0.2"/>
    <row r="4478" ht="12" customHeight="1" x14ac:dyDescent="0.2"/>
    <row r="4479" ht="12" customHeight="1" x14ac:dyDescent="0.2"/>
    <row r="4480" ht="12" customHeight="1" x14ac:dyDescent="0.2"/>
    <row r="4481" ht="12" customHeight="1" x14ac:dyDescent="0.2"/>
    <row r="4482" ht="12" customHeight="1" x14ac:dyDescent="0.2"/>
    <row r="4483" ht="12" customHeight="1" x14ac:dyDescent="0.2"/>
    <row r="4484" ht="12" customHeight="1" x14ac:dyDescent="0.2"/>
    <row r="4485" ht="12" customHeight="1" x14ac:dyDescent="0.2"/>
    <row r="4486" ht="12" customHeight="1" x14ac:dyDescent="0.2"/>
    <row r="4487" ht="12" customHeight="1" x14ac:dyDescent="0.2"/>
    <row r="4488" ht="12" customHeight="1" x14ac:dyDescent="0.2"/>
    <row r="4489" ht="12" customHeight="1" x14ac:dyDescent="0.2"/>
    <row r="4490" ht="12" customHeight="1" x14ac:dyDescent="0.2"/>
    <row r="4491" ht="12" customHeight="1" x14ac:dyDescent="0.2"/>
    <row r="4492" ht="12" customHeight="1" x14ac:dyDescent="0.2"/>
    <row r="4493" ht="12" customHeight="1" x14ac:dyDescent="0.2"/>
    <row r="4494" ht="12" customHeight="1" x14ac:dyDescent="0.2"/>
    <row r="4495" ht="12" customHeight="1" x14ac:dyDescent="0.2"/>
    <row r="4496" ht="12" customHeight="1" x14ac:dyDescent="0.2"/>
    <row r="4497" ht="12" customHeight="1" x14ac:dyDescent="0.2"/>
    <row r="4498" ht="12" customHeight="1" x14ac:dyDescent="0.2"/>
    <row r="4499" ht="12" customHeight="1" x14ac:dyDescent="0.2"/>
    <row r="4500" ht="12" customHeight="1" x14ac:dyDescent="0.2"/>
    <row r="4501" ht="12" customHeight="1" x14ac:dyDescent="0.2"/>
    <row r="4502" ht="12" customHeight="1" x14ac:dyDescent="0.2"/>
    <row r="4503" ht="12" customHeight="1" x14ac:dyDescent="0.2"/>
    <row r="4504" ht="12" customHeight="1" x14ac:dyDescent="0.2"/>
    <row r="4505" ht="12" customHeight="1" x14ac:dyDescent="0.2"/>
    <row r="4506" ht="12" customHeight="1" x14ac:dyDescent="0.2"/>
    <row r="4507" ht="12" customHeight="1" x14ac:dyDescent="0.2"/>
    <row r="4508" ht="12" customHeight="1" x14ac:dyDescent="0.2"/>
    <row r="4509" ht="12" customHeight="1" x14ac:dyDescent="0.2"/>
    <row r="4510" ht="12" customHeight="1" x14ac:dyDescent="0.2"/>
    <row r="4511" ht="12" customHeight="1" x14ac:dyDescent="0.2"/>
    <row r="4512" ht="12" customHeight="1" x14ac:dyDescent="0.2"/>
    <row r="4513" ht="12" customHeight="1" x14ac:dyDescent="0.2"/>
    <row r="4514" ht="12" customHeight="1" x14ac:dyDescent="0.2"/>
    <row r="4515" ht="12" customHeight="1" x14ac:dyDescent="0.2"/>
    <row r="4516" ht="12" customHeight="1" x14ac:dyDescent="0.2"/>
    <row r="4517" ht="12" customHeight="1" x14ac:dyDescent="0.2"/>
    <row r="4518" ht="12" customHeight="1" x14ac:dyDescent="0.2"/>
    <row r="4519" ht="12" customHeight="1" x14ac:dyDescent="0.2"/>
    <row r="4520" ht="12" customHeight="1" x14ac:dyDescent="0.2"/>
    <row r="4521" ht="12" customHeight="1" x14ac:dyDescent="0.2"/>
    <row r="4522" ht="12" customHeight="1" x14ac:dyDescent="0.2"/>
    <row r="4523" ht="12" customHeight="1" x14ac:dyDescent="0.2"/>
    <row r="4524" ht="12" customHeight="1" x14ac:dyDescent="0.2"/>
    <row r="4525" ht="12" customHeight="1" x14ac:dyDescent="0.2"/>
    <row r="4526" ht="12" customHeight="1" x14ac:dyDescent="0.2"/>
    <row r="4527" ht="12" customHeight="1" x14ac:dyDescent="0.2"/>
    <row r="4528" ht="12" customHeight="1" x14ac:dyDescent="0.2"/>
    <row r="4529" ht="12" customHeight="1" x14ac:dyDescent="0.2"/>
    <row r="4530" ht="12" customHeight="1" x14ac:dyDescent="0.2"/>
    <row r="4531" ht="12" customHeight="1" x14ac:dyDescent="0.2"/>
    <row r="4532" ht="12" customHeight="1" x14ac:dyDescent="0.2"/>
    <row r="4533" ht="12" customHeight="1" x14ac:dyDescent="0.2"/>
    <row r="4534" ht="12" customHeight="1" x14ac:dyDescent="0.2"/>
    <row r="4535" ht="12" customHeight="1" x14ac:dyDescent="0.2"/>
    <row r="4536" ht="12" customHeight="1" x14ac:dyDescent="0.2"/>
    <row r="4537" ht="12" customHeight="1" x14ac:dyDescent="0.2"/>
    <row r="4538" ht="12" customHeight="1" x14ac:dyDescent="0.2"/>
    <row r="4539" ht="12" customHeight="1" x14ac:dyDescent="0.2"/>
    <row r="4540" ht="12" customHeight="1" x14ac:dyDescent="0.2"/>
    <row r="4541" ht="12" customHeight="1" x14ac:dyDescent="0.2"/>
    <row r="4542" ht="12" customHeight="1" x14ac:dyDescent="0.2"/>
    <row r="4543" ht="12" customHeight="1" x14ac:dyDescent="0.2"/>
    <row r="4544" ht="12" customHeight="1" x14ac:dyDescent="0.2"/>
    <row r="4545" ht="12" customHeight="1" x14ac:dyDescent="0.2"/>
    <row r="4546" ht="12" customHeight="1" x14ac:dyDescent="0.2"/>
    <row r="4547" ht="12" customHeight="1" x14ac:dyDescent="0.2"/>
    <row r="4548" ht="12" customHeight="1" x14ac:dyDescent="0.2"/>
    <row r="4549" ht="12" customHeight="1" x14ac:dyDescent="0.2"/>
    <row r="4550" ht="12" customHeight="1" x14ac:dyDescent="0.2"/>
    <row r="4551" ht="12" customHeight="1" x14ac:dyDescent="0.2"/>
    <row r="4552" ht="12" customHeight="1" x14ac:dyDescent="0.2"/>
    <row r="4553" ht="12" customHeight="1" x14ac:dyDescent="0.2"/>
    <row r="4554" ht="12" customHeight="1" x14ac:dyDescent="0.2"/>
    <row r="4555" ht="12" customHeight="1" x14ac:dyDescent="0.2"/>
    <row r="4556" ht="12" customHeight="1" x14ac:dyDescent="0.2"/>
    <row r="4557" ht="12" customHeight="1" x14ac:dyDescent="0.2"/>
    <row r="4558" ht="12" customHeight="1" x14ac:dyDescent="0.2"/>
    <row r="4559" ht="12" customHeight="1" x14ac:dyDescent="0.2"/>
    <row r="4560" ht="12" customHeight="1" x14ac:dyDescent="0.2"/>
    <row r="4561" ht="12" customHeight="1" x14ac:dyDescent="0.2"/>
    <row r="4562" ht="12" customHeight="1" x14ac:dyDescent="0.2"/>
    <row r="4563" ht="12" customHeight="1" x14ac:dyDescent="0.2"/>
    <row r="4564" ht="12" customHeight="1" x14ac:dyDescent="0.2"/>
    <row r="4565" ht="12" customHeight="1" x14ac:dyDescent="0.2"/>
    <row r="4566" ht="12" customHeight="1" x14ac:dyDescent="0.2"/>
    <row r="4567" ht="12" customHeight="1" x14ac:dyDescent="0.2"/>
    <row r="4568" ht="12" customHeight="1" x14ac:dyDescent="0.2"/>
    <row r="4569" ht="12" customHeight="1" x14ac:dyDescent="0.2"/>
    <row r="4570" ht="12" customHeight="1" x14ac:dyDescent="0.2"/>
    <row r="4571" ht="12" customHeight="1" x14ac:dyDescent="0.2"/>
    <row r="4572" ht="12" customHeight="1" x14ac:dyDescent="0.2"/>
    <row r="4573" ht="12" customHeight="1" x14ac:dyDescent="0.2"/>
    <row r="4574" ht="12" customHeight="1" x14ac:dyDescent="0.2"/>
    <row r="4575" ht="12" customHeight="1" x14ac:dyDescent="0.2"/>
    <row r="4576" ht="12" customHeight="1" x14ac:dyDescent="0.2"/>
    <row r="4577" ht="12" customHeight="1" x14ac:dyDescent="0.2"/>
    <row r="4578" ht="12" customHeight="1" x14ac:dyDescent="0.2"/>
    <row r="4579" ht="12" customHeight="1" x14ac:dyDescent="0.2"/>
    <row r="4580" ht="12" customHeight="1" x14ac:dyDescent="0.2"/>
    <row r="4581" ht="12" customHeight="1" x14ac:dyDescent="0.2"/>
    <row r="4582" ht="12" customHeight="1" x14ac:dyDescent="0.2"/>
    <row r="4583" ht="12" customHeight="1" x14ac:dyDescent="0.2"/>
    <row r="4584" ht="12" customHeight="1" x14ac:dyDescent="0.2"/>
    <row r="4585" ht="12" customHeight="1" x14ac:dyDescent="0.2"/>
    <row r="4586" ht="12" customHeight="1" x14ac:dyDescent="0.2"/>
    <row r="4587" ht="12" customHeight="1" x14ac:dyDescent="0.2"/>
    <row r="4588" ht="12" customHeight="1" x14ac:dyDescent="0.2"/>
    <row r="4589" ht="12" customHeight="1" x14ac:dyDescent="0.2"/>
    <row r="4590" ht="12" customHeight="1" x14ac:dyDescent="0.2"/>
    <row r="4591" ht="12" customHeight="1" x14ac:dyDescent="0.2"/>
    <row r="4592" ht="12" customHeight="1" x14ac:dyDescent="0.2"/>
    <row r="4593" ht="12" customHeight="1" x14ac:dyDescent="0.2"/>
    <row r="4594" ht="12" customHeight="1" x14ac:dyDescent="0.2"/>
    <row r="4595" ht="12" customHeight="1" x14ac:dyDescent="0.2"/>
    <row r="4596" ht="12" customHeight="1" x14ac:dyDescent="0.2"/>
    <row r="4597" ht="12" customHeight="1" x14ac:dyDescent="0.2"/>
    <row r="4598" ht="12" customHeight="1" x14ac:dyDescent="0.2"/>
    <row r="4599" ht="12" customHeight="1" x14ac:dyDescent="0.2"/>
    <row r="4600" ht="12" customHeight="1" x14ac:dyDescent="0.2"/>
    <row r="4601" ht="12" customHeight="1" x14ac:dyDescent="0.2"/>
    <row r="4602" ht="12" customHeight="1" x14ac:dyDescent="0.2"/>
    <row r="4603" ht="12" customHeight="1" x14ac:dyDescent="0.2"/>
    <row r="4604" ht="12" customHeight="1" x14ac:dyDescent="0.2"/>
    <row r="4605" ht="12" customHeight="1" x14ac:dyDescent="0.2"/>
    <row r="4606" ht="12" customHeight="1" x14ac:dyDescent="0.2"/>
    <row r="4607" ht="12" customHeight="1" x14ac:dyDescent="0.2"/>
    <row r="4608" ht="12" customHeight="1" x14ac:dyDescent="0.2"/>
    <row r="4609" ht="12" customHeight="1" x14ac:dyDescent="0.2"/>
    <row r="4610" ht="12" customHeight="1" x14ac:dyDescent="0.2"/>
    <row r="4611" ht="12" customHeight="1" x14ac:dyDescent="0.2"/>
    <row r="4612" ht="12" customHeight="1" x14ac:dyDescent="0.2"/>
    <row r="4613" ht="12" customHeight="1" x14ac:dyDescent="0.2"/>
    <row r="4614" ht="12" customHeight="1" x14ac:dyDescent="0.2"/>
    <row r="4615" ht="12" customHeight="1" x14ac:dyDescent="0.2"/>
    <row r="4616" ht="12" customHeight="1" x14ac:dyDescent="0.2"/>
    <row r="4617" ht="12" customHeight="1" x14ac:dyDescent="0.2"/>
    <row r="4618" ht="12" customHeight="1" x14ac:dyDescent="0.2"/>
    <row r="4619" ht="12" customHeight="1" x14ac:dyDescent="0.2"/>
    <row r="4620" ht="12" customHeight="1" x14ac:dyDescent="0.2"/>
    <row r="4621" ht="12" customHeight="1" x14ac:dyDescent="0.2"/>
    <row r="4622" ht="12" customHeight="1" x14ac:dyDescent="0.2"/>
    <row r="4623" ht="12" customHeight="1" x14ac:dyDescent="0.2"/>
    <row r="4624" ht="12" customHeight="1" x14ac:dyDescent="0.2"/>
    <row r="4625" ht="12" customHeight="1" x14ac:dyDescent="0.2"/>
    <row r="4626" ht="12" customHeight="1" x14ac:dyDescent="0.2"/>
    <row r="4627" ht="12" customHeight="1" x14ac:dyDescent="0.2"/>
    <row r="4628" ht="12" customHeight="1" x14ac:dyDescent="0.2"/>
    <row r="4629" ht="12" customHeight="1" x14ac:dyDescent="0.2"/>
    <row r="4630" ht="12" customHeight="1" x14ac:dyDescent="0.2"/>
    <row r="4631" ht="12" customHeight="1" x14ac:dyDescent="0.2"/>
    <row r="4632" ht="12" customHeight="1" x14ac:dyDescent="0.2"/>
    <row r="4633" ht="12" customHeight="1" x14ac:dyDescent="0.2"/>
    <row r="4634" ht="12" customHeight="1" x14ac:dyDescent="0.2"/>
    <row r="4635" ht="12" customHeight="1" x14ac:dyDescent="0.2"/>
    <row r="4636" ht="12" customHeight="1" x14ac:dyDescent="0.2"/>
    <row r="4637" ht="12" customHeight="1" x14ac:dyDescent="0.2"/>
    <row r="4638" ht="12" customHeight="1" x14ac:dyDescent="0.2"/>
    <row r="4639" ht="12" customHeight="1" x14ac:dyDescent="0.2"/>
    <row r="4640" ht="12" customHeight="1" x14ac:dyDescent="0.2"/>
    <row r="4641" ht="12" customHeight="1" x14ac:dyDescent="0.2"/>
    <row r="4642" ht="12" customHeight="1" x14ac:dyDescent="0.2"/>
    <row r="4643" ht="12" customHeight="1" x14ac:dyDescent="0.2"/>
    <row r="4644" ht="12" customHeight="1" x14ac:dyDescent="0.2"/>
    <row r="4645" ht="12" customHeight="1" x14ac:dyDescent="0.2"/>
    <row r="4646" ht="12" customHeight="1" x14ac:dyDescent="0.2"/>
    <row r="4647" ht="12" customHeight="1" x14ac:dyDescent="0.2"/>
    <row r="4648" ht="12" customHeight="1" x14ac:dyDescent="0.2"/>
    <row r="4649" ht="12" customHeight="1" x14ac:dyDescent="0.2"/>
    <row r="4650" ht="12" customHeight="1" x14ac:dyDescent="0.2"/>
    <row r="4651" ht="12" customHeight="1" x14ac:dyDescent="0.2"/>
    <row r="4652" ht="12" customHeight="1" x14ac:dyDescent="0.2"/>
    <row r="4653" ht="12" customHeight="1" x14ac:dyDescent="0.2"/>
    <row r="4654" ht="12" customHeight="1" x14ac:dyDescent="0.2"/>
    <row r="4655" ht="12" customHeight="1" x14ac:dyDescent="0.2"/>
    <row r="4656" ht="12" customHeight="1" x14ac:dyDescent="0.2"/>
    <row r="4657" ht="12" customHeight="1" x14ac:dyDescent="0.2"/>
    <row r="4658" ht="12" customHeight="1" x14ac:dyDescent="0.2"/>
    <row r="4659" ht="12" customHeight="1" x14ac:dyDescent="0.2"/>
    <row r="4660" ht="12" customHeight="1" x14ac:dyDescent="0.2"/>
    <row r="4661" ht="12" customHeight="1" x14ac:dyDescent="0.2"/>
    <row r="4662" ht="12" customHeight="1" x14ac:dyDescent="0.2"/>
    <row r="4663" ht="12" customHeight="1" x14ac:dyDescent="0.2"/>
    <row r="4664" ht="12" customHeight="1" x14ac:dyDescent="0.2"/>
    <row r="4665" ht="12" customHeight="1" x14ac:dyDescent="0.2"/>
    <row r="4666" ht="12" customHeight="1" x14ac:dyDescent="0.2"/>
    <row r="4667" ht="12" customHeight="1" x14ac:dyDescent="0.2"/>
    <row r="4668" ht="12" customHeight="1" x14ac:dyDescent="0.2"/>
    <row r="4669" ht="12" customHeight="1" x14ac:dyDescent="0.2"/>
    <row r="4670" ht="12" customHeight="1" x14ac:dyDescent="0.2"/>
    <row r="4671" ht="12" customHeight="1" x14ac:dyDescent="0.2"/>
    <row r="4672" ht="12" customHeight="1" x14ac:dyDescent="0.2"/>
    <row r="4673" ht="12" customHeight="1" x14ac:dyDescent="0.2"/>
    <row r="4674" ht="12" customHeight="1" x14ac:dyDescent="0.2"/>
    <row r="4675" ht="12" customHeight="1" x14ac:dyDescent="0.2"/>
    <row r="4676" ht="12" customHeight="1" x14ac:dyDescent="0.2"/>
    <row r="4677" ht="12" customHeight="1" x14ac:dyDescent="0.2"/>
    <row r="4678" ht="12" customHeight="1" x14ac:dyDescent="0.2"/>
    <row r="4679" ht="12" customHeight="1" x14ac:dyDescent="0.2"/>
    <row r="4680" ht="12" customHeight="1" x14ac:dyDescent="0.2"/>
    <row r="4681" ht="12" customHeight="1" x14ac:dyDescent="0.2"/>
    <row r="4682" ht="12" customHeight="1" x14ac:dyDescent="0.2"/>
    <row r="4683" ht="12" customHeight="1" x14ac:dyDescent="0.2"/>
    <row r="4684" ht="12" customHeight="1" x14ac:dyDescent="0.2"/>
    <row r="4685" ht="12" customHeight="1" x14ac:dyDescent="0.2"/>
    <row r="4686" ht="12" customHeight="1" x14ac:dyDescent="0.2"/>
    <row r="4687" ht="12" customHeight="1" x14ac:dyDescent="0.2"/>
    <row r="4688" ht="12" customHeight="1" x14ac:dyDescent="0.2"/>
    <row r="4689" ht="12" customHeight="1" x14ac:dyDescent="0.2"/>
    <row r="4690" ht="12" customHeight="1" x14ac:dyDescent="0.2"/>
    <row r="4691" ht="12" customHeight="1" x14ac:dyDescent="0.2"/>
    <row r="4692" ht="12" customHeight="1" x14ac:dyDescent="0.2"/>
    <row r="4693" ht="12" customHeight="1" x14ac:dyDescent="0.2"/>
    <row r="4694" ht="12" customHeight="1" x14ac:dyDescent="0.2"/>
    <row r="4695" ht="12" customHeight="1" x14ac:dyDescent="0.2"/>
    <row r="4696" ht="12" customHeight="1" x14ac:dyDescent="0.2"/>
    <row r="4697" ht="12" customHeight="1" x14ac:dyDescent="0.2"/>
    <row r="4698" ht="12" customHeight="1" x14ac:dyDescent="0.2"/>
    <row r="4699" ht="12" customHeight="1" x14ac:dyDescent="0.2"/>
    <row r="4700" ht="12" customHeight="1" x14ac:dyDescent="0.2"/>
    <row r="4701" ht="12" customHeight="1" x14ac:dyDescent="0.2"/>
    <row r="4702" ht="12" customHeight="1" x14ac:dyDescent="0.2"/>
    <row r="4703" ht="12" customHeight="1" x14ac:dyDescent="0.2"/>
    <row r="4704" ht="12" customHeight="1" x14ac:dyDescent="0.2"/>
    <row r="4705" ht="12" customHeight="1" x14ac:dyDescent="0.2"/>
    <row r="4706" ht="12" customHeight="1" x14ac:dyDescent="0.2"/>
    <row r="4707" ht="12" customHeight="1" x14ac:dyDescent="0.2"/>
    <row r="4708" ht="12" customHeight="1" x14ac:dyDescent="0.2"/>
    <row r="4709" ht="12" customHeight="1" x14ac:dyDescent="0.2"/>
    <row r="4710" ht="12" customHeight="1" x14ac:dyDescent="0.2"/>
    <row r="4711" ht="12" customHeight="1" x14ac:dyDescent="0.2"/>
    <row r="4712" ht="12" customHeight="1" x14ac:dyDescent="0.2"/>
    <row r="4713" ht="12" customHeight="1" x14ac:dyDescent="0.2"/>
    <row r="4714" ht="12" customHeight="1" x14ac:dyDescent="0.2"/>
    <row r="4715" ht="12" customHeight="1" x14ac:dyDescent="0.2"/>
    <row r="4716" ht="12" customHeight="1" x14ac:dyDescent="0.2"/>
    <row r="4717" ht="12" customHeight="1" x14ac:dyDescent="0.2"/>
    <row r="4718" ht="12" customHeight="1" x14ac:dyDescent="0.2"/>
    <row r="4719" ht="12" customHeight="1" x14ac:dyDescent="0.2"/>
    <row r="4720" ht="12" customHeight="1" x14ac:dyDescent="0.2"/>
    <row r="4721" ht="12" customHeight="1" x14ac:dyDescent="0.2"/>
    <row r="4722" ht="12" customHeight="1" x14ac:dyDescent="0.2"/>
    <row r="4723" ht="12" customHeight="1" x14ac:dyDescent="0.2"/>
    <row r="4724" ht="12" customHeight="1" x14ac:dyDescent="0.2"/>
    <row r="4725" ht="12" customHeight="1" x14ac:dyDescent="0.2"/>
    <row r="4726" ht="12" customHeight="1" x14ac:dyDescent="0.2"/>
    <row r="4727" ht="12" customHeight="1" x14ac:dyDescent="0.2"/>
    <row r="4728" ht="12" customHeight="1" x14ac:dyDescent="0.2"/>
    <row r="4729" ht="12" customHeight="1" x14ac:dyDescent="0.2"/>
    <row r="4730" ht="12" customHeight="1" x14ac:dyDescent="0.2"/>
    <row r="4731" ht="12" customHeight="1" x14ac:dyDescent="0.2"/>
    <row r="4732" ht="12" customHeight="1" x14ac:dyDescent="0.2"/>
    <row r="4733" ht="12" customHeight="1" x14ac:dyDescent="0.2"/>
    <row r="4734" ht="12" customHeight="1" x14ac:dyDescent="0.2"/>
    <row r="4735" ht="12" customHeight="1" x14ac:dyDescent="0.2"/>
    <row r="4736" ht="12" customHeight="1" x14ac:dyDescent="0.2"/>
    <row r="4737" ht="12" customHeight="1" x14ac:dyDescent="0.2"/>
    <row r="4738" ht="12" customHeight="1" x14ac:dyDescent="0.2"/>
    <row r="4739" ht="12" customHeight="1" x14ac:dyDescent="0.2"/>
    <row r="4740" ht="12" customHeight="1" x14ac:dyDescent="0.2"/>
    <row r="4741" ht="12" customHeight="1" x14ac:dyDescent="0.2"/>
    <row r="4742" ht="12" customHeight="1" x14ac:dyDescent="0.2"/>
    <row r="4743" ht="12" customHeight="1" x14ac:dyDescent="0.2"/>
    <row r="4744" ht="12" customHeight="1" x14ac:dyDescent="0.2"/>
    <row r="4745" ht="12" customHeight="1" x14ac:dyDescent="0.2"/>
    <row r="4746" ht="12" customHeight="1" x14ac:dyDescent="0.2"/>
    <row r="4747" ht="12" customHeight="1" x14ac:dyDescent="0.2"/>
    <row r="4748" ht="12" customHeight="1" x14ac:dyDescent="0.2"/>
    <row r="4749" ht="12" customHeight="1" x14ac:dyDescent="0.2"/>
    <row r="4750" ht="12" customHeight="1" x14ac:dyDescent="0.2"/>
    <row r="4751" ht="12" customHeight="1" x14ac:dyDescent="0.2"/>
    <row r="4752" ht="12" customHeight="1" x14ac:dyDescent="0.2"/>
    <row r="4753" ht="12" customHeight="1" x14ac:dyDescent="0.2"/>
    <row r="4754" ht="12" customHeight="1" x14ac:dyDescent="0.2"/>
    <row r="4755" ht="12" customHeight="1" x14ac:dyDescent="0.2"/>
    <row r="4756" ht="12" customHeight="1" x14ac:dyDescent="0.2"/>
    <row r="4757" ht="12" customHeight="1" x14ac:dyDescent="0.2"/>
    <row r="4758" ht="12" customHeight="1" x14ac:dyDescent="0.2"/>
    <row r="4759" ht="12" customHeight="1" x14ac:dyDescent="0.2"/>
    <row r="4760" ht="12" customHeight="1" x14ac:dyDescent="0.2"/>
    <row r="4761" ht="12" customHeight="1" x14ac:dyDescent="0.2"/>
    <row r="4762" ht="12" customHeight="1" x14ac:dyDescent="0.2"/>
    <row r="4763" ht="12" customHeight="1" x14ac:dyDescent="0.2"/>
    <row r="4764" ht="12" customHeight="1" x14ac:dyDescent="0.2"/>
    <row r="4765" ht="12" customHeight="1" x14ac:dyDescent="0.2"/>
    <row r="4766" ht="12" customHeight="1" x14ac:dyDescent="0.2"/>
    <row r="4767" ht="12" customHeight="1" x14ac:dyDescent="0.2"/>
    <row r="4768" ht="12" customHeight="1" x14ac:dyDescent="0.2"/>
    <row r="4769" ht="12" customHeight="1" x14ac:dyDescent="0.2"/>
    <row r="4770" ht="12" customHeight="1" x14ac:dyDescent="0.2"/>
    <row r="4771" ht="12" customHeight="1" x14ac:dyDescent="0.2"/>
    <row r="4772" ht="12" customHeight="1" x14ac:dyDescent="0.2"/>
    <row r="4773" ht="12" customHeight="1" x14ac:dyDescent="0.2"/>
    <row r="4774" ht="12" customHeight="1" x14ac:dyDescent="0.2"/>
    <row r="4775" ht="12" customHeight="1" x14ac:dyDescent="0.2"/>
    <row r="4776" ht="12" customHeight="1" x14ac:dyDescent="0.2"/>
    <row r="4777" ht="12" customHeight="1" x14ac:dyDescent="0.2"/>
    <row r="4778" ht="12" customHeight="1" x14ac:dyDescent="0.2"/>
    <row r="4779" ht="12" customHeight="1" x14ac:dyDescent="0.2"/>
    <row r="4780" ht="12" customHeight="1" x14ac:dyDescent="0.2"/>
    <row r="4781" ht="12" customHeight="1" x14ac:dyDescent="0.2"/>
    <row r="4782" ht="12" customHeight="1" x14ac:dyDescent="0.2"/>
    <row r="4783" ht="12" customHeight="1" x14ac:dyDescent="0.2"/>
    <row r="4784" ht="12" customHeight="1" x14ac:dyDescent="0.2"/>
    <row r="4785" ht="12" customHeight="1" x14ac:dyDescent="0.2"/>
    <row r="4786" ht="12" customHeight="1" x14ac:dyDescent="0.2"/>
    <row r="4787" ht="12" customHeight="1" x14ac:dyDescent="0.2"/>
    <row r="4788" ht="12" customHeight="1" x14ac:dyDescent="0.2"/>
    <row r="4789" ht="12" customHeight="1" x14ac:dyDescent="0.2"/>
    <row r="4790" ht="12" customHeight="1" x14ac:dyDescent="0.2"/>
    <row r="4791" ht="12" customHeight="1" x14ac:dyDescent="0.2"/>
    <row r="4792" ht="12" customHeight="1" x14ac:dyDescent="0.2"/>
    <row r="4793" ht="12" customHeight="1" x14ac:dyDescent="0.2"/>
    <row r="4794" ht="12" customHeight="1" x14ac:dyDescent="0.2"/>
    <row r="4795" ht="12" customHeight="1" x14ac:dyDescent="0.2"/>
    <row r="4796" ht="12" customHeight="1" x14ac:dyDescent="0.2"/>
    <row r="4797" ht="12" customHeight="1" x14ac:dyDescent="0.2"/>
    <row r="4798" ht="12" customHeight="1" x14ac:dyDescent="0.2"/>
    <row r="4799" ht="12" customHeight="1" x14ac:dyDescent="0.2"/>
    <row r="4800" ht="12" customHeight="1" x14ac:dyDescent="0.2"/>
    <row r="4801" ht="12" customHeight="1" x14ac:dyDescent="0.2"/>
    <row r="4802" ht="12" customHeight="1" x14ac:dyDescent="0.2"/>
    <row r="4803" ht="12" customHeight="1" x14ac:dyDescent="0.2"/>
    <row r="4804" ht="12" customHeight="1" x14ac:dyDescent="0.2"/>
    <row r="4805" ht="12" customHeight="1" x14ac:dyDescent="0.2"/>
    <row r="4806" ht="12" customHeight="1" x14ac:dyDescent="0.2"/>
    <row r="4807" ht="12" customHeight="1" x14ac:dyDescent="0.2"/>
    <row r="4808" ht="12" customHeight="1" x14ac:dyDescent="0.2"/>
    <row r="4809" ht="12" customHeight="1" x14ac:dyDescent="0.2"/>
    <row r="4810" ht="12" customHeight="1" x14ac:dyDescent="0.2"/>
    <row r="4811" ht="12" customHeight="1" x14ac:dyDescent="0.2"/>
    <row r="4812" ht="12" customHeight="1" x14ac:dyDescent="0.2"/>
    <row r="4813" ht="12" customHeight="1" x14ac:dyDescent="0.2"/>
    <row r="4814" ht="12" customHeight="1" x14ac:dyDescent="0.2"/>
    <row r="4815" ht="12" customHeight="1" x14ac:dyDescent="0.2"/>
    <row r="4816" ht="12" customHeight="1" x14ac:dyDescent="0.2"/>
    <row r="4817" ht="12" customHeight="1" x14ac:dyDescent="0.2"/>
    <row r="4818" ht="12" customHeight="1" x14ac:dyDescent="0.2"/>
    <row r="4819" ht="12" customHeight="1" x14ac:dyDescent="0.2"/>
    <row r="4820" ht="12" customHeight="1" x14ac:dyDescent="0.2"/>
    <row r="4821" ht="12" customHeight="1" x14ac:dyDescent="0.2"/>
    <row r="4822" ht="12" customHeight="1" x14ac:dyDescent="0.2"/>
    <row r="4823" ht="12" customHeight="1" x14ac:dyDescent="0.2"/>
    <row r="4824" ht="12" customHeight="1" x14ac:dyDescent="0.2"/>
    <row r="4825" ht="12" customHeight="1" x14ac:dyDescent="0.2"/>
    <row r="4826" ht="12" customHeight="1" x14ac:dyDescent="0.2"/>
    <row r="4827" ht="12" customHeight="1" x14ac:dyDescent="0.2"/>
    <row r="4828" ht="12" customHeight="1" x14ac:dyDescent="0.2"/>
    <row r="4829" ht="12" customHeight="1" x14ac:dyDescent="0.2"/>
    <row r="4830" ht="12" customHeight="1" x14ac:dyDescent="0.2"/>
    <row r="4831" ht="12" customHeight="1" x14ac:dyDescent="0.2"/>
    <row r="4832" ht="12" customHeight="1" x14ac:dyDescent="0.2"/>
    <row r="4833" ht="12" customHeight="1" x14ac:dyDescent="0.2"/>
    <row r="4834" ht="12" customHeight="1" x14ac:dyDescent="0.2"/>
    <row r="4835" ht="12" customHeight="1" x14ac:dyDescent="0.2"/>
    <row r="4836" ht="12" customHeight="1" x14ac:dyDescent="0.2"/>
    <row r="4837" ht="12" customHeight="1" x14ac:dyDescent="0.2"/>
    <row r="4838" ht="12" customHeight="1" x14ac:dyDescent="0.2"/>
    <row r="4839" ht="12" customHeight="1" x14ac:dyDescent="0.2"/>
    <row r="4840" ht="12" customHeight="1" x14ac:dyDescent="0.2"/>
    <row r="4841" ht="12" customHeight="1" x14ac:dyDescent="0.2"/>
    <row r="4842" ht="12" customHeight="1" x14ac:dyDescent="0.2"/>
    <row r="4843" ht="12" customHeight="1" x14ac:dyDescent="0.2"/>
    <row r="4844" ht="12" customHeight="1" x14ac:dyDescent="0.2"/>
    <row r="4845" ht="12" customHeight="1" x14ac:dyDescent="0.2"/>
    <row r="4846" ht="12" customHeight="1" x14ac:dyDescent="0.2"/>
    <row r="4847" ht="12" customHeight="1" x14ac:dyDescent="0.2"/>
    <row r="4848" ht="12" customHeight="1" x14ac:dyDescent="0.2"/>
    <row r="4849" ht="12" customHeight="1" x14ac:dyDescent="0.2"/>
    <row r="4850" ht="12" customHeight="1" x14ac:dyDescent="0.2"/>
    <row r="4851" ht="12" customHeight="1" x14ac:dyDescent="0.2"/>
    <row r="4852" ht="12" customHeight="1" x14ac:dyDescent="0.2"/>
    <row r="4853" ht="12" customHeight="1" x14ac:dyDescent="0.2"/>
    <row r="4854" ht="12" customHeight="1" x14ac:dyDescent="0.2"/>
    <row r="4855" ht="12" customHeight="1" x14ac:dyDescent="0.2"/>
    <row r="4856" ht="12" customHeight="1" x14ac:dyDescent="0.2"/>
    <row r="4857" ht="12" customHeight="1" x14ac:dyDescent="0.2"/>
    <row r="4858" ht="12" customHeight="1" x14ac:dyDescent="0.2"/>
    <row r="4859" ht="12" customHeight="1" x14ac:dyDescent="0.2"/>
    <row r="4860" ht="12" customHeight="1" x14ac:dyDescent="0.2"/>
    <row r="4861" ht="12" customHeight="1" x14ac:dyDescent="0.2"/>
    <row r="4862" ht="12" customHeight="1" x14ac:dyDescent="0.2"/>
    <row r="4863" ht="12" customHeight="1" x14ac:dyDescent="0.2"/>
    <row r="4864" ht="12" customHeight="1" x14ac:dyDescent="0.2"/>
    <row r="4865" ht="12" customHeight="1" x14ac:dyDescent="0.2"/>
    <row r="4866" ht="12" customHeight="1" x14ac:dyDescent="0.2"/>
    <row r="4867" ht="12" customHeight="1" x14ac:dyDescent="0.2"/>
    <row r="4868" ht="12" customHeight="1" x14ac:dyDescent="0.2"/>
    <row r="4869" ht="12" customHeight="1" x14ac:dyDescent="0.2"/>
    <row r="4870" ht="12" customHeight="1" x14ac:dyDescent="0.2"/>
    <row r="4871" ht="12" customHeight="1" x14ac:dyDescent="0.2"/>
    <row r="4872" ht="12" customHeight="1" x14ac:dyDescent="0.2"/>
    <row r="4873" ht="12" customHeight="1" x14ac:dyDescent="0.2"/>
    <row r="4874" ht="12" customHeight="1" x14ac:dyDescent="0.2"/>
    <row r="4875" ht="12" customHeight="1" x14ac:dyDescent="0.2"/>
    <row r="4876" ht="12" customHeight="1" x14ac:dyDescent="0.2"/>
    <row r="4877" ht="12" customHeight="1" x14ac:dyDescent="0.2"/>
    <row r="4878" ht="12" customHeight="1" x14ac:dyDescent="0.2"/>
    <row r="4879" ht="12" customHeight="1" x14ac:dyDescent="0.2"/>
    <row r="4880" ht="12" customHeight="1" x14ac:dyDescent="0.2"/>
    <row r="4881" ht="12" customHeight="1" x14ac:dyDescent="0.2"/>
    <row r="4882" ht="12" customHeight="1" x14ac:dyDescent="0.2"/>
    <row r="4883" ht="12" customHeight="1" x14ac:dyDescent="0.2"/>
    <row r="4884" ht="12" customHeight="1" x14ac:dyDescent="0.2"/>
    <row r="4885" ht="12" customHeight="1" x14ac:dyDescent="0.2"/>
    <row r="4886" ht="12" customHeight="1" x14ac:dyDescent="0.2"/>
    <row r="4887" ht="12" customHeight="1" x14ac:dyDescent="0.2"/>
    <row r="4888" ht="12" customHeight="1" x14ac:dyDescent="0.2"/>
    <row r="4889" ht="12" customHeight="1" x14ac:dyDescent="0.2"/>
    <row r="4890" ht="12" customHeight="1" x14ac:dyDescent="0.2"/>
    <row r="4891" ht="12" customHeight="1" x14ac:dyDescent="0.2"/>
    <row r="4892" ht="12" customHeight="1" x14ac:dyDescent="0.2"/>
    <row r="4893" ht="12" customHeight="1" x14ac:dyDescent="0.2"/>
    <row r="4894" ht="12" customHeight="1" x14ac:dyDescent="0.2"/>
    <row r="4895" ht="12" customHeight="1" x14ac:dyDescent="0.2"/>
    <row r="4896" ht="12" customHeight="1" x14ac:dyDescent="0.2"/>
    <row r="4897" ht="12" customHeight="1" x14ac:dyDescent="0.2"/>
    <row r="4898" ht="12" customHeight="1" x14ac:dyDescent="0.2"/>
    <row r="4899" ht="12" customHeight="1" x14ac:dyDescent="0.2"/>
    <row r="4900" ht="12" customHeight="1" x14ac:dyDescent="0.2"/>
    <row r="4901" ht="12" customHeight="1" x14ac:dyDescent="0.2"/>
    <row r="4902" ht="12" customHeight="1" x14ac:dyDescent="0.2"/>
    <row r="4903" ht="12" customHeight="1" x14ac:dyDescent="0.2"/>
    <row r="4904" ht="12" customHeight="1" x14ac:dyDescent="0.2"/>
    <row r="4905" ht="12" customHeight="1" x14ac:dyDescent="0.2"/>
    <row r="4906" ht="12" customHeight="1" x14ac:dyDescent="0.2"/>
    <row r="4907" ht="12" customHeight="1" x14ac:dyDescent="0.2"/>
    <row r="4908" ht="12" customHeight="1" x14ac:dyDescent="0.2"/>
    <row r="4909" ht="12" customHeight="1" x14ac:dyDescent="0.2"/>
    <row r="4910" ht="12" customHeight="1" x14ac:dyDescent="0.2"/>
    <row r="4911" ht="12" customHeight="1" x14ac:dyDescent="0.2"/>
    <row r="4912" ht="12" customHeight="1" x14ac:dyDescent="0.2"/>
    <row r="4913" ht="12" customHeight="1" x14ac:dyDescent="0.2"/>
    <row r="4914" ht="12" customHeight="1" x14ac:dyDescent="0.2"/>
    <row r="4915" ht="12" customHeight="1" x14ac:dyDescent="0.2"/>
    <row r="4916" ht="12" customHeight="1" x14ac:dyDescent="0.2"/>
    <row r="4917" ht="12" customHeight="1" x14ac:dyDescent="0.2"/>
    <row r="4918" ht="12" customHeight="1" x14ac:dyDescent="0.2"/>
    <row r="4919" ht="12" customHeight="1" x14ac:dyDescent="0.2"/>
    <row r="4920" ht="12" customHeight="1" x14ac:dyDescent="0.2"/>
    <row r="4921" ht="12" customHeight="1" x14ac:dyDescent="0.2"/>
    <row r="4922" ht="12" customHeight="1" x14ac:dyDescent="0.2"/>
    <row r="4923" ht="12" customHeight="1" x14ac:dyDescent="0.2"/>
    <row r="4924" ht="12" customHeight="1" x14ac:dyDescent="0.2"/>
    <row r="4925" ht="12" customHeight="1" x14ac:dyDescent="0.2"/>
    <row r="4926" ht="12" customHeight="1" x14ac:dyDescent="0.2"/>
    <row r="4927" ht="12" customHeight="1" x14ac:dyDescent="0.2"/>
    <row r="4928" ht="12" customHeight="1" x14ac:dyDescent="0.2"/>
    <row r="4929" ht="12" customHeight="1" x14ac:dyDescent="0.2"/>
    <row r="4930" ht="12" customHeight="1" x14ac:dyDescent="0.2"/>
    <row r="4931" ht="12" customHeight="1" x14ac:dyDescent="0.2"/>
    <row r="4932" ht="12" customHeight="1" x14ac:dyDescent="0.2"/>
    <row r="4933" ht="12" customHeight="1" x14ac:dyDescent="0.2"/>
    <row r="4934" ht="12" customHeight="1" x14ac:dyDescent="0.2"/>
    <row r="4935" ht="12" customHeight="1" x14ac:dyDescent="0.2"/>
    <row r="4936" ht="12" customHeight="1" x14ac:dyDescent="0.2"/>
    <row r="4937" ht="12" customHeight="1" x14ac:dyDescent="0.2"/>
    <row r="4938" ht="12" customHeight="1" x14ac:dyDescent="0.2"/>
    <row r="4939" ht="12" customHeight="1" x14ac:dyDescent="0.2"/>
    <row r="4940" ht="12" customHeight="1" x14ac:dyDescent="0.2"/>
    <row r="4941" ht="12" customHeight="1" x14ac:dyDescent="0.2"/>
    <row r="4942" ht="12" customHeight="1" x14ac:dyDescent="0.2"/>
    <row r="4943" ht="12" customHeight="1" x14ac:dyDescent="0.2"/>
    <row r="4944" ht="12" customHeight="1" x14ac:dyDescent="0.2"/>
    <row r="4945" ht="12" customHeight="1" x14ac:dyDescent="0.2"/>
    <row r="4946" ht="12" customHeight="1" x14ac:dyDescent="0.2"/>
    <row r="4947" ht="12" customHeight="1" x14ac:dyDescent="0.2"/>
    <row r="4948" ht="12" customHeight="1" x14ac:dyDescent="0.2"/>
    <row r="4949" ht="12" customHeight="1" x14ac:dyDescent="0.2"/>
    <row r="4950" ht="12" customHeight="1" x14ac:dyDescent="0.2"/>
    <row r="4951" ht="12" customHeight="1" x14ac:dyDescent="0.2"/>
    <row r="4952" ht="12" customHeight="1" x14ac:dyDescent="0.2"/>
    <row r="4953" ht="12" customHeight="1" x14ac:dyDescent="0.2"/>
    <row r="4954" ht="12" customHeight="1" x14ac:dyDescent="0.2"/>
    <row r="4955" ht="12" customHeight="1" x14ac:dyDescent="0.2"/>
    <row r="4956" ht="12" customHeight="1" x14ac:dyDescent="0.2"/>
    <row r="4957" ht="12" customHeight="1" x14ac:dyDescent="0.2"/>
    <row r="4958" ht="12" customHeight="1" x14ac:dyDescent="0.2"/>
    <row r="4959" ht="12" customHeight="1" x14ac:dyDescent="0.2"/>
    <row r="4960" ht="12" customHeight="1" x14ac:dyDescent="0.2"/>
    <row r="4961" ht="12" customHeight="1" x14ac:dyDescent="0.2"/>
    <row r="4962" ht="12" customHeight="1" x14ac:dyDescent="0.2"/>
    <row r="4963" ht="12" customHeight="1" x14ac:dyDescent="0.2"/>
    <row r="4964" ht="12" customHeight="1" x14ac:dyDescent="0.2"/>
    <row r="4965" ht="12" customHeight="1" x14ac:dyDescent="0.2"/>
    <row r="4966" ht="12" customHeight="1" x14ac:dyDescent="0.2"/>
    <row r="4967" ht="12" customHeight="1" x14ac:dyDescent="0.2"/>
    <row r="4968" ht="12" customHeight="1" x14ac:dyDescent="0.2"/>
    <row r="4969" ht="12" customHeight="1" x14ac:dyDescent="0.2"/>
    <row r="4970" ht="12" customHeight="1" x14ac:dyDescent="0.2"/>
    <row r="4971" ht="12" customHeight="1" x14ac:dyDescent="0.2"/>
    <row r="4972" ht="12" customHeight="1" x14ac:dyDescent="0.2"/>
    <row r="4973" ht="12" customHeight="1" x14ac:dyDescent="0.2"/>
    <row r="4974" ht="12" customHeight="1" x14ac:dyDescent="0.2"/>
    <row r="4975" ht="12" customHeight="1" x14ac:dyDescent="0.2"/>
    <row r="4976" ht="12" customHeight="1" x14ac:dyDescent="0.2"/>
    <row r="4977" ht="12" customHeight="1" x14ac:dyDescent="0.2"/>
    <row r="4978" ht="12" customHeight="1" x14ac:dyDescent="0.2"/>
    <row r="4979" ht="12" customHeight="1" x14ac:dyDescent="0.2"/>
    <row r="4980" ht="12" customHeight="1" x14ac:dyDescent="0.2"/>
    <row r="4981" ht="12" customHeight="1" x14ac:dyDescent="0.2"/>
    <row r="4982" ht="12" customHeight="1" x14ac:dyDescent="0.2"/>
    <row r="4983" ht="12" customHeight="1" x14ac:dyDescent="0.2"/>
    <row r="4984" ht="12" customHeight="1" x14ac:dyDescent="0.2"/>
    <row r="4985" ht="12" customHeight="1" x14ac:dyDescent="0.2"/>
    <row r="4986" ht="12" customHeight="1" x14ac:dyDescent="0.2"/>
    <row r="4987" ht="12" customHeight="1" x14ac:dyDescent="0.2"/>
    <row r="4988" ht="12" customHeight="1" x14ac:dyDescent="0.2"/>
    <row r="4989" ht="12" customHeight="1" x14ac:dyDescent="0.2"/>
    <row r="4990" ht="12" customHeight="1" x14ac:dyDescent="0.2"/>
    <row r="4991" ht="12" customHeight="1" x14ac:dyDescent="0.2"/>
    <row r="4992" ht="12" customHeight="1" x14ac:dyDescent="0.2"/>
    <row r="4993" ht="12" customHeight="1" x14ac:dyDescent="0.2"/>
    <row r="4994" ht="12" customHeight="1" x14ac:dyDescent="0.2"/>
    <row r="4995" ht="12" customHeight="1" x14ac:dyDescent="0.2"/>
    <row r="4996" ht="12" customHeight="1" x14ac:dyDescent="0.2"/>
    <row r="4997" ht="12" customHeight="1" x14ac:dyDescent="0.2"/>
    <row r="4998" ht="12" customHeight="1" x14ac:dyDescent="0.2"/>
    <row r="4999" ht="12" customHeight="1" x14ac:dyDescent="0.2"/>
    <row r="5000" ht="12" customHeight="1" x14ac:dyDescent="0.2"/>
    <row r="5001" ht="12" customHeight="1" x14ac:dyDescent="0.2"/>
    <row r="5002" ht="12" customHeight="1" x14ac:dyDescent="0.2"/>
    <row r="5003" ht="12" customHeight="1" x14ac:dyDescent="0.2"/>
    <row r="5004" ht="12" customHeight="1" x14ac:dyDescent="0.2"/>
    <row r="5005" ht="12" customHeight="1" x14ac:dyDescent="0.2"/>
    <row r="5006" ht="12" customHeight="1" x14ac:dyDescent="0.2"/>
    <row r="5007" ht="12" customHeight="1" x14ac:dyDescent="0.2"/>
    <row r="5008" ht="12" customHeight="1" x14ac:dyDescent="0.2"/>
    <row r="5009" ht="12" customHeight="1" x14ac:dyDescent="0.2"/>
    <row r="5010" ht="12" customHeight="1" x14ac:dyDescent="0.2"/>
    <row r="5011" ht="12" customHeight="1" x14ac:dyDescent="0.2"/>
    <row r="5012" ht="12" customHeight="1" x14ac:dyDescent="0.2"/>
    <row r="5013" ht="12" customHeight="1" x14ac:dyDescent="0.2"/>
    <row r="5014" ht="12" customHeight="1" x14ac:dyDescent="0.2"/>
    <row r="5015" ht="12" customHeight="1" x14ac:dyDescent="0.2"/>
    <row r="5016" ht="12" customHeight="1" x14ac:dyDescent="0.2"/>
    <row r="5017" ht="12" customHeight="1" x14ac:dyDescent="0.2"/>
    <row r="5018" ht="12" customHeight="1" x14ac:dyDescent="0.2"/>
    <row r="5019" ht="12" customHeight="1" x14ac:dyDescent="0.2"/>
    <row r="5020" ht="12" customHeight="1" x14ac:dyDescent="0.2"/>
    <row r="5021" ht="12" customHeight="1" x14ac:dyDescent="0.2"/>
    <row r="5022" ht="12" customHeight="1" x14ac:dyDescent="0.2"/>
    <row r="5023" ht="12" customHeight="1" x14ac:dyDescent="0.2"/>
    <row r="5024" ht="12" customHeight="1" x14ac:dyDescent="0.2"/>
    <row r="5025" ht="12" customHeight="1" x14ac:dyDescent="0.2"/>
    <row r="5026" ht="12" customHeight="1" x14ac:dyDescent="0.2"/>
    <row r="5027" ht="12" customHeight="1" x14ac:dyDescent="0.2"/>
    <row r="5028" ht="12" customHeight="1" x14ac:dyDescent="0.2"/>
    <row r="5029" ht="12" customHeight="1" x14ac:dyDescent="0.2"/>
    <row r="5030" ht="12" customHeight="1" x14ac:dyDescent="0.2"/>
    <row r="5031" ht="12" customHeight="1" x14ac:dyDescent="0.2"/>
    <row r="5032" ht="12" customHeight="1" x14ac:dyDescent="0.2"/>
    <row r="5033" ht="12" customHeight="1" x14ac:dyDescent="0.2"/>
    <row r="5034" ht="12" customHeight="1" x14ac:dyDescent="0.2"/>
    <row r="5035" ht="12" customHeight="1" x14ac:dyDescent="0.2"/>
    <row r="5036" ht="12" customHeight="1" x14ac:dyDescent="0.2"/>
    <row r="5037" ht="12" customHeight="1" x14ac:dyDescent="0.2"/>
    <row r="5038" ht="12" customHeight="1" x14ac:dyDescent="0.2"/>
    <row r="5039" ht="12" customHeight="1" x14ac:dyDescent="0.2"/>
    <row r="5040" ht="12" customHeight="1" x14ac:dyDescent="0.2"/>
    <row r="5041" ht="12" customHeight="1" x14ac:dyDescent="0.2"/>
    <row r="5042" ht="12" customHeight="1" x14ac:dyDescent="0.2"/>
    <row r="5043" ht="12" customHeight="1" x14ac:dyDescent="0.2"/>
    <row r="5044" ht="12" customHeight="1" x14ac:dyDescent="0.2"/>
    <row r="5045" ht="12" customHeight="1" x14ac:dyDescent="0.2"/>
    <row r="5046" ht="12" customHeight="1" x14ac:dyDescent="0.2"/>
    <row r="5047" ht="12" customHeight="1" x14ac:dyDescent="0.2"/>
    <row r="5048" ht="12" customHeight="1" x14ac:dyDescent="0.2"/>
    <row r="5049" ht="12" customHeight="1" x14ac:dyDescent="0.2"/>
    <row r="5050" ht="12" customHeight="1" x14ac:dyDescent="0.2"/>
    <row r="5051" ht="12" customHeight="1" x14ac:dyDescent="0.2"/>
    <row r="5052" ht="12" customHeight="1" x14ac:dyDescent="0.2"/>
    <row r="5053" ht="12" customHeight="1" x14ac:dyDescent="0.2"/>
    <row r="5054" ht="12" customHeight="1" x14ac:dyDescent="0.2"/>
    <row r="5055" ht="12" customHeight="1" x14ac:dyDescent="0.2"/>
    <row r="5056" ht="12" customHeight="1" x14ac:dyDescent="0.2"/>
    <row r="5057" ht="12" customHeight="1" x14ac:dyDescent="0.2"/>
    <row r="5058" ht="12" customHeight="1" x14ac:dyDescent="0.2"/>
    <row r="5059" ht="12" customHeight="1" x14ac:dyDescent="0.2"/>
    <row r="5060" ht="12" customHeight="1" x14ac:dyDescent="0.2"/>
    <row r="5061" ht="12" customHeight="1" x14ac:dyDescent="0.2"/>
    <row r="5062" ht="12" customHeight="1" x14ac:dyDescent="0.2"/>
    <row r="5063" ht="12" customHeight="1" x14ac:dyDescent="0.2"/>
    <row r="5064" ht="12" customHeight="1" x14ac:dyDescent="0.2"/>
    <row r="5065" ht="12" customHeight="1" x14ac:dyDescent="0.2"/>
    <row r="5066" ht="12" customHeight="1" x14ac:dyDescent="0.2"/>
    <row r="5067" ht="12" customHeight="1" x14ac:dyDescent="0.2"/>
    <row r="5068" ht="12" customHeight="1" x14ac:dyDescent="0.2"/>
    <row r="5069" ht="12" customHeight="1" x14ac:dyDescent="0.2"/>
    <row r="5070" ht="12" customHeight="1" x14ac:dyDescent="0.2"/>
    <row r="5071" ht="12" customHeight="1" x14ac:dyDescent="0.2"/>
    <row r="5072" ht="12" customHeight="1" x14ac:dyDescent="0.2"/>
    <row r="5073" ht="12" customHeight="1" x14ac:dyDescent="0.2"/>
    <row r="5074" ht="12" customHeight="1" x14ac:dyDescent="0.2"/>
    <row r="5075" ht="12" customHeight="1" x14ac:dyDescent="0.2"/>
    <row r="5076" ht="12" customHeight="1" x14ac:dyDescent="0.2"/>
    <row r="5077" ht="12" customHeight="1" x14ac:dyDescent="0.2"/>
    <row r="5078" ht="12" customHeight="1" x14ac:dyDescent="0.2"/>
    <row r="5079" ht="12" customHeight="1" x14ac:dyDescent="0.2"/>
    <row r="5080" ht="12" customHeight="1" x14ac:dyDescent="0.2"/>
    <row r="5081" ht="12" customHeight="1" x14ac:dyDescent="0.2"/>
    <row r="5082" ht="12" customHeight="1" x14ac:dyDescent="0.2"/>
    <row r="5083" ht="12" customHeight="1" x14ac:dyDescent="0.2"/>
    <row r="5084" ht="12" customHeight="1" x14ac:dyDescent="0.2"/>
    <row r="5085" ht="12" customHeight="1" x14ac:dyDescent="0.2"/>
    <row r="5086" ht="12" customHeight="1" x14ac:dyDescent="0.2"/>
    <row r="5087" ht="12" customHeight="1" x14ac:dyDescent="0.2"/>
    <row r="5088" ht="12" customHeight="1" x14ac:dyDescent="0.2"/>
    <row r="5089" ht="12" customHeight="1" x14ac:dyDescent="0.2"/>
    <row r="5090" ht="12" customHeight="1" x14ac:dyDescent="0.2"/>
    <row r="5091" ht="12" customHeight="1" x14ac:dyDescent="0.2"/>
    <row r="5092" ht="12" customHeight="1" x14ac:dyDescent="0.2"/>
    <row r="5093" ht="12" customHeight="1" x14ac:dyDescent="0.2"/>
    <row r="5094" ht="12" customHeight="1" x14ac:dyDescent="0.2"/>
    <row r="5095" ht="12" customHeight="1" x14ac:dyDescent="0.2"/>
    <row r="5096" ht="12" customHeight="1" x14ac:dyDescent="0.2"/>
    <row r="5097" ht="12" customHeight="1" x14ac:dyDescent="0.2"/>
    <row r="5098" ht="12" customHeight="1" x14ac:dyDescent="0.2"/>
    <row r="5099" ht="12" customHeight="1" x14ac:dyDescent="0.2"/>
    <row r="5100" ht="12" customHeight="1" x14ac:dyDescent="0.2"/>
    <row r="5101" ht="12" customHeight="1" x14ac:dyDescent="0.2"/>
    <row r="5102" ht="12" customHeight="1" x14ac:dyDescent="0.2"/>
    <row r="5103" ht="12" customHeight="1" x14ac:dyDescent="0.2"/>
    <row r="5104" ht="12" customHeight="1" x14ac:dyDescent="0.2"/>
    <row r="5105" ht="12" customHeight="1" x14ac:dyDescent="0.2"/>
    <row r="5106" ht="12" customHeight="1" x14ac:dyDescent="0.2"/>
    <row r="5107" ht="12" customHeight="1" x14ac:dyDescent="0.2"/>
    <row r="5108" ht="12" customHeight="1" x14ac:dyDescent="0.2"/>
    <row r="5109" ht="12" customHeight="1" x14ac:dyDescent="0.2"/>
    <row r="5110" ht="12" customHeight="1" x14ac:dyDescent="0.2"/>
    <row r="5111" ht="12" customHeight="1" x14ac:dyDescent="0.2"/>
    <row r="5112" ht="12" customHeight="1" x14ac:dyDescent="0.2"/>
    <row r="5113" ht="12" customHeight="1" x14ac:dyDescent="0.2"/>
    <row r="5114" ht="12" customHeight="1" x14ac:dyDescent="0.2"/>
    <row r="5115" ht="12" customHeight="1" x14ac:dyDescent="0.2"/>
    <row r="5116" ht="12" customHeight="1" x14ac:dyDescent="0.2"/>
    <row r="5117" ht="12" customHeight="1" x14ac:dyDescent="0.2"/>
    <row r="5118" ht="12" customHeight="1" x14ac:dyDescent="0.2"/>
    <row r="5119" ht="12" customHeight="1" x14ac:dyDescent="0.2"/>
    <row r="5120" ht="12" customHeight="1" x14ac:dyDescent="0.2"/>
    <row r="5121" ht="12" customHeight="1" x14ac:dyDescent="0.2"/>
    <row r="5122" ht="12" customHeight="1" x14ac:dyDescent="0.2"/>
    <row r="5123" ht="12" customHeight="1" x14ac:dyDescent="0.2"/>
    <row r="5124" ht="12" customHeight="1" x14ac:dyDescent="0.2"/>
    <row r="5125" ht="12" customHeight="1" x14ac:dyDescent="0.2"/>
    <row r="5126" ht="12" customHeight="1" x14ac:dyDescent="0.2"/>
    <row r="5127" ht="12" customHeight="1" x14ac:dyDescent="0.2"/>
    <row r="5128" ht="12" customHeight="1" x14ac:dyDescent="0.2"/>
    <row r="5129" ht="12" customHeight="1" x14ac:dyDescent="0.2"/>
    <row r="5130" ht="12" customHeight="1" x14ac:dyDescent="0.2"/>
    <row r="5131" ht="12" customHeight="1" x14ac:dyDescent="0.2"/>
    <row r="5132" ht="12" customHeight="1" x14ac:dyDescent="0.2"/>
    <row r="5133" ht="12" customHeight="1" x14ac:dyDescent="0.2"/>
    <row r="5134" ht="12" customHeight="1" x14ac:dyDescent="0.2"/>
    <row r="5135" ht="12" customHeight="1" x14ac:dyDescent="0.2"/>
    <row r="5136" ht="12" customHeight="1" x14ac:dyDescent="0.2"/>
    <row r="5137" ht="12" customHeight="1" x14ac:dyDescent="0.2"/>
    <row r="5138" ht="12" customHeight="1" x14ac:dyDescent="0.2"/>
    <row r="5139" ht="12" customHeight="1" x14ac:dyDescent="0.2"/>
    <row r="5140" ht="12" customHeight="1" x14ac:dyDescent="0.2"/>
    <row r="5141" ht="12" customHeight="1" x14ac:dyDescent="0.2"/>
    <row r="5142" ht="12" customHeight="1" x14ac:dyDescent="0.2"/>
    <row r="5143" ht="12" customHeight="1" x14ac:dyDescent="0.2"/>
    <row r="5144" ht="12" customHeight="1" x14ac:dyDescent="0.2"/>
    <row r="5145" ht="12" customHeight="1" x14ac:dyDescent="0.2"/>
    <row r="5146" ht="12" customHeight="1" x14ac:dyDescent="0.2"/>
    <row r="5147" ht="12" customHeight="1" x14ac:dyDescent="0.2"/>
    <row r="5148" ht="12" customHeight="1" x14ac:dyDescent="0.2"/>
    <row r="5149" ht="12" customHeight="1" x14ac:dyDescent="0.2"/>
    <row r="5150" ht="12" customHeight="1" x14ac:dyDescent="0.2"/>
    <row r="5151" ht="12" customHeight="1" x14ac:dyDescent="0.2"/>
    <row r="5152" ht="12" customHeight="1" x14ac:dyDescent="0.2"/>
    <row r="5153" ht="12" customHeight="1" x14ac:dyDescent="0.2"/>
    <row r="5154" ht="12" customHeight="1" x14ac:dyDescent="0.2"/>
    <row r="5155" ht="12" customHeight="1" x14ac:dyDescent="0.2"/>
    <row r="5156" ht="12" customHeight="1" x14ac:dyDescent="0.2"/>
    <row r="5157" ht="12" customHeight="1" x14ac:dyDescent="0.2"/>
    <row r="5158" ht="12" customHeight="1" x14ac:dyDescent="0.2"/>
    <row r="5159" ht="12" customHeight="1" x14ac:dyDescent="0.2"/>
    <row r="5160" ht="12" customHeight="1" x14ac:dyDescent="0.2"/>
    <row r="5161" ht="12" customHeight="1" x14ac:dyDescent="0.2"/>
    <row r="5162" ht="12" customHeight="1" x14ac:dyDescent="0.2"/>
    <row r="5163" ht="12" customHeight="1" x14ac:dyDescent="0.2"/>
    <row r="5164" ht="12" customHeight="1" x14ac:dyDescent="0.2"/>
    <row r="5165" ht="12" customHeight="1" x14ac:dyDescent="0.2"/>
    <row r="5166" ht="12" customHeight="1" x14ac:dyDescent="0.2"/>
    <row r="5167" ht="12" customHeight="1" x14ac:dyDescent="0.2"/>
    <row r="5168" ht="12" customHeight="1" x14ac:dyDescent="0.2"/>
    <row r="5169" ht="12" customHeight="1" x14ac:dyDescent="0.2"/>
    <row r="5170" ht="12" customHeight="1" x14ac:dyDescent="0.2"/>
    <row r="5171" ht="12" customHeight="1" x14ac:dyDescent="0.2"/>
    <row r="5172" ht="12" customHeight="1" x14ac:dyDescent="0.2"/>
    <row r="5173" ht="12" customHeight="1" x14ac:dyDescent="0.2"/>
    <row r="5174" ht="12" customHeight="1" x14ac:dyDescent="0.2"/>
    <row r="5175" ht="12" customHeight="1" x14ac:dyDescent="0.2"/>
    <row r="5176" ht="12" customHeight="1" x14ac:dyDescent="0.2"/>
    <row r="5177" ht="12" customHeight="1" x14ac:dyDescent="0.2"/>
    <row r="5178" ht="12" customHeight="1" x14ac:dyDescent="0.2"/>
    <row r="5179" ht="12" customHeight="1" x14ac:dyDescent="0.2"/>
    <row r="5180" ht="12" customHeight="1" x14ac:dyDescent="0.2"/>
    <row r="5181" ht="12" customHeight="1" x14ac:dyDescent="0.2"/>
    <row r="5182" ht="12" customHeight="1" x14ac:dyDescent="0.2"/>
    <row r="5183" ht="12" customHeight="1" x14ac:dyDescent="0.2"/>
    <row r="5184" ht="12" customHeight="1" x14ac:dyDescent="0.2"/>
    <row r="5185" ht="12" customHeight="1" x14ac:dyDescent="0.2"/>
    <row r="5186" ht="12" customHeight="1" x14ac:dyDescent="0.2"/>
    <row r="5187" ht="12" customHeight="1" x14ac:dyDescent="0.2"/>
    <row r="5188" ht="12" customHeight="1" x14ac:dyDescent="0.2"/>
    <row r="5189" ht="12" customHeight="1" x14ac:dyDescent="0.2"/>
    <row r="5190" ht="12" customHeight="1" x14ac:dyDescent="0.2"/>
    <row r="5191" ht="12" customHeight="1" x14ac:dyDescent="0.2"/>
    <row r="5192" ht="12" customHeight="1" x14ac:dyDescent="0.2"/>
    <row r="5193" ht="12" customHeight="1" x14ac:dyDescent="0.2"/>
    <row r="5194" ht="12" customHeight="1" x14ac:dyDescent="0.2"/>
    <row r="5195" ht="12" customHeight="1" x14ac:dyDescent="0.2"/>
    <row r="5196" ht="12" customHeight="1" x14ac:dyDescent="0.2"/>
    <row r="5197" ht="12" customHeight="1" x14ac:dyDescent="0.2"/>
    <row r="5198" ht="12" customHeight="1" x14ac:dyDescent="0.2"/>
    <row r="5199" ht="12" customHeight="1" x14ac:dyDescent="0.2"/>
    <row r="5200" ht="12" customHeight="1" x14ac:dyDescent="0.2"/>
    <row r="5201" ht="12" customHeight="1" x14ac:dyDescent="0.2"/>
    <row r="5202" ht="12" customHeight="1" x14ac:dyDescent="0.2"/>
    <row r="5203" ht="12" customHeight="1" x14ac:dyDescent="0.2"/>
    <row r="5204" ht="12" customHeight="1" x14ac:dyDescent="0.2"/>
    <row r="5205" ht="12" customHeight="1" x14ac:dyDescent="0.2"/>
    <row r="5206" ht="12" customHeight="1" x14ac:dyDescent="0.2"/>
    <row r="5207" ht="12" customHeight="1" x14ac:dyDescent="0.2"/>
    <row r="5208" ht="12" customHeight="1" x14ac:dyDescent="0.2"/>
    <row r="5209" ht="12" customHeight="1" x14ac:dyDescent="0.2"/>
    <row r="5210" ht="12" customHeight="1" x14ac:dyDescent="0.2"/>
    <row r="5211" ht="12" customHeight="1" x14ac:dyDescent="0.2"/>
    <row r="5212" ht="12" customHeight="1" x14ac:dyDescent="0.2"/>
    <row r="5213" ht="12" customHeight="1" x14ac:dyDescent="0.2"/>
    <row r="5214" ht="12" customHeight="1" x14ac:dyDescent="0.2"/>
    <row r="5215" ht="12" customHeight="1" x14ac:dyDescent="0.2"/>
    <row r="5216" ht="12" customHeight="1" x14ac:dyDescent="0.2"/>
    <row r="5217" ht="12" customHeight="1" x14ac:dyDescent="0.2"/>
    <row r="5218" ht="12" customHeight="1" x14ac:dyDescent="0.2"/>
    <row r="5219" ht="12" customHeight="1" x14ac:dyDescent="0.2"/>
    <row r="5220" ht="12" customHeight="1" x14ac:dyDescent="0.2"/>
    <row r="5221" ht="12" customHeight="1" x14ac:dyDescent="0.2"/>
    <row r="5222" ht="12" customHeight="1" x14ac:dyDescent="0.2"/>
    <row r="5223" ht="12" customHeight="1" x14ac:dyDescent="0.2"/>
    <row r="5224" ht="12" customHeight="1" x14ac:dyDescent="0.2"/>
    <row r="5225" ht="12" customHeight="1" x14ac:dyDescent="0.2"/>
    <row r="5226" ht="12" customHeight="1" x14ac:dyDescent="0.2"/>
    <row r="5227" ht="12" customHeight="1" x14ac:dyDescent="0.2"/>
    <row r="5228" ht="12" customHeight="1" x14ac:dyDescent="0.2"/>
    <row r="5229" ht="12" customHeight="1" x14ac:dyDescent="0.2"/>
    <row r="5230" ht="12" customHeight="1" x14ac:dyDescent="0.2"/>
    <row r="5231" ht="12" customHeight="1" x14ac:dyDescent="0.2"/>
    <row r="5232" ht="12" customHeight="1" x14ac:dyDescent="0.2"/>
    <row r="5233" ht="12" customHeight="1" x14ac:dyDescent="0.2"/>
    <row r="5234" ht="12" customHeight="1" x14ac:dyDescent="0.2"/>
    <row r="5235" ht="12" customHeight="1" x14ac:dyDescent="0.2"/>
    <row r="5236" ht="12" customHeight="1" x14ac:dyDescent="0.2"/>
    <row r="5237" ht="12" customHeight="1" x14ac:dyDescent="0.2"/>
    <row r="5238" ht="12" customHeight="1" x14ac:dyDescent="0.2"/>
    <row r="5239" ht="12" customHeight="1" x14ac:dyDescent="0.2"/>
    <row r="5240" ht="12" customHeight="1" x14ac:dyDescent="0.2"/>
    <row r="5241" ht="12" customHeight="1" x14ac:dyDescent="0.2"/>
    <row r="5242" ht="12" customHeight="1" x14ac:dyDescent="0.2"/>
    <row r="5243" ht="12" customHeight="1" x14ac:dyDescent="0.2"/>
    <row r="5244" ht="12" customHeight="1" x14ac:dyDescent="0.2"/>
    <row r="5245" ht="12" customHeight="1" x14ac:dyDescent="0.2"/>
    <row r="5246" ht="12" customHeight="1" x14ac:dyDescent="0.2"/>
    <row r="5247" ht="12" customHeight="1" x14ac:dyDescent="0.2"/>
    <row r="5248" ht="12" customHeight="1" x14ac:dyDescent="0.2"/>
    <row r="5249" ht="12" customHeight="1" x14ac:dyDescent="0.2"/>
    <row r="5250" ht="12" customHeight="1" x14ac:dyDescent="0.2"/>
    <row r="5251" ht="12" customHeight="1" x14ac:dyDescent="0.2"/>
    <row r="5252" ht="12" customHeight="1" x14ac:dyDescent="0.2"/>
    <row r="5253" ht="12" customHeight="1" x14ac:dyDescent="0.2"/>
    <row r="5254" ht="12" customHeight="1" x14ac:dyDescent="0.2"/>
    <row r="5255" ht="12" customHeight="1" x14ac:dyDescent="0.2"/>
    <row r="5256" ht="12" customHeight="1" x14ac:dyDescent="0.2"/>
    <row r="5257" ht="12" customHeight="1" x14ac:dyDescent="0.2"/>
    <row r="5258" ht="12" customHeight="1" x14ac:dyDescent="0.2"/>
    <row r="5259" ht="12" customHeight="1" x14ac:dyDescent="0.2"/>
    <row r="5260" ht="12" customHeight="1" x14ac:dyDescent="0.2"/>
    <row r="5261" ht="12" customHeight="1" x14ac:dyDescent="0.2"/>
    <row r="5262" ht="12" customHeight="1" x14ac:dyDescent="0.2"/>
    <row r="5263" ht="12" customHeight="1" x14ac:dyDescent="0.2"/>
    <row r="5264" ht="12" customHeight="1" x14ac:dyDescent="0.2"/>
    <row r="5265" ht="12" customHeight="1" x14ac:dyDescent="0.2"/>
    <row r="5266" ht="12" customHeight="1" x14ac:dyDescent="0.2"/>
    <row r="5267" ht="12" customHeight="1" x14ac:dyDescent="0.2"/>
    <row r="5268" ht="12" customHeight="1" x14ac:dyDescent="0.2"/>
    <row r="5269" ht="12" customHeight="1" x14ac:dyDescent="0.2"/>
    <row r="5270" ht="12" customHeight="1" x14ac:dyDescent="0.2"/>
    <row r="5271" ht="12" customHeight="1" x14ac:dyDescent="0.2"/>
    <row r="5272" ht="12" customHeight="1" x14ac:dyDescent="0.2"/>
    <row r="5273" ht="12" customHeight="1" x14ac:dyDescent="0.2"/>
    <row r="5274" ht="12" customHeight="1" x14ac:dyDescent="0.2"/>
    <row r="5275" ht="12" customHeight="1" x14ac:dyDescent="0.2"/>
    <row r="5276" ht="12" customHeight="1" x14ac:dyDescent="0.2"/>
    <row r="5277" ht="12" customHeight="1" x14ac:dyDescent="0.2"/>
    <row r="5278" ht="12" customHeight="1" x14ac:dyDescent="0.2"/>
    <row r="5279" ht="12" customHeight="1" x14ac:dyDescent="0.2"/>
    <row r="5280" ht="12" customHeight="1" x14ac:dyDescent="0.2"/>
    <row r="5281" ht="12" customHeight="1" x14ac:dyDescent="0.2"/>
    <row r="5282" ht="12" customHeight="1" x14ac:dyDescent="0.2"/>
    <row r="5283" ht="12" customHeight="1" x14ac:dyDescent="0.2"/>
    <row r="5284" ht="12" customHeight="1" x14ac:dyDescent="0.2"/>
    <row r="5285" ht="12" customHeight="1" x14ac:dyDescent="0.2"/>
    <row r="5286" ht="12" customHeight="1" x14ac:dyDescent="0.2"/>
    <row r="5287" ht="12" customHeight="1" x14ac:dyDescent="0.2"/>
    <row r="5288" ht="12" customHeight="1" x14ac:dyDescent="0.2"/>
    <row r="5289" ht="12" customHeight="1" x14ac:dyDescent="0.2"/>
    <row r="5290" ht="12" customHeight="1" x14ac:dyDescent="0.2"/>
    <row r="5291" ht="12" customHeight="1" x14ac:dyDescent="0.2"/>
    <row r="5292" ht="12" customHeight="1" x14ac:dyDescent="0.2"/>
    <row r="5293" ht="12" customHeight="1" x14ac:dyDescent="0.2"/>
    <row r="5294" ht="12" customHeight="1" x14ac:dyDescent="0.2"/>
    <row r="5295" ht="12" customHeight="1" x14ac:dyDescent="0.2"/>
    <row r="5296" ht="12" customHeight="1" x14ac:dyDescent="0.2"/>
    <row r="5297" ht="12" customHeight="1" x14ac:dyDescent="0.2"/>
    <row r="5298" ht="12" customHeight="1" x14ac:dyDescent="0.2"/>
    <row r="5299" ht="12" customHeight="1" x14ac:dyDescent="0.2"/>
    <row r="5300" ht="12" customHeight="1" x14ac:dyDescent="0.2"/>
    <row r="5301" ht="12" customHeight="1" x14ac:dyDescent="0.2"/>
    <row r="5302" ht="12" customHeight="1" x14ac:dyDescent="0.2"/>
    <row r="5303" ht="12" customHeight="1" x14ac:dyDescent="0.2"/>
    <row r="5304" ht="12" customHeight="1" x14ac:dyDescent="0.2"/>
    <row r="5305" ht="12" customHeight="1" x14ac:dyDescent="0.2"/>
    <row r="5306" ht="12" customHeight="1" x14ac:dyDescent="0.2"/>
    <row r="5307" ht="12" customHeight="1" x14ac:dyDescent="0.2"/>
    <row r="5308" ht="12" customHeight="1" x14ac:dyDescent="0.2"/>
    <row r="5309" ht="12" customHeight="1" x14ac:dyDescent="0.2"/>
    <row r="5310" ht="12" customHeight="1" x14ac:dyDescent="0.2"/>
    <row r="5311" ht="12" customHeight="1" x14ac:dyDescent="0.2"/>
    <row r="5312" ht="12" customHeight="1" x14ac:dyDescent="0.2"/>
    <row r="5313" ht="12" customHeight="1" x14ac:dyDescent="0.2"/>
    <row r="5314" ht="12" customHeight="1" x14ac:dyDescent="0.2"/>
    <row r="5315" ht="12" customHeight="1" x14ac:dyDescent="0.2"/>
    <row r="5316" ht="12" customHeight="1" x14ac:dyDescent="0.2"/>
    <row r="5317" ht="12" customHeight="1" x14ac:dyDescent="0.2"/>
    <row r="5318" ht="12" customHeight="1" x14ac:dyDescent="0.2"/>
    <row r="5319" ht="12" customHeight="1" x14ac:dyDescent="0.2"/>
    <row r="5320" ht="12" customHeight="1" x14ac:dyDescent="0.2"/>
    <row r="5321" ht="12" customHeight="1" x14ac:dyDescent="0.2"/>
    <row r="5322" ht="12" customHeight="1" x14ac:dyDescent="0.2"/>
    <row r="5323" ht="12" customHeight="1" x14ac:dyDescent="0.2"/>
    <row r="5324" ht="12" customHeight="1" x14ac:dyDescent="0.2"/>
    <row r="5325" ht="12" customHeight="1" x14ac:dyDescent="0.2"/>
    <row r="5326" ht="12" customHeight="1" x14ac:dyDescent="0.2"/>
    <row r="5327" ht="12" customHeight="1" x14ac:dyDescent="0.2"/>
    <row r="5328" ht="12" customHeight="1" x14ac:dyDescent="0.2"/>
    <row r="5329" ht="12" customHeight="1" x14ac:dyDescent="0.2"/>
    <row r="5330" ht="12" customHeight="1" x14ac:dyDescent="0.2"/>
    <row r="5331" ht="12" customHeight="1" x14ac:dyDescent="0.2"/>
    <row r="5332" ht="12" customHeight="1" x14ac:dyDescent="0.2"/>
    <row r="5333" ht="12" customHeight="1" x14ac:dyDescent="0.2"/>
    <row r="5334" ht="12" customHeight="1" x14ac:dyDescent="0.2"/>
    <row r="5335" ht="12" customHeight="1" x14ac:dyDescent="0.2"/>
    <row r="5336" ht="12" customHeight="1" x14ac:dyDescent="0.2"/>
    <row r="5337" ht="12" customHeight="1" x14ac:dyDescent="0.2"/>
    <row r="5338" ht="12" customHeight="1" x14ac:dyDescent="0.2"/>
    <row r="5339" ht="12" customHeight="1" x14ac:dyDescent="0.2"/>
    <row r="5340" ht="12" customHeight="1" x14ac:dyDescent="0.2"/>
    <row r="5341" ht="12" customHeight="1" x14ac:dyDescent="0.2"/>
    <row r="5342" ht="12" customHeight="1" x14ac:dyDescent="0.2"/>
    <row r="5343" ht="12" customHeight="1" x14ac:dyDescent="0.2"/>
    <row r="5344" ht="12" customHeight="1" x14ac:dyDescent="0.2"/>
    <row r="5345" ht="12" customHeight="1" x14ac:dyDescent="0.2"/>
    <row r="5346" ht="12" customHeight="1" x14ac:dyDescent="0.2"/>
    <row r="5347" ht="12" customHeight="1" x14ac:dyDescent="0.2"/>
    <row r="5348" ht="12" customHeight="1" x14ac:dyDescent="0.2"/>
    <row r="5349" ht="12" customHeight="1" x14ac:dyDescent="0.2"/>
    <row r="5350" ht="12" customHeight="1" x14ac:dyDescent="0.2"/>
    <row r="5351" ht="12" customHeight="1" x14ac:dyDescent="0.2"/>
    <row r="5352" ht="12" customHeight="1" x14ac:dyDescent="0.2"/>
    <row r="5353" ht="12" customHeight="1" x14ac:dyDescent="0.2"/>
    <row r="5354" ht="12" customHeight="1" x14ac:dyDescent="0.2"/>
    <row r="5355" ht="12" customHeight="1" x14ac:dyDescent="0.2"/>
    <row r="5356" ht="12" customHeight="1" x14ac:dyDescent="0.2"/>
    <row r="5357" ht="12" customHeight="1" x14ac:dyDescent="0.2"/>
    <row r="5358" ht="12" customHeight="1" x14ac:dyDescent="0.2"/>
    <row r="5359" ht="12" customHeight="1" x14ac:dyDescent="0.2"/>
    <row r="5360" ht="12" customHeight="1" x14ac:dyDescent="0.2"/>
    <row r="5361" ht="12" customHeight="1" x14ac:dyDescent="0.2"/>
    <row r="5362" ht="12" customHeight="1" x14ac:dyDescent="0.2"/>
    <row r="5363" ht="12" customHeight="1" x14ac:dyDescent="0.2"/>
    <row r="5364" ht="12" customHeight="1" x14ac:dyDescent="0.2"/>
    <row r="5365" ht="12" customHeight="1" x14ac:dyDescent="0.2"/>
    <row r="5366" ht="12" customHeight="1" x14ac:dyDescent="0.2"/>
    <row r="5367" ht="12" customHeight="1" x14ac:dyDescent="0.2"/>
    <row r="5368" ht="12" customHeight="1" x14ac:dyDescent="0.2"/>
    <row r="5369" ht="12" customHeight="1" x14ac:dyDescent="0.2"/>
    <row r="5370" ht="12" customHeight="1" x14ac:dyDescent="0.2"/>
    <row r="5371" ht="12" customHeight="1" x14ac:dyDescent="0.2"/>
    <row r="5372" ht="12" customHeight="1" x14ac:dyDescent="0.2"/>
    <row r="5373" ht="12" customHeight="1" x14ac:dyDescent="0.2"/>
    <row r="5374" ht="12" customHeight="1" x14ac:dyDescent="0.2"/>
    <row r="5375" ht="12" customHeight="1" x14ac:dyDescent="0.2"/>
    <row r="5376" ht="12" customHeight="1" x14ac:dyDescent="0.2"/>
    <row r="5377" ht="12" customHeight="1" x14ac:dyDescent="0.2"/>
    <row r="5378" ht="12" customHeight="1" x14ac:dyDescent="0.2"/>
    <row r="5379" ht="12" customHeight="1" x14ac:dyDescent="0.2"/>
    <row r="5380" ht="12" customHeight="1" x14ac:dyDescent="0.2"/>
    <row r="5381" ht="12" customHeight="1" x14ac:dyDescent="0.2"/>
    <row r="5382" ht="12" customHeight="1" x14ac:dyDescent="0.2"/>
    <row r="5383" ht="12" customHeight="1" x14ac:dyDescent="0.2"/>
    <row r="5384" ht="12" customHeight="1" x14ac:dyDescent="0.2"/>
    <row r="5385" ht="12" customHeight="1" x14ac:dyDescent="0.2"/>
    <row r="5386" ht="12" customHeight="1" x14ac:dyDescent="0.2"/>
    <row r="5387" ht="12" customHeight="1" x14ac:dyDescent="0.2"/>
    <row r="5388" ht="12" customHeight="1" x14ac:dyDescent="0.2"/>
    <row r="5389" ht="12" customHeight="1" x14ac:dyDescent="0.2"/>
    <row r="5390" ht="12" customHeight="1" x14ac:dyDescent="0.2"/>
    <row r="5391" ht="12" customHeight="1" x14ac:dyDescent="0.2"/>
    <row r="5392" ht="12" customHeight="1" x14ac:dyDescent="0.2"/>
    <row r="5393" ht="12" customHeight="1" x14ac:dyDescent="0.2"/>
    <row r="5394" ht="12" customHeight="1" x14ac:dyDescent="0.2"/>
    <row r="5395" ht="12" customHeight="1" x14ac:dyDescent="0.2"/>
    <row r="5396" ht="12" customHeight="1" x14ac:dyDescent="0.2"/>
    <row r="5397" ht="12" customHeight="1" x14ac:dyDescent="0.2"/>
    <row r="5398" ht="12" customHeight="1" x14ac:dyDescent="0.2"/>
    <row r="5399" ht="12" customHeight="1" x14ac:dyDescent="0.2"/>
    <row r="5400" ht="12" customHeight="1" x14ac:dyDescent="0.2"/>
    <row r="5401" ht="12" customHeight="1" x14ac:dyDescent="0.2"/>
    <row r="5402" ht="12" customHeight="1" x14ac:dyDescent="0.2"/>
    <row r="5403" ht="12" customHeight="1" x14ac:dyDescent="0.2"/>
    <row r="5404" ht="12" customHeight="1" x14ac:dyDescent="0.2"/>
    <row r="5405" ht="12" customHeight="1" x14ac:dyDescent="0.2"/>
    <row r="5406" ht="12" customHeight="1" x14ac:dyDescent="0.2"/>
    <row r="5407" ht="12" customHeight="1" x14ac:dyDescent="0.2"/>
    <row r="5408" ht="12" customHeight="1" x14ac:dyDescent="0.2"/>
    <row r="5409" ht="12" customHeight="1" x14ac:dyDescent="0.2"/>
    <row r="5410" ht="12" customHeight="1" x14ac:dyDescent="0.2"/>
    <row r="5411" ht="12" customHeight="1" x14ac:dyDescent="0.2"/>
    <row r="5412" ht="12" customHeight="1" x14ac:dyDescent="0.2"/>
    <row r="5413" ht="12" customHeight="1" x14ac:dyDescent="0.2"/>
    <row r="5414" ht="12" customHeight="1" x14ac:dyDescent="0.2"/>
    <row r="5415" ht="12" customHeight="1" x14ac:dyDescent="0.2"/>
    <row r="5416" ht="12" customHeight="1" x14ac:dyDescent="0.2"/>
    <row r="5417" ht="12" customHeight="1" x14ac:dyDescent="0.2"/>
    <row r="5418" ht="12" customHeight="1" x14ac:dyDescent="0.2"/>
    <row r="5419" ht="12" customHeight="1" x14ac:dyDescent="0.2"/>
    <row r="5420" ht="12" customHeight="1" x14ac:dyDescent="0.2"/>
    <row r="5421" ht="12" customHeight="1" x14ac:dyDescent="0.2"/>
    <row r="5422" ht="12" customHeight="1" x14ac:dyDescent="0.2"/>
    <row r="5423" ht="12" customHeight="1" x14ac:dyDescent="0.2"/>
    <row r="5424" ht="12" customHeight="1" x14ac:dyDescent="0.2"/>
    <row r="5425" ht="12" customHeight="1" x14ac:dyDescent="0.2"/>
    <row r="5426" ht="12" customHeight="1" x14ac:dyDescent="0.2"/>
    <row r="5427" ht="12" customHeight="1" x14ac:dyDescent="0.2"/>
    <row r="5428" ht="12" customHeight="1" x14ac:dyDescent="0.2"/>
    <row r="5429" ht="12" customHeight="1" x14ac:dyDescent="0.2"/>
    <row r="5430" ht="12" customHeight="1" x14ac:dyDescent="0.2"/>
    <row r="5431" ht="12" customHeight="1" x14ac:dyDescent="0.2"/>
    <row r="5432" ht="12" customHeight="1" x14ac:dyDescent="0.2"/>
    <row r="5433" ht="12" customHeight="1" x14ac:dyDescent="0.2"/>
    <row r="5434" ht="12" customHeight="1" x14ac:dyDescent="0.2"/>
    <row r="5435" ht="12" customHeight="1" x14ac:dyDescent="0.2"/>
    <row r="5436" ht="12" customHeight="1" x14ac:dyDescent="0.2"/>
    <row r="5437" ht="12" customHeight="1" x14ac:dyDescent="0.2"/>
    <row r="5438" ht="12" customHeight="1" x14ac:dyDescent="0.2"/>
    <row r="5439" ht="12" customHeight="1" x14ac:dyDescent="0.2"/>
    <row r="5440" ht="12" customHeight="1" x14ac:dyDescent="0.2"/>
    <row r="5441" ht="12" customHeight="1" x14ac:dyDescent="0.2"/>
    <row r="5442" ht="12" customHeight="1" x14ac:dyDescent="0.2"/>
    <row r="5443" ht="12" customHeight="1" x14ac:dyDescent="0.2"/>
    <row r="5444" ht="12" customHeight="1" x14ac:dyDescent="0.2"/>
    <row r="5445" ht="12" customHeight="1" x14ac:dyDescent="0.2"/>
    <row r="5446" ht="12" customHeight="1" x14ac:dyDescent="0.2"/>
    <row r="5447" ht="12" customHeight="1" x14ac:dyDescent="0.2"/>
    <row r="5448" ht="12" customHeight="1" x14ac:dyDescent="0.2"/>
    <row r="5449" ht="12" customHeight="1" x14ac:dyDescent="0.2"/>
    <row r="5450" ht="12" customHeight="1" x14ac:dyDescent="0.2"/>
    <row r="5451" ht="12" customHeight="1" x14ac:dyDescent="0.2"/>
    <row r="5452" ht="12" customHeight="1" x14ac:dyDescent="0.2"/>
    <row r="5453" ht="12" customHeight="1" x14ac:dyDescent="0.2"/>
    <row r="5454" ht="12" customHeight="1" x14ac:dyDescent="0.2"/>
    <row r="5455" ht="12" customHeight="1" x14ac:dyDescent="0.2"/>
    <row r="5456" ht="12" customHeight="1" x14ac:dyDescent="0.2"/>
    <row r="5457" ht="12" customHeight="1" x14ac:dyDescent="0.2"/>
    <row r="5458" ht="12" customHeight="1" x14ac:dyDescent="0.2"/>
    <row r="5459" ht="12" customHeight="1" x14ac:dyDescent="0.2"/>
    <row r="5460" ht="12" customHeight="1" x14ac:dyDescent="0.2"/>
    <row r="5461" ht="12" customHeight="1" x14ac:dyDescent="0.2"/>
    <row r="5462" ht="12" customHeight="1" x14ac:dyDescent="0.2"/>
    <row r="5463" ht="12" customHeight="1" x14ac:dyDescent="0.2"/>
    <row r="5464" ht="12" customHeight="1" x14ac:dyDescent="0.2"/>
    <row r="5465" ht="12" customHeight="1" x14ac:dyDescent="0.2"/>
    <row r="5466" ht="12" customHeight="1" x14ac:dyDescent="0.2"/>
    <row r="5467" ht="12" customHeight="1" x14ac:dyDescent="0.2"/>
    <row r="5468" ht="12" customHeight="1" x14ac:dyDescent="0.2"/>
    <row r="5469" ht="12" customHeight="1" x14ac:dyDescent="0.2"/>
    <row r="5470" ht="12" customHeight="1" x14ac:dyDescent="0.2"/>
    <row r="5471" ht="12" customHeight="1" x14ac:dyDescent="0.2"/>
    <row r="5472" ht="12" customHeight="1" x14ac:dyDescent="0.2"/>
    <row r="5473" ht="12" customHeight="1" x14ac:dyDescent="0.2"/>
    <row r="5474" ht="12" customHeight="1" x14ac:dyDescent="0.2"/>
    <row r="5475" ht="12" customHeight="1" x14ac:dyDescent="0.2"/>
    <row r="5476" ht="12" customHeight="1" x14ac:dyDescent="0.2"/>
    <row r="5477" ht="12" customHeight="1" x14ac:dyDescent="0.2"/>
    <row r="5478" ht="12" customHeight="1" x14ac:dyDescent="0.2"/>
    <row r="5479" ht="12" customHeight="1" x14ac:dyDescent="0.2"/>
    <row r="5480" ht="12" customHeight="1" x14ac:dyDescent="0.2"/>
    <row r="5481" ht="12" customHeight="1" x14ac:dyDescent="0.2"/>
    <row r="5482" ht="12" customHeight="1" x14ac:dyDescent="0.2"/>
    <row r="5483" ht="12" customHeight="1" x14ac:dyDescent="0.2"/>
    <row r="5484" ht="12" customHeight="1" x14ac:dyDescent="0.2"/>
    <row r="5485" ht="12" customHeight="1" x14ac:dyDescent="0.2"/>
    <row r="5486" ht="12" customHeight="1" x14ac:dyDescent="0.2"/>
    <row r="5487" ht="12" customHeight="1" x14ac:dyDescent="0.2"/>
    <row r="5488" ht="12" customHeight="1" x14ac:dyDescent="0.2"/>
    <row r="5489" ht="12" customHeight="1" x14ac:dyDescent="0.2"/>
    <row r="5490" ht="12" customHeight="1" x14ac:dyDescent="0.2"/>
    <row r="5491" ht="12" customHeight="1" x14ac:dyDescent="0.2"/>
    <row r="5492" ht="12" customHeight="1" x14ac:dyDescent="0.2"/>
    <row r="5493" ht="12" customHeight="1" x14ac:dyDescent="0.2"/>
    <row r="5494" ht="12" customHeight="1" x14ac:dyDescent="0.2"/>
    <row r="5495" ht="12" customHeight="1" x14ac:dyDescent="0.2"/>
    <row r="5496" ht="12" customHeight="1" x14ac:dyDescent="0.2"/>
    <row r="5497" ht="12" customHeight="1" x14ac:dyDescent="0.2"/>
    <row r="5498" ht="12" customHeight="1" x14ac:dyDescent="0.2"/>
    <row r="5499" ht="12" customHeight="1" x14ac:dyDescent="0.2"/>
    <row r="5500" ht="12" customHeight="1" x14ac:dyDescent="0.2"/>
    <row r="5501" ht="12" customHeight="1" x14ac:dyDescent="0.2"/>
    <row r="5502" ht="12" customHeight="1" x14ac:dyDescent="0.2"/>
    <row r="5503" ht="12" customHeight="1" x14ac:dyDescent="0.2"/>
    <row r="5504" ht="12" customHeight="1" x14ac:dyDescent="0.2"/>
    <row r="5505" ht="12" customHeight="1" x14ac:dyDescent="0.2"/>
    <row r="5506" ht="12" customHeight="1" x14ac:dyDescent="0.2"/>
    <row r="5507" ht="12" customHeight="1" x14ac:dyDescent="0.2"/>
    <row r="5508" ht="12" customHeight="1" x14ac:dyDescent="0.2"/>
    <row r="5509" ht="12" customHeight="1" x14ac:dyDescent="0.2"/>
    <row r="5510" ht="12" customHeight="1" x14ac:dyDescent="0.2"/>
    <row r="5511" ht="12" customHeight="1" x14ac:dyDescent="0.2"/>
    <row r="5512" ht="12" customHeight="1" x14ac:dyDescent="0.2"/>
    <row r="5513" ht="12" customHeight="1" x14ac:dyDescent="0.2"/>
    <row r="5514" ht="12" customHeight="1" x14ac:dyDescent="0.2"/>
    <row r="5515" ht="12" customHeight="1" x14ac:dyDescent="0.2"/>
    <row r="5516" ht="12" customHeight="1" x14ac:dyDescent="0.2"/>
    <row r="5517" ht="12" customHeight="1" x14ac:dyDescent="0.2"/>
    <row r="5518" ht="12" customHeight="1" x14ac:dyDescent="0.2"/>
    <row r="5519" ht="12" customHeight="1" x14ac:dyDescent="0.2"/>
    <row r="5520" ht="12" customHeight="1" x14ac:dyDescent="0.2"/>
    <row r="5521" ht="12" customHeight="1" x14ac:dyDescent="0.2"/>
    <row r="5522" ht="12" customHeight="1" x14ac:dyDescent="0.2"/>
    <row r="5523" ht="12" customHeight="1" x14ac:dyDescent="0.2"/>
    <row r="5524" ht="12" customHeight="1" x14ac:dyDescent="0.2"/>
    <row r="5525" ht="12" customHeight="1" x14ac:dyDescent="0.2"/>
    <row r="5526" ht="12" customHeight="1" x14ac:dyDescent="0.2"/>
    <row r="5527" ht="12" customHeight="1" x14ac:dyDescent="0.2"/>
    <row r="5528" ht="12" customHeight="1" x14ac:dyDescent="0.2"/>
    <row r="5529" ht="12" customHeight="1" x14ac:dyDescent="0.2"/>
    <row r="5530" ht="12" customHeight="1" x14ac:dyDescent="0.2"/>
    <row r="5531" ht="12" customHeight="1" x14ac:dyDescent="0.2"/>
    <row r="5532" ht="12" customHeight="1" x14ac:dyDescent="0.2"/>
    <row r="5533" ht="12" customHeight="1" x14ac:dyDescent="0.2"/>
    <row r="5534" ht="12" customHeight="1" x14ac:dyDescent="0.2"/>
    <row r="5535" ht="12" customHeight="1" x14ac:dyDescent="0.2"/>
    <row r="5536" ht="12" customHeight="1" x14ac:dyDescent="0.2"/>
    <row r="5537" ht="12" customHeight="1" x14ac:dyDescent="0.2"/>
    <row r="5538" ht="12" customHeight="1" x14ac:dyDescent="0.2"/>
    <row r="5539" ht="12" customHeight="1" x14ac:dyDescent="0.2"/>
    <row r="5540" ht="12" customHeight="1" x14ac:dyDescent="0.2"/>
    <row r="5541" ht="12" customHeight="1" x14ac:dyDescent="0.2"/>
    <row r="5542" ht="12" customHeight="1" x14ac:dyDescent="0.2"/>
    <row r="5543" ht="12" customHeight="1" x14ac:dyDescent="0.2"/>
    <row r="5544" ht="12" customHeight="1" x14ac:dyDescent="0.2"/>
    <row r="5545" ht="12" customHeight="1" x14ac:dyDescent="0.2"/>
    <row r="5546" ht="12" customHeight="1" x14ac:dyDescent="0.2"/>
    <row r="5547" ht="12" customHeight="1" x14ac:dyDescent="0.2"/>
    <row r="5548" ht="12" customHeight="1" x14ac:dyDescent="0.2"/>
    <row r="5549" ht="12" customHeight="1" x14ac:dyDescent="0.2"/>
    <row r="5550" ht="12" customHeight="1" x14ac:dyDescent="0.2"/>
    <row r="5551" ht="12" customHeight="1" x14ac:dyDescent="0.2"/>
    <row r="5552" ht="12" customHeight="1" x14ac:dyDescent="0.2"/>
    <row r="5553" ht="12" customHeight="1" x14ac:dyDescent="0.2"/>
    <row r="5554" ht="12" customHeight="1" x14ac:dyDescent="0.2"/>
    <row r="5555" ht="12" customHeight="1" x14ac:dyDescent="0.2"/>
    <row r="5556" ht="12" customHeight="1" x14ac:dyDescent="0.2"/>
    <row r="5557" ht="12" customHeight="1" x14ac:dyDescent="0.2"/>
    <row r="5558" ht="12" customHeight="1" x14ac:dyDescent="0.2"/>
    <row r="5559" ht="12" customHeight="1" x14ac:dyDescent="0.2"/>
    <row r="5560" ht="12" customHeight="1" x14ac:dyDescent="0.2"/>
    <row r="5561" ht="12" customHeight="1" x14ac:dyDescent="0.2"/>
    <row r="5562" ht="12" customHeight="1" x14ac:dyDescent="0.2"/>
    <row r="5563" ht="12" customHeight="1" x14ac:dyDescent="0.2"/>
    <row r="5564" ht="12" customHeight="1" x14ac:dyDescent="0.2"/>
    <row r="5565" ht="12" customHeight="1" x14ac:dyDescent="0.2"/>
    <row r="5566" ht="12" customHeight="1" x14ac:dyDescent="0.2"/>
    <row r="5567" ht="12" customHeight="1" x14ac:dyDescent="0.2"/>
    <row r="5568" ht="12" customHeight="1" x14ac:dyDescent="0.2"/>
    <row r="5569" ht="12" customHeight="1" x14ac:dyDescent="0.2"/>
    <row r="5570" ht="12" customHeight="1" x14ac:dyDescent="0.2"/>
    <row r="5571" ht="12" customHeight="1" x14ac:dyDescent="0.2"/>
    <row r="5572" ht="12" customHeight="1" x14ac:dyDescent="0.2"/>
    <row r="5573" ht="12" customHeight="1" x14ac:dyDescent="0.2"/>
    <row r="5574" ht="12" customHeight="1" x14ac:dyDescent="0.2"/>
    <row r="5575" ht="12" customHeight="1" x14ac:dyDescent="0.2"/>
    <row r="5576" ht="12" customHeight="1" x14ac:dyDescent="0.2"/>
    <row r="5577" ht="12" customHeight="1" x14ac:dyDescent="0.2"/>
    <row r="5578" ht="12" customHeight="1" x14ac:dyDescent="0.2"/>
    <row r="5579" ht="12" customHeight="1" x14ac:dyDescent="0.2"/>
    <row r="5580" ht="12" customHeight="1" x14ac:dyDescent="0.2"/>
    <row r="5581" ht="12" customHeight="1" x14ac:dyDescent="0.2"/>
    <row r="5582" ht="12" customHeight="1" x14ac:dyDescent="0.2"/>
    <row r="5583" ht="12" customHeight="1" x14ac:dyDescent="0.2"/>
    <row r="5584" ht="12" customHeight="1" x14ac:dyDescent="0.2"/>
    <row r="5585" ht="12" customHeight="1" x14ac:dyDescent="0.2"/>
    <row r="5586" ht="12" customHeight="1" x14ac:dyDescent="0.2"/>
    <row r="5587" ht="12" customHeight="1" x14ac:dyDescent="0.2"/>
    <row r="5588" ht="12" customHeight="1" x14ac:dyDescent="0.2"/>
    <row r="5589" ht="12" customHeight="1" x14ac:dyDescent="0.2"/>
    <row r="5590" ht="12" customHeight="1" x14ac:dyDescent="0.2"/>
    <row r="5591" ht="12" customHeight="1" x14ac:dyDescent="0.2"/>
    <row r="5592" ht="12" customHeight="1" x14ac:dyDescent="0.2"/>
    <row r="5593" ht="12" customHeight="1" x14ac:dyDescent="0.2"/>
    <row r="5594" ht="12" customHeight="1" x14ac:dyDescent="0.2"/>
    <row r="5595" ht="12" customHeight="1" x14ac:dyDescent="0.2"/>
    <row r="5596" ht="12" customHeight="1" x14ac:dyDescent="0.2"/>
    <row r="5597" ht="12" customHeight="1" x14ac:dyDescent="0.2"/>
    <row r="5598" ht="12" customHeight="1" x14ac:dyDescent="0.2"/>
    <row r="5599" ht="12" customHeight="1" x14ac:dyDescent="0.2"/>
    <row r="5600" ht="12" customHeight="1" x14ac:dyDescent="0.2"/>
    <row r="5601" ht="12" customHeight="1" x14ac:dyDescent="0.2"/>
    <row r="5602" ht="12" customHeight="1" x14ac:dyDescent="0.2"/>
    <row r="5603" ht="12" customHeight="1" x14ac:dyDescent="0.2"/>
    <row r="5604" ht="12" customHeight="1" x14ac:dyDescent="0.2"/>
    <row r="5605" ht="12" customHeight="1" x14ac:dyDescent="0.2"/>
    <row r="5606" ht="12" customHeight="1" x14ac:dyDescent="0.2"/>
    <row r="5607" ht="12" customHeight="1" x14ac:dyDescent="0.2"/>
    <row r="5608" ht="12" customHeight="1" x14ac:dyDescent="0.2"/>
    <row r="5609" ht="12" customHeight="1" x14ac:dyDescent="0.2"/>
    <row r="5610" ht="12" customHeight="1" x14ac:dyDescent="0.2"/>
    <row r="5611" ht="12" customHeight="1" x14ac:dyDescent="0.2"/>
    <row r="5612" ht="12" customHeight="1" x14ac:dyDescent="0.2"/>
    <row r="5613" ht="12" customHeight="1" x14ac:dyDescent="0.2"/>
    <row r="5614" ht="12" customHeight="1" x14ac:dyDescent="0.2"/>
    <row r="5615" ht="12" customHeight="1" x14ac:dyDescent="0.2"/>
    <row r="5616" ht="12" customHeight="1" x14ac:dyDescent="0.2"/>
    <row r="5617" ht="12" customHeight="1" x14ac:dyDescent="0.2"/>
    <row r="5618" ht="12" customHeight="1" x14ac:dyDescent="0.2"/>
    <row r="5619" ht="12" customHeight="1" x14ac:dyDescent="0.2"/>
    <row r="5620" ht="12" customHeight="1" x14ac:dyDescent="0.2"/>
    <row r="5621" ht="12" customHeight="1" x14ac:dyDescent="0.2"/>
    <row r="5622" ht="12" customHeight="1" x14ac:dyDescent="0.2"/>
    <row r="5623" ht="12" customHeight="1" x14ac:dyDescent="0.2"/>
    <row r="5624" ht="12" customHeight="1" x14ac:dyDescent="0.2"/>
    <row r="5625" ht="12" customHeight="1" x14ac:dyDescent="0.2"/>
    <row r="5626" ht="12" customHeight="1" x14ac:dyDescent="0.2"/>
    <row r="5627" ht="12" customHeight="1" x14ac:dyDescent="0.2"/>
    <row r="5628" ht="12" customHeight="1" x14ac:dyDescent="0.2"/>
    <row r="5629" ht="12" customHeight="1" x14ac:dyDescent="0.2"/>
    <row r="5630" ht="12" customHeight="1" x14ac:dyDescent="0.2"/>
    <row r="5631" ht="12" customHeight="1" x14ac:dyDescent="0.2"/>
    <row r="5632" ht="12" customHeight="1" x14ac:dyDescent="0.2"/>
    <row r="5633" ht="12" customHeight="1" x14ac:dyDescent="0.2"/>
    <row r="5634" ht="12" customHeight="1" x14ac:dyDescent="0.2"/>
    <row r="5635" ht="12" customHeight="1" x14ac:dyDescent="0.2"/>
    <row r="5636" ht="12" customHeight="1" x14ac:dyDescent="0.2"/>
    <row r="5637" ht="12" customHeight="1" x14ac:dyDescent="0.2"/>
    <row r="5638" ht="12" customHeight="1" x14ac:dyDescent="0.2"/>
    <row r="5639" ht="12" customHeight="1" x14ac:dyDescent="0.2"/>
    <row r="5640" ht="12" customHeight="1" x14ac:dyDescent="0.2"/>
    <row r="5641" ht="12" customHeight="1" x14ac:dyDescent="0.2"/>
    <row r="5642" ht="12" customHeight="1" x14ac:dyDescent="0.2"/>
    <row r="5643" ht="12" customHeight="1" x14ac:dyDescent="0.2"/>
    <row r="5644" ht="12" customHeight="1" x14ac:dyDescent="0.2"/>
    <row r="5645" ht="12" customHeight="1" x14ac:dyDescent="0.2"/>
    <row r="5646" ht="12" customHeight="1" x14ac:dyDescent="0.2"/>
    <row r="5647" ht="12" customHeight="1" x14ac:dyDescent="0.2"/>
    <row r="5648" ht="12" customHeight="1" x14ac:dyDescent="0.2"/>
    <row r="5649" ht="12" customHeight="1" x14ac:dyDescent="0.2"/>
    <row r="5650" ht="12" customHeight="1" x14ac:dyDescent="0.2"/>
    <row r="5651" ht="12" customHeight="1" x14ac:dyDescent="0.2"/>
    <row r="5652" ht="12" customHeight="1" x14ac:dyDescent="0.2"/>
    <row r="5653" ht="12" customHeight="1" x14ac:dyDescent="0.2"/>
    <row r="5654" ht="12" customHeight="1" x14ac:dyDescent="0.2"/>
    <row r="5655" ht="12" customHeight="1" x14ac:dyDescent="0.2"/>
    <row r="5656" ht="12" customHeight="1" x14ac:dyDescent="0.2"/>
    <row r="5657" ht="12" customHeight="1" x14ac:dyDescent="0.2"/>
    <row r="5658" ht="12" customHeight="1" x14ac:dyDescent="0.2"/>
    <row r="5659" ht="12" customHeight="1" x14ac:dyDescent="0.2"/>
    <row r="5660" ht="12" customHeight="1" x14ac:dyDescent="0.2"/>
    <row r="5661" ht="12" customHeight="1" x14ac:dyDescent="0.2"/>
    <row r="5662" ht="12" customHeight="1" x14ac:dyDescent="0.2"/>
    <row r="5663" ht="12" customHeight="1" x14ac:dyDescent="0.2"/>
    <row r="5664" ht="12" customHeight="1" x14ac:dyDescent="0.2"/>
    <row r="5665" ht="12" customHeight="1" x14ac:dyDescent="0.2"/>
    <row r="5666" ht="12" customHeight="1" x14ac:dyDescent="0.2"/>
    <row r="5667" ht="12" customHeight="1" x14ac:dyDescent="0.2"/>
    <row r="5668" ht="12" customHeight="1" x14ac:dyDescent="0.2"/>
    <row r="5669" ht="12" customHeight="1" x14ac:dyDescent="0.2"/>
    <row r="5670" ht="12" customHeight="1" x14ac:dyDescent="0.2"/>
    <row r="5671" ht="12" customHeight="1" x14ac:dyDescent="0.2"/>
    <row r="5672" ht="12" customHeight="1" x14ac:dyDescent="0.2"/>
    <row r="5673" ht="12" customHeight="1" x14ac:dyDescent="0.2"/>
    <row r="5674" ht="12" customHeight="1" x14ac:dyDescent="0.2"/>
    <row r="5675" ht="12" customHeight="1" x14ac:dyDescent="0.2"/>
    <row r="5676" ht="12" customHeight="1" x14ac:dyDescent="0.2"/>
    <row r="5677" ht="12" customHeight="1" x14ac:dyDescent="0.2"/>
    <row r="5678" ht="12" customHeight="1" x14ac:dyDescent="0.2"/>
    <row r="5679" ht="12" customHeight="1" x14ac:dyDescent="0.2"/>
    <row r="5680" ht="12" customHeight="1" x14ac:dyDescent="0.2"/>
    <row r="5681" ht="12" customHeight="1" x14ac:dyDescent="0.2"/>
    <row r="5682" ht="12" customHeight="1" x14ac:dyDescent="0.2"/>
    <row r="5683" ht="12" customHeight="1" x14ac:dyDescent="0.2"/>
    <row r="5684" ht="12" customHeight="1" x14ac:dyDescent="0.2"/>
    <row r="5685" ht="12" customHeight="1" x14ac:dyDescent="0.2"/>
    <row r="5686" ht="12" customHeight="1" x14ac:dyDescent="0.2"/>
    <row r="5687" ht="12" customHeight="1" x14ac:dyDescent="0.2"/>
    <row r="5688" ht="12" customHeight="1" x14ac:dyDescent="0.2"/>
    <row r="5689" ht="12" customHeight="1" x14ac:dyDescent="0.2"/>
    <row r="5690" ht="12" customHeight="1" x14ac:dyDescent="0.2"/>
    <row r="5691" ht="12" customHeight="1" x14ac:dyDescent="0.2"/>
    <row r="5692" ht="12" customHeight="1" x14ac:dyDescent="0.2"/>
    <row r="5693" ht="12" customHeight="1" x14ac:dyDescent="0.2"/>
    <row r="5694" ht="12" customHeight="1" x14ac:dyDescent="0.2"/>
    <row r="5695" ht="12" customHeight="1" x14ac:dyDescent="0.2"/>
    <row r="5696" ht="12" customHeight="1" x14ac:dyDescent="0.2"/>
    <row r="5697" ht="12" customHeight="1" x14ac:dyDescent="0.2"/>
    <row r="5698" ht="12" customHeight="1" x14ac:dyDescent="0.2"/>
    <row r="5699" ht="12" customHeight="1" x14ac:dyDescent="0.2"/>
    <row r="5700" ht="12" customHeight="1" x14ac:dyDescent="0.2"/>
    <row r="5701" ht="12" customHeight="1" x14ac:dyDescent="0.2"/>
    <row r="5702" ht="12" customHeight="1" x14ac:dyDescent="0.2"/>
    <row r="5703" ht="12" customHeight="1" x14ac:dyDescent="0.2"/>
    <row r="5704" ht="12" customHeight="1" x14ac:dyDescent="0.2"/>
    <row r="5705" ht="12" customHeight="1" x14ac:dyDescent="0.2"/>
    <row r="5706" ht="12" customHeight="1" x14ac:dyDescent="0.2"/>
    <row r="5707" ht="12" customHeight="1" x14ac:dyDescent="0.2"/>
    <row r="5708" ht="12" customHeight="1" x14ac:dyDescent="0.2"/>
    <row r="5709" ht="12" customHeight="1" x14ac:dyDescent="0.2"/>
    <row r="5710" ht="12" customHeight="1" x14ac:dyDescent="0.2"/>
    <row r="5711" ht="12" customHeight="1" x14ac:dyDescent="0.2"/>
    <row r="5712" ht="12" customHeight="1" x14ac:dyDescent="0.2"/>
    <row r="5713" ht="12" customHeight="1" x14ac:dyDescent="0.2"/>
    <row r="5714" ht="12" customHeight="1" x14ac:dyDescent="0.2"/>
    <row r="5715" ht="12" customHeight="1" x14ac:dyDescent="0.2"/>
    <row r="5716" ht="12" customHeight="1" x14ac:dyDescent="0.2"/>
    <row r="5717" ht="12" customHeight="1" x14ac:dyDescent="0.2"/>
    <row r="5718" ht="12" customHeight="1" x14ac:dyDescent="0.2"/>
    <row r="5719" ht="12" customHeight="1" x14ac:dyDescent="0.2"/>
    <row r="5720" ht="12" customHeight="1" x14ac:dyDescent="0.2"/>
    <row r="5721" ht="12" customHeight="1" x14ac:dyDescent="0.2"/>
    <row r="5722" ht="12" customHeight="1" x14ac:dyDescent="0.2"/>
    <row r="5723" ht="12" customHeight="1" x14ac:dyDescent="0.2"/>
    <row r="5724" ht="12" customHeight="1" x14ac:dyDescent="0.2"/>
    <row r="5725" ht="12" customHeight="1" x14ac:dyDescent="0.2"/>
    <row r="5726" ht="12" customHeight="1" x14ac:dyDescent="0.2"/>
    <row r="5727" ht="12" customHeight="1" x14ac:dyDescent="0.2"/>
    <row r="5728" ht="12" customHeight="1" x14ac:dyDescent="0.2"/>
    <row r="5729" ht="12" customHeight="1" x14ac:dyDescent="0.2"/>
    <row r="5730" ht="12" customHeight="1" x14ac:dyDescent="0.2"/>
    <row r="5731" ht="12" customHeight="1" x14ac:dyDescent="0.2"/>
    <row r="5732" ht="12" customHeight="1" x14ac:dyDescent="0.2"/>
    <row r="5733" ht="12" customHeight="1" x14ac:dyDescent="0.2"/>
    <row r="5734" ht="12" customHeight="1" x14ac:dyDescent="0.2"/>
    <row r="5735" ht="12" customHeight="1" x14ac:dyDescent="0.2"/>
    <row r="5736" ht="12" customHeight="1" x14ac:dyDescent="0.2"/>
    <row r="5737" ht="12" customHeight="1" x14ac:dyDescent="0.2"/>
    <row r="5738" ht="12" customHeight="1" x14ac:dyDescent="0.2"/>
    <row r="5739" ht="12" customHeight="1" x14ac:dyDescent="0.2"/>
    <row r="5740" ht="12" customHeight="1" x14ac:dyDescent="0.2"/>
    <row r="5741" ht="12" customHeight="1" x14ac:dyDescent="0.2"/>
    <row r="5742" ht="12" customHeight="1" x14ac:dyDescent="0.2"/>
    <row r="5743" ht="12" customHeight="1" x14ac:dyDescent="0.2"/>
    <row r="5744" ht="12" customHeight="1" x14ac:dyDescent="0.2"/>
    <row r="5745" ht="12" customHeight="1" x14ac:dyDescent="0.2"/>
    <row r="5746" ht="12" customHeight="1" x14ac:dyDescent="0.2"/>
    <row r="5747" ht="12" customHeight="1" x14ac:dyDescent="0.2"/>
    <row r="5748" ht="12" customHeight="1" x14ac:dyDescent="0.2"/>
    <row r="5749" ht="12" customHeight="1" x14ac:dyDescent="0.2"/>
    <row r="5750" ht="12" customHeight="1" x14ac:dyDescent="0.2"/>
    <row r="5751" ht="12" customHeight="1" x14ac:dyDescent="0.2"/>
    <row r="5752" ht="12" customHeight="1" x14ac:dyDescent="0.2"/>
    <row r="5753" ht="12" customHeight="1" x14ac:dyDescent="0.2"/>
    <row r="5754" ht="12" customHeight="1" x14ac:dyDescent="0.2"/>
    <row r="5755" ht="12" customHeight="1" x14ac:dyDescent="0.2"/>
    <row r="5756" ht="12" customHeight="1" x14ac:dyDescent="0.2"/>
    <row r="5757" ht="12" customHeight="1" x14ac:dyDescent="0.2"/>
    <row r="5758" ht="12" customHeight="1" x14ac:dyDescent="0.2"/>
    <row r="5759" ht="12" customHeight="1" x14ac:dyDescent="0.2"/>
    <row r="5760" ht="12" customHeight="1" x14ac:dyDescent="0.2"/>
    <row r="5761" ht="12" customHeight="1" x14ac:dyDescent="0.2"/>
    <row r="5762" ht="12" customHeight="1" x14ac:dyDescent="0.2"/>
    <row r="5763" ht="12" customHeight="1" x14ac:dyDescent="0.2"/>
    <row r="5764" ht="12" customHeight="1" x14ac:dyDescent="0.2"/>
    <row r="5765" ht="12" customHeight="1" x14ac:dyDescent="0.2"/>
    <row r="5766" ht="12" customHeight="1" x14ac:dyDescent="0.2"/>
    <row r="5767" ht="12" customHeight="1" x14ac:dyDescent="0.2"/>
    <row r="5768" ht="12" customHeight="1" x14ac:dyDescent="0.2"/>
    <row r="5769" ht="12" customHeight="1" x14ac:dyDescent="0.2"/>
    <row r="5770" ht="12" customHeight="1" x14ac:dyDescent="0.2"/>
    <row r="5771" ht="12" customHeight="1" x14ac:dyDescent="0.2"/>
    <row r="5772" ht="12" customHeight="1" x14ac:dyDescent="0.2"/>
    <row r="5773" ht="12" customHeight="1" x14ac:dyDescent="0.2"/>
    <row r="5774" ht="12" customHeight="1" x14ac:dyDescent="0.2"/>
    <row r="5775" ht="12" customHeight="1" x14ac:dyDescent="0.2"/>
    <row r="5776" ht="12" customHeight="1" x14ac:dyDescent="0.2"/>
    <row r="5777" ht="12" customHeight="1" x14ac:dyDescent="0.2"/>
    <row r="5778" ht="12" customHeight="1" x14ac:dyDescent="0.2"/>
    <row r="5779" ht="12" customHeight="1" x14ac:dyDescent="0.2"/>
    <row r="5780" ht="12" customHeight="1" x14ac:dyDescent="0.2"/>
    <row r="5781" ht="12" customHeight="1" x14ac:dyDescent="0.2"/>
    <row r="5782" ht="12" customHeight="1" x14ac:dyDescent="0.2"/>
    <row r="5783" ht="12" customHeight="1" x14ac:dyDescent="0.2"/>
    <row r="5784" ht="12" customHeight="1" x14ac:dyDescent="0.2"/>
    <row r="5785" ht="12" customHeight="1" x14ac:dyDescent="0.2"/>
    <row r="5786" ht="12" customHeight="1" x14ac:dyDescent="0.2"/>
    <row r="5787" ht="12" customHeight="1" x14ac:dyDescent="0.2"/>
    <row r="5788" ht="12" customHeight="1" x14ac:dyDescent="0.2"/>
    <row r="5789" ht="12" customHeight="1" x14ac:dyDescent="0.2"/>
    <row r="5790" ht="12" customHeight="1" x14ac:dyDescent="0.2"/>
    <row r="5791" ht="12" customHeight="1" x14ac:dyDescent="0.2"/>
    <row r="5792" ht="12" customHeight="1" x14ac:dyDescent="0.2"/>
    <row r="5793" ht="12" customHeight="1" x14ac:dyDescent="0.2"/>
    <row r="5794" ht="12" customHeight="1" x14ac:dyDescent="0.2"/>
    <row r="5795" ht="12" customHeight="1" x14ac:dyDescent="0.2"/>
    <row r="5796" ht="12" customHeight="1" x14ac:dyDescent="0.2"/>
    <row r="5797" ht="12" customHeight="1" x14ac:dyDescent="0.2"/>
    <row r="5798" ht="12" customHeight="1" x14ac:dyDescent="0.2"/>
    <row r="5799" ht="12" customHeight="1" x14ac:dyDescent="0.2"/>
    <row r="5800" ht="12" customHeight="1" x14ac:dyDescent="0.2"/>
    <row r="5801" ht="12" customHeight="1" x14ac:dyDescent="0.2"/>
    <row r="5802" ht="12" customHeight="1" x14ac:dyDescent="0.2"/>
    <row r="5803" ht="12" customHeight="1" x14ac:dyDescent="0.2"/>
    <row r="5804" ht="12" customHeight="1" x14ac:dyDescent="0.2"/>
    <row r="5805" ht="12" customHeight="1" x14ac:dyDescent="0.2"/>
    <row r="5806" ht="12" customHeight="1" x14ac:dyDescent="0.2"/>
    <row r="5807" ht="12" customHeight="1" x14ac:dyDescent="0.2"/>
    <row r="5808" ht="12" customHeight="1" x14ac:dyDescent="0.2"/>
    <row r="5809" ht="12" customHeight="1" x14ac:dyDescent="0.2"/>
    <row r="5810" ht="12" customHeight="1" x14ac:dyDescent="0.2"/>
    <row r="5811" ht="12" customHeight="1" x14ac:dyDescent="0.2"/>
    <row r="5812" ht="12" customHeight="1" x14ac:dyDescent="0.2"/>
    <row r="5813" ht="12" customHeight="1" x14ac:dyDescent="0.2"/>
    <row r="5814" ht="12" customHeight="1" x14ac:dyDescent="0.2"/>
    <row r="5815" ht="12" customHeight="1" x14ac:dyDescent="0.2"/>
    <row r="5816" ht="12" customHeight="1" x14ac:dyDescent="0.2"/>
    <row r="5817" ht="12" customHeight="1" x14ac:dyDescent="0.2"/>
    <row r="5818" ht="12" customHeight="1" x14ac:dyDescent="0.2"/>
    <row r="5819" ht="12" customHeight="1" x14ac:dyDescent="0.2"/>
    <row r="5820" ht="12" customHeight="1" x14ac:dyDescent="0.2"/>
    <row r="5821" ht="12" customHeight="1" x14ac:dyDescent="0.2"/>
    <row r="5822" ht="12" customHeight="1" x14ac:dyDescent="0.2"/>
    <row r="5823" ht="12" customHeight="1" x14ac:dyDescent="0.2"/>
    <row r="5824" ht="12" customHeight="1" x14ac:dyDescent="0.2"/>
    <row r="5825" ht="12" customHeight="1" x14ac:dyDescent="0.2"/>
    <row r="5826" ht="12" customHeight="1" x14ac:dyDescent="0.2"/>
    <row r="5827" ht="12" customHeight="1" x14ac:dyDescent="0.2"/>
    <row r="5828" ht="12" customHeight="1" x14ac:dyDescent="0.2"/>
    <row r="5829" ht="12" customHeight="1" x14ac:dyDescent="0.2"/>
    <row r="5830" ht="12" customHeight="1" x14ac:dyDescent="0.2"/>
    <row r="5831" ht="12" customHeight="1" x14ac:dyDescent="0.2"/>
    <row r="5832" ht="12" customHeight="1" x14ac:dyDescent="0.2"/>
    <row r="5833" ht="12" customHeight="1" x14ac:dyDescent="0.2"/>
    <row r="5834" ht="12" customHeight="1" x14ac:dyDescent="0.2"/>
    <row r="5835" ht="12" customHeight="1" x14ac:dyDescent="0.2"/>
    <row r="5836" ht="12" customHeight="1" x14ac:dyDescent="0.2"/>
    <row r="5837" ht="12" customHeight="1" x14ac:dyDescent="0.2"/>
    <row r="5838" ht="12" customHeight="1" x14ac:dyDescent="0.2"/>
    <row r="5839" ht="12" customHeight="1" x14ac:dyDescent="0.2"/>
    <row r="5840" ht="12" customHeight="1" x14ac:dyDescent="0.2"/>
    <row r="5841" ht="12" customHeight="1" x14ac:dyDescent="0.2"/>
    <row r="5842" ht="12" customHeight="1" x14ac:dyDescent="0.2"/>
    <row r="5843" ht="12" customHeight="1" x14ac:dyDescent="0.2"/>
    <row r="5844" ht="12" customHeight="1" x14ac:dyDescent="0.2"/>
    <row r="5845" ht="12" customHeight="1" x14ac:dyDescent="0.2"/>
    <row r="5846" ht="12" customHeight="1" x14ac:dyDescent="0.2"/>
    <row r="5847" ht="12" customHeight="1" x14ac:dyDescent="0.2"/>
    <row r="5848" ht="12" customHeight="1" x14ac:dyDescent="0.2"/>
    <row r="5849" ht="12" customHeight="1" x14ac:dyDescent="0.2"/>
    <row r="5850" ht="12" customHeight="1" x14ac:dyDescent="0.2"/>
    <row r="5851" ht="12" customHeight="1" x14ac:dyDescent="0.2"/>
    <row r="5852" ht="12" customHeight="1" x14ac:dyDescent="0.2"/>
    <row r="5853" ht="12" customHeight="1" x14ac:dyDescent="0.2"/>
    <row r="5854" ht="12" customHeight="1" x14ac:dyDescent="0.2"/>
    <row r="5855" ht="12" customHeight="1" x14ac:dyDescent="0.2"/>
    <row r="5856" ht="12" customHeight="1" x14ac:dyDescent="0.2"/>
    <row r="5857" ht="12" customHeight="1" x14ac:dyDescent="0.2"/>
    <row r="5858" ht="12" customHeight="1" x14ac:dyDescent="0.2"/>
    <row r="5859" ht="12" customHeight="1" x14ac:dyDescent="0.2"/>
    <row r="5860" ht="12" customHeight="1" x14ac:dyDescent="0.2"/>
    <row r="5861" ht="12" customHeight="1" x14ac:dyDescent="0.2"/>
    <row r="5862" ht="12" customHeight="1" x14ac:dyDescent="0.2"/>
    <row r="5863" ht="12" customHeight="1" x14ac:dyDescent="0.2"/>
    <row r="5864" ht="12" customHeight="1" x14ac:dyDescent="0.2"/>
    <row r="5865" ht="12" customHeight="1" x14ac:dyDescent="0.2"/>
    <row r="5866" ht="12" customHeight="1" x14ac:dyDescent="0.2"/>
    <row r="5867" ht="12" customHeight="1" x14ac:dyDescent="0.2"/>
    <row r="5868" ht="12" customHeight="1" x14ac:dyDescent="0.2"/>
    <row r="5869" ht="12" customHeight="1" x14ac:dyDescent="0.2"/>
    <row r="5870" ht="12" customHeight="1" x14ac:dyDescent="0.2"/>
    <row r="5871" ht="12" customHeight="1" x14ac:dyDescent="0.2"/>
    <row r="5872" ht="12" customHeight="1" x14ac:dyDescent="0.2"/>
    <row r="5873" ht="12" customHeight="1" x14ac:dyDescent="0.2"/>
    <row r="5874" ht="12" customHeight="1" x14ac:dyDescent="0.2"/>
    <row r="5875" ht="12" customHeight="1" x14ac:dyDescent="0.2"/>
    <row r="5876" ht="12" customHeight="1" x14ac:dyDescent="0.2"/>
    <row r="5877" ht="12" customHeight="1" x14ac:dyDescent="0.2"/>
    <row r="5878" ht="12" customHeight="1" x14ac:dyDescent="0.2"/>
    <row r="5879" ht="12" customHeight="1" x14ac:dyDescent="0.2"/>
    <row r="5880" ht="12" customHeight="1" x14ac:dyDescent="0.2"/>
    <row r="5881" ht="12" customHeight="1" x14ac:dyDescent="0.2"/>
    <row r="5882" ht="12" customHeight="1" x14ac:dyDescent="0.2"/>
    <row r="5883" ht="12" customHeight="1" x14ac:dyDescent="0.2"/>
    <row r="5884" ht="12" customHeight="1" x14ac:dyDescent="0.2"/>
    <row r="5885" ht="12" customHeight="1" x14ac:dyDescent="0.2"/>
    <row r="5886" ht="12" customHeight="1" x14ac:dyDescent="0.2"/>
    <row r="5887" ht="12" customHeight="1" x14ac:dyDescent="0.2"/>
    <row r="5888" ht="12" customHeight="1" x14ac:dyDescent="0.2"/>
    <row r="5889" ht="12" customHeight="1" x14ac:dyDescent="0.2"/>
    <row r="5890" ht="12" customHeight="1" x14ac:dyDescent="0.2"/>
    <row r="5891" ht="12" customHeight="1" x14ac:dyDescent="0.2"/>
    <row r="5892" ht="12" customHeight="1" x14ac:dyDescent="0.2"/>
    <row r="5893" ht="12" customHeight="1" x14ac:dyDescent="0.2"/>
    <row r="5894" ht="12" customHeight="1" x14ac:dyDescent="0.2"/>
    <row r="5895" ht="12" customHeight="1" x14ac:dyDescent="0.2"/>
    <row r="5896" ht="12" customHeight="1" x14ac:dyDescent="0.2"/>
    <row r="5897" ht="12" customHeight="1" x14ac:dyDescent="0.2"/>
    <row r="5898" ht="12" customHeight="1" x14ac:dyDescent="0.2"/>
    <row r="5899" ht="12" customHeight="1" x14ac:dyDescent="0.2"/>
    <row r="5900" ht="12" customHeight="1" x14ac:dyDescent="0.2"/>
    <row r="5901" ht="12" customHeight="1" x14ac:dyDescent="0.2"/>
    <row r="5902" ht="12" customHeight="1" x14ac:dyDescent="0.2"/>
    <row r="5903" ht="12" customHeight="1" x14ac:dyDescent="0.2"/>
    <row r="5904" ht="12" customHeight="1" x14ac:dyDescent="0.2"/>
    <row r="5905" ht="12" customHeight="1" x14ac:dyDescent="0.2"/>
    <row r="5906" ht="12" customHeight="1" x14ac:dyDescent="0.2"/>
    <row r="5907" ht="12" customHeight="1" x14ac:dyDescent="0.2"/>
    <row r="5908" ht="12" customHeight="1" x14ac:dyDescent="0.2"/>
    <row r="5909" ht="12" customHeight="1" x14ac:dyDescent="0.2"/>
    <row r="5910" ht="12" customHeight="1" x14ac:dyDescent="0.2"/>
    <row r="5911" ht="12" customHeight="1" x14ac:dyDescent="0.2"/>
    <row r="5912" ht="12" customHeight="1" x14ac:dyDescent="0.2"/>
    <row r="5913" ht="12" customHeight="1" x14ac:dyDescent="0.2"/>
    <row r="5914" ht="12" customHeight="1" x14ac:dyDescent="0.2"/>
    <row r="5915" ht="12" customHeight="1" x14ac:dyDescent="0.2"/>
    <row r="5916" ht="12" customHeight="1" x14ac:dyDescent="0.2"/>
    <row r="5917" ht="12" customHeight="1" x14ac:dyDescent="0.2"/>
    <row r="5918" ht="12" customHeight="1" x14ac:dyDescent="0.2"/>
    <row r="5919" ht="12" customHeight="1" x14ac:dyDescent="0.2"/>
    <row r="5920" ht="12" customHeight="1" x14ac:dyDescent="0.2"/>
    <row r="5921" ht="12" customHeight="1" x14ac:dyDescent="0.2"/>
    <row r="5922" ht="12" customHeight="1" x14ac:dyDescent="0.2"/>
    <row r="5923" ht="12" customHeight="1" x14ac:dyDescent="0.2"/>
    <row r="5924" ht="12" customHeight="1" x14ac:dyDescent="0.2"/>
    <row r="5925" ht="12" customHeight="1" x14ac:dyDescent="0.2"/>
    <row r="5926" ht="12" customHeight="1" x14ac:dyDescent="0.2"/>
    <row r="5927" ht="12" customHeight="1" x14ac:dyDescent="0.2"/>
    <row r="5928" ht="12" customHeight="1" x14ac:dyDescent="0.2"/>
    <row r="5929" ht="12" customHeight="1" x14ac:dyDescent="0.2"/>
    <row r="5930" ht="12" customHeight="1" x14ac:dyDescent="0.2"/>
    <row r="5931" ht="12" customHeight="1" x14ac:dyDescent="0.2"/>
    <row r="5932" ht="12" customHeight="1" x14ac:dyDescent="0.2"/>
    <row r="5933" ht="12" customHeight="1" x14ac:dyDescent="0.2"/>
    <row r="5934" ht="12" customHeight="1" x14ac:dyDescent="0.2"/>
    <row r="5935" ht="12" customHeight="1" x14ac:dyDescent="0.2"/>
    <row r="5936" ht="12" customHeight="1" x14ac:dyDescent="0.2"/>
    <row r="5937" ht="12" customHeight="1" x14ac:dyDescent="0.2"/>
    <row r="5938" ht="12" customHeight="1" x14ac:dyDescent="0.2"/>
    <row r="5939" ht="12" customHeight="1" x14ac:dyDescent="0.2"/>
    <row r="5940" ht="12" customHeight="1" x14ac:dyDescent="0.2"/>
    <row r="5941" ht="12" customHeight="1" x14ac:dyDescent="0.2"/>
    <row r="5942" ht="12" customHeight="1" x14ac:dyDescent="0.2"/>
    <row r="5943" ht="12" customHeight="1" x14ac:dyDescent="0.2"/>
    <row r="5944" ht="12" customHeight="1" x14ac:dyDescent="0.2"/>
    <row r="5945" ht="12" customHeight="1" x14ac:dyDescent="0.2"/>
    <row r="5946" ht="12" customHeight="1" x14ac:dyDescent="0.2"/>
    <row r="5947" ht="12" customHeight="1" x14ac:dyDescent="0.2"/>
    <row r="5948" ht="12" customHeight="1" x14ac:dyDescent="0.2"/>
    <row r="5949" ht="12" customHeight="1" x14ac:dyDescent="0.2"/>
    <row r="5950" ht="12" customHeight="1" x14ac:dyDescent="0.2"/>
    <row r="5951" ht="12" customHeight="1" x14ac:dyDescent="0.2"/>
    <row r="5952" ht="12" customHeight="1" x14ac:dyDescent="0.2"/>
    <row r="5953" ht="12" customHeight="1" x14ac:dyDescent="0.2"/>
    <row r="5954" ht="12" customHeight="1" x14ac:dyDescent="0.2"/>
    <row r="5955" ht="12" customHeight="1" x14ac:dyDescent="0.2"/>
    <row r="5956" ht="12" customHeight="1" x14ac:dyDescent="0.2"/>
    <row r="5957" ht="12" customHeight="1" x14ac:dyDescent="0.2"/>
    <row r="5958" ht="12" customHeight="1" x14ac:dyDescent="0.2"/>
    <row r="5959" ht="12" customHeight="1" x14ac:dyDescent="0.2"/>
    <row r="5960" ht="12" customHeight="1" x14ac:dyDescent="0.2"/>
    <row r="5961" ht="12" customHeight="1" x14ac:dyDescent="0.2"/>
    <row r="5962" ht="12" customHeight="1" x14ac:dyDescent="0.2"/>
    <row r="5963" ht="12" customHeight="1" x14ac:dyDescent="0.2"/>
    <row r="5964" ht="12" customHeight="1" x14ac:dyDescent="0.2"/>
    <row r="5965" ht="12" customHeight="1" x14ac:dyDescent="0.2"/>
    <row r="5966" ht="12" customHeight="1" x14ac:dyDescent="0.2"/>
    <row r="5967" ht="12" customHeight="1" x14ac:dyDescent="0.2"/>
    <row r="5968" ht="12" customHeight="1" x14ac:dyDescent="0.2"/>
    <row r="5969" ht="12" customHeight="1" x14ac:dyDescent="0.2"/>
    <row r="5970" ht="12" customHeight="1" x14ac:dyDescent="0.2"/>
    <row r="5971" ht="12" customHeight="1" x14ac:dyDescent="0.2"/>
    <row r="5972" ht="12" customHeight="1" x14ac:dyDescent="0.2"/>
    <row r="5973" ht="12" customHeight="1" x14ac:dyDescent="0.2"/>
    <row r="5974" ht="12" customHeight="1" x14ac:dyDescent="0.2"/>
    <row r="5975" ht="12" customHeight="1" x14ac:dyDescent="0.2"/>
    <row r="5976" ht="12" customHeight="1" x14ac:dyDescent="0.2"/>
    <row r="5977" ht="12" customHeight="1" x14ac:dyDescent="0.2"/>
    <row r="5978" ht="12" customHeight="1" x14ac:dyDescent="0.2"/>
    <row r="5979" ht="12" customHeight="1" x14ac:dyDescent="0.2"/>
    <row r="5980" ht="12" customHeight="1" x14ac:dyDescent="0.2"/>
    <row r="5981" ht="12" customHeight="1" x14ac:dyDescent="0.2"/>
    <row r="5982" ht="12" customHeight="1" x14ac:dyDescent="0.2"/>
    <row r="5983" ht="12" customHeight="1" x14ac:dyDescent="0.2"/>
    <row r="5984" ht="12" customHeight="1" x14ac:dyDescent="0.2"/>
    <row r="5985" ht="12" customHeight="1" x14ac:dyDescent="0.2"/>
    <row r="5986" ht="12" customHeight="1" x14ac:dyDescent="0.2"/>
    <row r="5987" ht="12" customHeight="1" x14ac:dyDescent="0.2"/>
    <row r="5988" ht="12" customHeight="1" x14ac:dyDescent="0.2"/>
    <row r="5989" ht="12" customHeight="1" x14ac:dyDescent="0.2"/>
    <row r="5990" ht="12" customHeight="1" x14ac:dyDescent="0.2"/>
    <row r="5991" ht="12" customHeight="1" x14ac:dyDescent="0.2"/>
    <row r="5992" ht="12" customHeight="1" x14ac:dyDescent="0.2"/>
    <row r="5993" ht="12" customHeight="1" x14ac:dyDescent="0.2"/>
    <row r="5994" ht="12" customHeight="1" x14ac:dyDescent="0.2"/>
    <row r="5995" ht="12" customHeight="1" x14ac:dyDescent="0.2"/>
    <row r="5996" ht="12" customHeight="1" x14ac:dyDescent="0.2"/>
    <row r="5997" ht="12" customHeight="1" x14ac:dyDescent="0.2"/>
    <row r="5998" ht="12" customHeight="1" x14ac:dyDescent="0.2"/>
    <row r="5999" ht="12" customHeight="1" x14ac:dyDescent="0.2"/>
    <row r="6000" ht="12" customHeight="1" x14ac:dyDescent="0.2"/>
    <row r="6001" ht="12" customHeight="1" x14ac:dyDescent="0.2"/>
    <row r="6002" ht="12" customHeight="1" x14ac:dyDescent="0.2"/>
    <row r="6003" ht="12" customHeight="1" x14ac:dyDescent="0.2"/>
    <row r="6004" ht="12" customHeight="1" x14ac:dyDescent="0.2"/>
    <row r="6005" ht="12" customHeight="1" x14ac:dyDescent="0.2"/>
    <row r="6006" ht="12" customHeight="1" x14ac:dyDescent="0.2"/>
    <row r="6007" ht="12" customHeight="1" x14ac:dyDescent="0.2"/>
    <row r="6008" ht="12" customHeight="1" x14ac:dyDescent="0.2"/>
    <row r="6009" ht="12" customHeight="1" x14ac:dyDescent="0.2"/>
    <row r="6010" ht="12" customHeight="1" x14ac:dyDescent="0.2"/>
    <row r="6011" ht="12" customHeight="1" x14ac:dyDescent="0.2"/>
    <row r="6012" ht="12" customHeight="1" x14ac:dyDescent="0.2"/>
    <row r="6013" ht="12" customHeight="1" x14ac:dyDescent="0.2"/>
    <row r="6014" ht="12" customHeight="1" x14ac:dyDescent="0.2"/>
    <row r="6015" ht="12" customHeight="1" x14ac:dyDescent="0.2"/>
    <row r="6016" ht="12" customHeight="1" x14ac:dyDescent="0.2"/>
    <row r="6017" ht="12" customHeight="1" x14ac:dyDescent="0.2"/>
    <row r="6018" ht="12" customHeight="1" x14ac:dyDescent="0.2"/>
    <row r="6019" ht="12" customHeight="1" x14ac:dyDescent="0.2"/>
    <row r="6020" ht="12" customHeight="1" x14ac:dyDescent="0.2"/>
    <row r="6021" ht="12" customHeight="1" x14ac:dyDescent="0.2"/>
    <row r="6022" ht="12" customHeight="1" x14ac:dyDescent="0.2"/>
    <row r="6023" ht="12" customHeight="1" x14ac:dyDescent="0.2"/>
    <row r="6024" ht="12" customHeight="1" x14ac:dyDescent="0.2"/>
    <row r="6025" ht="12" customHeight="1" x14ac:dyDescent="0.2"/>
    <row r="6026" ht="12" customHeight="1" x14ac:dyDescent="0.2"/>
    <row r="6027" ht="12" customHeight="1" x14ac:dyDescent="0.2"/>
    <row r="6028" ht="12" customHeight="1" x14ac:dyDescent="0.2"/>
    <row r="6029" ht="12" customHeight="1" x14ac:dyDescent="0.2"/>
    <row r="6030" ht="12" customHeight="1" x14ac:dyDescent="0.2"/>
    <row r="6031" ht="12" customHeight="1" x14ac:dyDescent="0.2"/>
    <row r="6032" ht="12" customHeight="1" x14ac:dyDescent="0.2"/>
    <row r="6033" ht="12" customHeight="1" x14ac:dyDescent="0.2"/>
    <row r="6034" ht="12" customHeight="1" x14ac:dyDescent="0.2"/>
    <row r="6035" ht="12" customHeight="1" x14ac:dyDescent="0.2"/>
    <row r="6036" ht="12" customHeight="1" x14ac:dyDescent="0.2"/>
    <row r="6037" ht="12" customHeight="1" x14ac:dyDescent="0.2"/>
    <row r="6038" ht="12" customHeight="1" x14ac:dyDescent="0.2"/>
    <row r="6039" ht="12" customHeight="1" x14ac:dyDescent="0.2"/>
    <row r="6040" ht="12" customHeight="1" x14ac:dyDescent="0.2"/>
    <row r="6041" ht="12" customHeight="1" x14ac:dyDescent="0.2"/>
    <row r="6042" ht="12" customHeight="1" x14ac:dyDescent="0.2"/>
    <row r="6043" ht="12" customHeight="1" x14ac:dyDescent="0.2"/>
    <row r="6044" ht="12" customHeight="1" x14ac:dyDescent="0.2"/>
    <row r="6045" ht="12" customHeight="1" x14ac:dyDescent="0.2"/>
    <row r="6046" ht="12" customHeight="1" x14ac:dyDescent="0.2"/>
    <row r="6047" ht="12" customHeight="1" x14ac:dyDescent="0.2"/>
    <row r="6048" ht="12" customHeight="1" x14ac:dyDescent="0.2"/>
    <row r="6049" ht="12" customHeight="1" x14ac:dyDescent="0.2"/>
    <row r="6050" ht="12" customHeight="1" x14ac:dyDescent="0.2"/>
    <row r="6051" ht="12" customHeight="1" x14ac:dyDescent="0.2"/>
    <row r="6052" ht="12" customHeight="1" x14ac:dyDescent="0.2"/>
    <row r="6053" ht="12" customHeight="1" x14ac:dyDescent="0.2"/>
    <row r="6054" ht="12" customHeight="1" x14ac:dyDescent="0.2"/>
    <row r="6055" ht="12" customHeight="1" x14ac:dyDescent="0.2"/>
    <row r="6056" ht="12" customHeight="1" x14ac:dyDescent="0.2"/>
    <row r="6057" ht="12" customHeight="1" x14ac:dyDescent="0.2"/>
    <row r="6058" ht="12" customHeight="1" x14ac:dyDescent="0.2"/>
    <row r="6059" ht="12" customHeight="1" x14ac:dyDescent="0.2"/>
    <row r="6060" ht="12" customHeight="1" x14ac:dyDescent="0.2"/>
    <row r="6061" ht="12" customHeight="1" x14ac:dyDescent="0.2"/>
    <row r="6062" ht="12" customHeight="1" x14ac:dyDescent="0.2"/>
    <row r="6063" ht="12" customHeight="1" x14ac:dyDescent="0.2"/>
    <row r="6064" ht="12" customHeight="1" x14ac:dyDescent="0.2"/>
    <row r="6065" ht="12" customHeight="1" x14ac:dyDescent="0.2"/>
    <row r="6066" ht="12" customHeight="1" x14ac:dyDescent="0.2"/>
    <row r="6067" ht="12" customHeight="1" x14ac:dyDescent="0.2"/>
    <row r="6068" ht="12" customHeight="1" x14ac:dyDescent="0.2"/>
    <row r="6069" ht="12" customHeight="1" x14ac:dyDescent="0.2"/>
    <row r="6070" ht="12" customHeight="1" x14ac:dyDescent="0.2"/>
    <row r="6071" ht="12" customHeight="1" x14ac:dyDescent="0.2"/>
    <row r="6072" ht="12" customHeight="1" x14ac:dyDescent="0.2"/>
    <row r="6073" ht="12" customHeight="1" x14ac:dyDescent="0.2"/>
    <row r="6074" ht="12" customHeight="1" x14ac:dyDescent="0.2"/>
    <row r="6075" ht="12" customHeight="1" x14ac:dyDescent="0.2"/>
    <row r="6076" ht="12" customHeight="1" x14ac:dyDescent="0.2"/>
    <row r="6077" ht="12" customHeight="1" x14ac:dyDescent="0.2"/>
    <row r="6078" ht="12" customHeight="1" x14ac:dyDescent="0.2"/>
    <row r="6079" ht="12" customHeight="1" x14ac:dyDescent="0.2"/>
    <row r="6080" ht="12" customHeight="1" x14ac:dyDescent="0.2"/>
    <row r="6081" ht="12" customHeight="1" x14ac:dyDescent="0.2"/>
    <row r="6082" ht="12" customHeight="1" x14ac:dyDescent="0.2"/>
    <row r="6083" ht="12" customHeight="1" x14ac:dyDescent="0.2"/>
    <row r="6084" ht="12" customHeight="1" x14ac:dyDescent="0.2"/>
    <row r="6085" ht="12" customHeight="1" x14ac:dyDescent="0.2"/>
    <row r="6086" ht="12" customHeight="1" x14ac:dyDescent="0.2"/>
    <row r="6087" ht="12" customHeight="1" x14ac:dyDescent="0.2"/>
    <row r="6088" ht="12" customHeight="1" x14ac:dyDescent="0.2"/>
    <row r="6089" ht="12" customHeight="1" x14ac:dyDescent="0.2"/>
    <row r="6090" ht="12" customHeight="1" x14ac:dyDescent="0.2"/>
    <row r="6091" ht="12" customHeight="1" x14ac:dyDescent="0.2"/>
    <row r="6092" ht="12" customHeight="1" x14ac:dyDescent="0.2"/>
    <row r="6093" ht="12" customHeight="1" x14ac:dyDescent="0.2"/>
    <row r="6094" ht="12" customHeight="1" x14ac:dyDescent="0.2"/>
    <row r="6095" ht="12" customHeight="1" x14ac:dyDescent="0.2"/>
    <row r="6096" ht="12" customHeight="1" x14ac:dyDescent="0.2"/>
    <row r="6097" ht="12" customHeight="1" x14ac:dyDescent="0.2"/>
    <row r="6098" ht="12" customHeight="1" x14ac:dyDescent="0.2"/>
    <row r="6099" ht="12" customHeight="1" x14ac:dyDescent="0.2"/>
    <row r="6100" ht="12" customHeight="1" x14ac:dyDescent="0.2"/>
    <row r="6101" ht="12" customHeight="1" x14ac:dyDescent="0.2"/>
    <row r="6102" ht="12" customHeight="1" x14ac:dyDescent="0.2"/>
    <row r="6103" ht="12" customHeight="1" x14ac:dyDescent="0.2"/>
    <row r="6104" ht="12" customHeight="1" x14ac:dyDescent="0.2"/>
    <row r="6105" ht="12" customHeight="1" x14ac:dyDescent="0.2"/>
    <row r="6106" ht="12" customHeight="1" x14ac:dyDescent="0.2"/>
    <row r="6107" ht="12" customHeight="1" x14ac:dyDescent="0.2"/>
    <row r="6108" ht="12" customHeight="1" x14ac:dyDescent="0.2"/>
    <row r="6109" ht="12" customHeight="1" x14ac:dyDescent="0.2"/>
    <row r="6110" ht="12" customHeight="1" x14ac:dyDescent="0.2"/>
    <row r="6111" ht="12" customHeight="1" x14ac:dyDescent="0.2"/>
    <row r="6112" ht="12" customHeight="1" x14ac:dyDescent="0.2"/>
    <row r="6113" ht="12" customHeight="1" x14ac:dyDescent="0.2"/>
    <row r="6114" ht="12" customHeight="1" x14ac:dyDescent="0.2"/>
    <row r="6115" ht="12" customHeight="1" x14ac:dyDescent="0.2"/>
    <row r="6116" ht="12" customHeight="1" x14ac:dyDescent="0.2"/>
    <row r="6117" ht="12" customHeight="1" x14ac:dyDescent="0.2"/>
    <row r="6118" ht="12" customHeight="1" x14ac:dyDescent="0.2"/>
    <row r="6119" ht="12" customHeight="1" x14ac:dyDescent="0.2"/>
    <row r="6120" ht="12" customHeight="1" x14ac:dyDescent="0.2"/>
    <row r="6121" ht="12" customHeight="1" x14ac:dyDescent="0.2"/>
    <row r="6122" ht="12" customHeight="1" x14ac:dyDescent="0.2"/>
    <row r="6123" ht="12" customHeight="1" x14ac:dyDescent="0.2"/>
    <row r="6124" ht="12" customHeight="1" x14ac:dyDescent="0.2"/>
    <row r="6125" ht="12" customHeight="1" x14ac:dyDescent="0.2"/>
    <row r="6126" ht="12" customHeight="1" x14ac:dyDescent="0.2"/>
    <row r="6127" ht="12" customHeight="1" x14ac:dyDescent="0.2"/>
    <row r="6128" ht="12" customHeight="1" x14ac:dyDescent="0.2"/>
    <row r="6129" ht="12" customHeight="1" x14ac:dyDescent="0.2"/>
    <row r="6130" ht="12" customHeight="1" x14ac:dyDescent="0.2"/>
    <row r="6131" ht="12" customHeight="1" x14ac:dyDescent="0.2"/>
    <row r="6132" ht="12" customHeight="1" x14ac:dyDescent="0.2"/>
    <row r="6133" ht="12" customHeight="1" x14ac:dyDescent="0.2"/>
    <row r="6134" ht="12" customHeight="1" x14ac:dyDescent="0.2"/>
    <row r="6135" ht="12" customHeight="1" x14ac:dyDescent="0.2"/>
    <row r="6136" ht="12" customHeight="1" x14ac:dyDescent="0.2"/>
    <row r="6137" ht="12" customHeight="1" x14ac:dyDescent="0.2"/>
    <row r="6138" ht="12" customHeight="1" x14ac:dyDescent="0.2"/>
    <row r="6139" ht="12" customHeight="1" x14ac:dyDescent="0.2"/>
    <row r="6140" ht="12" customHeight="1" x14ac:dyDescent="0.2"/>
    <row r="6141" ht="12" customHeight="1" x14ac:dyDescent="0.2"/>
    <row r="6142" ht="12" customHeight="1" x14ac:dyDescent="0.2"/>
    <row r="6143" ht="12" customHeight="1" x14ac:dyDescent="0.2"/>
    <row r="6144" ht="12" customHeight="1" x14ac:dyDescent="0.2"/>
    <row r="6145" ht="12" customHeight="1" x14ac:dyDescent="0.2"/>
    <row r="6146" ht="12" customHeight="1" x14ac:dyDescent="0.2"/>
    <row r="6147" ht="12" customHeight="1" x14ac:dyDescent="0.2"/>
    <row r="6148" ht="12" customHeight="1" x14ac:dyDescent="0.2"/>
    <row r="6149" ht="12" customHeight="1" x14ac:dyDescent="0.2"/>
    <row r="6150" ht="12" customHeight="1" x14ac:dyDescent="0.2"/>
    <row r="6151" ht="12" customHeight="1" x14ac:dyDescent="0.2"/>
    <row r="6152" ht="12" customHeight="1" x14ac:dyDescent="0.2"/>
    <row r="6153" ht="12" customHeight="1" x14ac:dyDescent="0.2"/>
    <row r="6154" ht="12" customHeight="1" x14ac:dyDescent="0.2"/>
    <row r="6155" ht="12" customHeight="1" x14ac:dyDescent="0.2"/>
    <row r="6156" ht="12" customHeight="1" x14ac:dyDescent="0.2"/>
    <row r="6157" ht="12" customHeight="1" x14ac:dyDescent="0.2"/>
    <row r="6158" ht="12" customHeight="1" x14ac:dyDescent="0.2"/>
    <row r="6159" ht="12" customHeight="1" x14ac:dyDescent="0.2"/>
    <row r="6160" ht="12" customHeight="1" x14ac:dyDescent="0.2"/>
    <row r="6161" ht="12" customHeight="1" x14ac:dyDescent="0.2"/>
    <row r="6162" ht="12" customHeight="1" x14ac:dyDescent="0.2"/>
    <row r="6163" ht="12" customHeight="1" x14ac:dyDescent="0.2"/>
    <row r="6164" ht="12" customHeight="1" x14ac:dyDescent="0.2"/>
    <row r="6165" ht="12" customHeight="1" x14ac:dyDescent="0.2"/>
    <row r="6166" ht="12" customHeight="1" x14ac:dyDescent="0.2"/>
    <row r="6167" ht="12" customHeight="1" x14ac:dyDescent="0.2"/>
    <row r="6168" ht="12" customHeight="1" x14ac:dyDescent="0.2"/>
    <row r="6169" ht="12" customHeight="1" x14ac:dyDescent="0.2"/>
    <row r="6170" ht="12" customHeight="1" x14ac:dyDescent="0.2"/>
    <row r="6171" ht="12" customHeight="1" x14ac:dyDescent="0.2"/>
    <row r="6172" ht="12" customHeight="1" x14ac:dyDescent="0.2"/>
    <row r="6173" ht="12" customHeight="1" x14ac:dyDescent="0.2"/>
    <row r="6174" ht="12" customHeight="1" x14ac:dyDescent="0.2"/>
    <row r="6175" ht="12" customHeight="1" x14ac:dyDescent="0.2"/>
    <row r="6176" ht="12" customHeight="1" x14ac:dyDescent="0.2"/>
    <row r="6177" ht="12" customHeight="1" x14ac:dyDescent="0.2"/>
    <row r="6178" ht="12" customHeight="1" x14ac:dyDescent="0.2"/>
    <row r="6179" ht="12" customHeight="1" x14ac:dyDescent="0.2"/>
    <row r="6180" ht="12" customHeight="1" x14ac:dyDescent="0.2"/>
    <row r="6181" ht="12" customHeight="1" x14ac:dyDescent="0.2"/>
    <row r="6182" ht="12" customHeight="1" x14ac:dyDescent="0.2"/>
    <row r="6183" ht="12" customHeight="1" x14ac:dyDescent="0.2"/>
    <row r="6184" ht="12" customHeight="1" x14ac:dyDescent="0.2"/>
    <row r="6185" ht="12" customHeight="1" x14ac:dyDescent="0.2"/>
    <row r="6186" ht="12" customHeight="1" x14ac:dyDescent="0.2"/>
    <row r="6187" ht="12" customHeight="1" x14ac:dyDescent="0.2"/>
    <row r="6188" ht="12" customHeight="1" x14ac:dyDescent="0.2"/>
    <row r="6189" ht="12" customHeight="1" x14ac:dyDescent="0.2"/>
    <row r="6190" ht="12" customHeight="1" x14ac:dyDescent="0.2"/>
    <row r="6191" ht="12" customHeight="1" x14ac:dyDescent="0.2"/>
    <row r="6192" ht="12" customHeight="1" x14ac:dyDescent="0.2"/>
    <row r="6193" ht="12" customHeight="1" x14ac:dyDescent="0.2"/>
    <row r="6194" ht="12" customHeight="1" x14ac:dyDescent="0.2"/>
    <row r="6195" ht="12" customHeight="1" x14ac:dyDescent="0.2"/>
    <row r="6196" ht="12" customHeight="1" x14ac:dyDescent="0.2"/>
    <row r="6197" ht="12" customHeight="1" x14ac:dyDescent="0.2"/>
    <row r="6198" ht="12" customHeight="1" x14ac:dyDescent="0.2"/>
    <row r="6199" ht="12" customHeight="1" x14ac:dyDescent="0.2"/>
    <row r="6200" ht="12" customHeight="1" x14ac:dyDescent="0.2"/>
    <row r="6201" ht="12" customHeight="1" x14ac:dyDescent="0.2"/>
    <row r="6202" ht="12" customHeight="1" x14ac:dyDescent="0.2"/>
    <row r="6203" ht="12" customHeight="1" x14ac:dyDescent="0.2"/>
    <row r="6204" ht="12" customHeight="1" x14ac:dyDescent="0.2"/>
    <row r="6205" ht="12" customHeight="1" x14ac:dyDescent="0.2"/>
    <row r="6206" ht="12" customHeight="1" x14ac:dyDescent="0.2"/>
    <row r="6207" ht="12" customHeight="1" x14ac:dyDescent="0.2"/>
    <row r="6208" ht="12" customHeight="1" x14ac:dyDescent="0.2"/>
    <row r="6209" ht="12" customHeight="1" x14ac:dyDescent="0.2"/>
    <row r="6210" ht="12" customHeight="1" x14ac:dyDescent="0.2"/>
    <row r="6211" ht="12" customHeight="1" x14ac:dyDescent="0.2"/>
    <row r="6212" ht="12" customHeight="1" x14ac:dyDescent="0.2"/>
    <row r="6213" ht="12" customHeight="1" x14ac:dyDescent="0.2"/>
    <row r="6214" ht="12" customHeight="1" x14ac:dyDescent="0.2"/>
    <row r="6215" ht="12" customHeight="1" x14ac:dyDescent="0.2"/>
    <row r="6216" ht="12" customHeight="1" x14ac:dyDescent="0.2"/>
    <row r="6217" ht="12" customHeight="1" x14ac:dyDescent="0.2"/>
    <row r="6218" ht="12" customHeight="1" x14ac:dyDescent="0.2"/>
    <row r="6219" ht="12" customHeight="1" x14ac:dyDescent="0.2"/>
    <row r="6220" ht="12" customHeight="1" x14ac:dyDescent="0.2"/>
    <row r="6221" ht="12" customHeight="1" x14ac:dyDescent="0.2"/>
    <row r="6222" ht="12" customHeight="1" x14ac:dyDescent="0.2"/>
    <row r="6223" ht="12" customHeight="1" x14ac:dyDescent="0.2"/>
    <row r="6224" ht="12" customHeight="1" x14ac:dyDescent="0.2"/>
    <row r="6225" ht="12" customHeight="1" x14ac:dyDescent="0.2"/>
    <row r="6226" ht="12" customHeight="1" x14ac:dyDescent="0.2"/>
    <row r="6227" ht="12" customHeight="1" x14ac:dyDescent="0.2"/>
    <row r="6228" ht="12" customHeight="1" x14ac:dyDescent="0.2"/>
    <row r="6229" ht="12" customHeight="1" x14ac:dyDescent="0.2"/>
    <row r="6230" ht="12" customHeight="1" x14ac:dyDescent="0.2"/>
    <row r="6231" ht="12" customHeight="1" x14ac:dyDescent="0.2"/>
    <row r="6232" ht="12" customHeight="1" x14ac:dyDescent="0.2"/>
    <row r="6233" ht="12" customHeight="1" x14ac:dyDescent="0.2"/>
    <row r="6234" ht="12" customHeight="1" x14ac:dyDescent="0.2"/>
    <row r="6235" ht="12" customHeight="1" x14ac:dyDescent="0.2"/>
    <row r="6236" ht="12" customHeight="1" x14ac:dyDescent="0.2"/>
    <row r="6237" ht="12" customHeight="1" x14ac:dyDescent="0.2"/>
    <row r="6238" ht="12" customHeight="1" x14ac:dyDescent="0.2"/>
    <row r="6239" ht="12" customHeight="1" x14ac:dyDescent="0.2"/>
    <row r="6240" ht="12" customHeight="1" x14ac:dyDescent="0.2"/>
    <row r="6241" ht="12" customHeight="1" x14ac:dyDescent="0.2"/>
    <row r="6242" ht="12" customHeight="1" x14ac:dyDescent="0.2"/>
    <row r="6243" ht="12" customHeight="1" x14ac:dyDescent="0.2"/>
    <row r="6244" ht="12" customHeight="1" x14ac:dyDescent="0.2"/>
    <row r="6245" ht="12" customHeight="1" x14ac:dyDescent="0.2"/>
    <row r="6246" ht="12" customHeight="1" x14ac:dyDescent="0.2"/>
    <row r="6247" ht="12" customHeight="1" x14ac:dyDescent="0.2"/>
    <row r="6248" ht="12" customHeight="1" x14ac:dyDescent="0.2"/>
    <row r="6249" ht="12" customHeight="1" x14ac:dyDescent="0.2"/>
    <row r="6250" ht="12" customHeight="1" x14ac:dyDescent="0.2"/>
    <row r="6251" ht="12" customHeight="1" x14ac:dyDescent="0.2"/>
    <row r="6252" ht="12" customHeight="1" x14ac:dyDescent="0.2"/>
    <row r="6253" ht="12" customHeight="1" x14ac:dyDescent="0.2"/>
    <row r="6254" ht="12" customHeight="1" x14ac:dyDescent="0.2"/>
    <row r="6255" ht="12" customHeight="1" x14ac:dyDescent="0.2"/>
    <row r="6256" ht="12" customHeight="1" x14ac:dyDescent="0.2"/>
    <row r="6257" ht="12" customHeight="1" x14ac:dyDescent="0.2"/>
    <row r="6258" ht="12" customHeight="1" x14ac:dyDescent="0.2"/>
    <row r="6259" ht="12" customHeight="1" x14ac:dyDescent="0.2"/>
    <row r="6260" ht="12" customHeight="1" x14ac:dyDescent="0.2"/>
    <row r="6261" ht="12" customHeight="1" x14ac:dyDescent="0.2"/>
    <row r="6262" ht="12" customHeight="1" x14ac:dyDescent="0.2"/>
    <row r="6263" ht="12" customHeight="1" x14ac:dyDescent="0.2"/>
    <row r="6264" ht="12" customHeight="1" x14ac:dyDescent="0.2"/>
    <row r="6265" ht="12" customHeight="1" x14ac:dyDescent="0.2"/>
    <row r="6266" ht="12" customHeight="1" x14ac:dyDescent="0.2"/>
    <row r="6267" ht="12" customHeight="1" x14ac:dyDescent="0.2"/>
    <row r="6268" ht="12" customHeight="1" x14ac:dyDescent="0.2"/>
    <row r="6269" ht="12" customHeight="1" x14ac:dyDescent="0.2"/>
    <row r="6270" ht="12" customHeight="1" x14ac:dyDescent="0.2"/>
    <row r="6271" ht="12" customHeight="1" x14ac:dyDescent="0.2"/>
    <row r="6272" ht="12" customHeight="1" x14ac:dyDescent="0.2"/>
    <row r="6273" ht="12" customHeight="1" x14ac:dyDescent="0.2"/>
    <row r="6274" ht="12" customHeight="1" x14ac:dyDescent="0.2"/>
    <row r="6275" ht="12" customHeight="1" x14ac:dyDescent="0.2"/>
    <row r="6276" ht="12" customHeight="1" x14ac:dyDescent="0.2"/>
    <row r="6277" ht="12" customHeight="1" x14ac:dyDescent="0.2"/>
    <row r="6278" ht="12" customHeight="1" x14ac:dyDescent="0.2"/>
    <row r="6279" ht="12" customHeight="1" x14ac:dyDescent="0.2"/>
    <row r="6280" ht="12" customHeight="1" x14ac:dyDescent="0.2"/>
    <row r="6281" ht="12" customHeight="1" x14ac:dyDescent="0.2"/>
    <row r="6282" ht="12" customHeight="1" x14ac:dyDescent="0.2"/>
    <row r="6283" ht="12" customHeight="1" x14ac:dyDescent="0.2"/>
    <row r="6284" ht="12" customHeight="1" x14ac:dyDescent="0.2"/>
    <row r="6285" ht="12" customHeight="1" x14ac:dyDescent="0.2"/>
    <row r="6286" ht="12" customHeight="1" x14ac:dyDescent="0.2"/>
    <row r="6287" ht="12" customHeight="1" x14ac:dyDescent="0.2"/>
    <row r="6288" ht="12" customHeight="1" x14ac:dyDescent="0.2"/>
    <row r="6289" ht="12" customHeight="1" x14ac:dyDescent="0.2"/>
    <row r="6290" ht="12" customHeight="1" x14ac:dyDescent="0.2"/>
    <row r="6291" ht="12" customHeight="1" x14ac:dyDescent="0.2"/>
    <row r="6292" ht="12" customHeight="1" x14ac:dyDescent="0.2"/>
    <row r="6293" ht="12" customHeight="1" x14ac:dyDescent="0.2"/>
    <row r="6294" ht="12" customHeight="1" x14ac:dyDescent="0.2"/>
    <row r="6295" ht="12" customHeight="1" x14ac:dyDescent="0.2"/>
    <row r="6296" ht="12" customHeight="1" x14ac:dyDescent="0.2"/>
    <row r="6297" ht="12" customHeight="1" x14ac:dyDescent="0.2"/>
    <row r="6298" ht="12" customHeight="1" x14ac:dyDescent="0.2"/>
    <row r="6299" ht="12" customHeight="1" x14ac:dyDescent="0.2"/>
    <row r="6300" ht="12" customHeight="1" x14ac:dyDescent="0.2"/>
    <row r="6301" ht="12" customHeight="1" x14ac:dyDescent="0.2"/>
    <row r="6302" ht="12" customHeight="1" x14ac:dyDescent="0.2"/>
    <row r="6303" ht="12" customHeight="1" x14ac:dyDescent="0.2"/>
    <row r="6304" ht="12" customHeight="1" x14ac:dyDescent="0.2"/>
    <row r="6305" ht="12" customHeight="1" x14ac:dyDescent="0.2"/>
    <row r="6306" ht="12" customHeight="1" x14ac:dyDescent="0.2"/>
    <row r="6307" ht="12" customHeight="1" x14ac:dyDescent="0.2"/>
    <row r="6308" ht="12" customHeight="1" x14ac:dyDescent="0.2"/>
    <row r="6309" ht="12" customHeight="1" x14ac:dyDescent="0.2"/>
    <row r="6310" ht="12" customHeight="1" x14ac:dyDescent="0.2"/>
    <row r="6311" ht="12" customHeight="1" x14ac:dyDescent="0.2"/>
    <row r="6312" ht="12" customHeight="1" x14ac:dyDescent="0.2"/>
    <row r="6313" ht="12" customHeight="1" x14ac:dyDescent="0.2"/>
    <row r="6314" ht="12" customHeight="1" x14ac:dyDescent="0.2"/>
    <row r="6315" ht="12" customHeight="1" x14ac:dyDescent="0.2"/>
    <row r="6316" ht="12" customHeight="1" x14ac:dyDescent="0.2"/>
    <row r="6317" ht="12" customHeight="1" x14ac:dyDescent="0.2"/>
    <row r="6318" ht="12" customHeight="1" x14ac:dyDescent="0.2"/>
    <row r="6319" ht="12" customHeight="1" x14ac:dyDescent="0.2"/>
    <row r="6320" ht="12" customHeight="1" x14ac:dyDescent="0.2"/>
    <row r="6321" ht="12" customHeight="1" x14ac:dyDescent="0.2"/>
    <row r="6322" ht="12" customHeight="1" x14ac:dyDescent="0.2"/>
    <row r="6323" ht="12" customHeight="1" x14ac:dyDescent="0.2"/>
    <row r="6324" ht="12" customHeight="1" x14ac:dyDescent="0.2"/>
    <row r="6325" ht="12" customHeight="1" x14ac:dyDescent="0.2"/>
    <row r="6326" ht="12" customHeight="1" x14ac:dyDescent="0.2"/>
    <row r="6327" ht="12" customHeight="1" x14ac:dyDescent="0.2"/>
    <row r="6328" ht="12" customHeight="1" x14ac:dyDescent="0.2"/>
    <row r="6329" ht="12" customHeight="1" x14ac:dyDescent="0.2"/>
    <row r="6330" ht="12" customHeight="1" x14ac:dyDescent="0.2"/>
    <row r="6331" ht="12" customHeight="1" x14ac:dyDescent="0.2"/>
    <row r="6332" ht="12" customHeight="1" x14ac:dyDescent="0.2"/>
    <row r="6333" ht="12" customHeight="1" x14ac:dyDescent="0.2"/>
    <row r="6334" ht="12" customHeight="1" x14ac:dyDescent="0.2"/>
    <row r="6335" ht="12" customHeight="1" x14ac:dyDescent="0.2"/>
    <row r="6336" ht="12" customHeight="1" x14ac:dyDescent="0.2"/>
    <row r="6337" ht="12" customHeight="1" x14ac:dyDescent="0.2"/>
    <row r="6338" ht="12" customHeight="1" x14ac:dyDescent="0.2"/>
    <row r="6339" ht="12" customHeight="1" x14ac:dyDescent="0.2"/>
    <row r="6340" ht="12" customHeight="1" x14ac:dyDescent="0.2"/>
    <row r="6341" ht="12" customHeight="1" x14ac:dyDescent="0.2"/>
    <row r="6342" ht="12" customHeight="1" x14ac:dyDescent="0.2"/>
    <row r="6343" ht="12" customHeight="1" x14ac:dyDescent="0.2"/>
    <row r="6344" ht="12" customHeight="1" x14ac:dyDescent="0.2"/>
    <row r="6345" ht="12" customHeight="1" x14ac:dyDescent="0.2"/>
    <row r="6346" ht="12" customHeight="1" x14ac:dyDescent="0.2"/>
    <row r="6347" ht="12" customHeight="1" x14ac:dyDescent="0.2"/>
    <row r="6348" ht="12" customHeight="1" x14ac:dyDescent="0.2"/>
    <row r="6349" ht="12" customHeight="1" x14ac:dyDescent="0.2"/>
    <row r="6350" ht="12" customHeight="1" x14ac:dyDescent="0.2"/>
    <row r="6351" ht="12" customHeight="1" x14ac:dyDescent="0.2"/>
    <row r="6352" ht="12" customHeight="1" x14ac:dyDescent="0.2"/>
    <row r="6353" ht="12" customHeight="1" x14ac:dyDescent="0.2"/>
    <row r="6354" ht="12" customHeight="1" x14ac:dyDescent="0.2"/>
    <row r="6355" ht="12" customHeight="1" x14ac:dyDescent="0.2"/>
    <row r="6356" ht="12" customHeight="1" x14ac:dyDescent="0.2"/>
    <row r="6357" ht="12" customHeight="1" x14ac:dyDescent="0.2"/>
    <row r="6358" ht="12" customHeight="1" x14ac:dyDescent="0.2"/>
    <row r="6359" ht="12" customHeight="1" x14ac:dyDescent="0.2"/>
    <row r="6360" ht="12" customHeight="1" x14ac:dyDescent="0.2"/>
    <row r="6361" ht="12" customHeight="1" x14ac:dyDescent="0.2"/>
    <row r="6362" ht="12" customHeight="1" x14ac:dyDescent="0.2"/>
    <row r="6363" ht="12" customHeight="1" x14ac:dyDescent="0.2"/>
    <row r="6364" ht="12" customHeight="1" x14ac:dyDescent="0.2"/>
    <row r="6365" ht="12" customHeight="1" x14ac:dyDescent="0.2"/>
    <row r="6366" ht="12" customHeight="1" x14ac:dyDescent="0.2"/>
    <row r="6367" ht="12" customHeight="1" x14ac:dyDescent="0.2"/>
    <row r="6368" ht="12" customHeight="1" x14ac:dyDescent="0.2"/>
    <row r="6369" ht="12" customHeight="1" x14ac:dyDescent="0.2"/>
    <row r="6370" ht="12" customHeight="1" x14ac:dyDescent="0.2"/>
    <row r="6371" ht="12" customHeight="1" x14ac:dyDescent="0.2"/>
    <row r="6372" ht="12" customHeight="1" x14ac:dyDescent="0.2"/>
    <row r="6373" ht="12" customHeight="1" x14ac:dyDescent="0.2"/>
    <row r="6374" ht="12" customHeight="1" x14ac:dyDescent="0.2"/>
    <row r="6375" ht="12" customHeight="1" x14ac:dyDescent="0.2"/>
    <row r="6376" ht="12" customHeight="1" x14ac:dyDescent="0.2"/>
    <row r="6377" ht="12" customHeight="1" x14ac:dyDescent="0.2"/>
    <row r="6378" ht="12" customHeight="1" x14ac:dyDescent="0.2"/>
    <row r="6379" ht="12" customHeight="1" x14ac:dyDescent="0.2"/>
    <row r="6380" ht="12" customHeight="1" x14ac:dyDescent="0.2"/>
    <row r="6381" ht="12" customHeight="1" x14ac:dyDescent="0.2"/>
    <row r="6382" ht="12" customHeight="1" x14ac:dyDescent="0.2"/>
    <row r="6383" ht="12" customHeight="1" x14ac:dyDescent="0.2"/>
    <row r="6384" ht="12" customHeight="1" x14ac:dyDescent="0.2"/>
    <row r="6385" ht="12" customHeight="1" x14ac:dyDescent="0.2"/>
    <row r="6386" ht="12" customHeight="1" x14ac:dyDescent="0.2"/>
    <row r="6387" ht="12" customHeight="1" x14ac:dyDescent="0.2"/>
    <row r="6388" ht="12" customHeight="1" x14ac:dyDescent="0.2"/>
    <row r="6389" ht="12" customHeight="1" x14ac:dyDescent="0.2"/>
    <row r="6390" ht="12" customHeight="1" x14ac:dyDescent="0.2"/>
    <row r="6391" ht="12" customHeight="1" x14ac:dyDescent="0.2"/>
    <row r="6392" ht="12" customHeight="1" x14ac:dyDescent="0.2"/>
    <row r="6393" ht="12" customHeight="1" x14ac:dyDescent="0.2"/>
    <row r="6394" ht="12" customHeight="1" x14ac:dyDescent="0.2"/>
    <row r="6395" ht="12" customHeight="1" x14ac:dyDescent="0.2"/>
    <row r="6396" ht="12" customHeight="1" x14ac:dyDescent="0.2"/>
    <row r="6397" ht="12" customHeight="1" x14ac:dyDescent="0.2"/>
    <row r="6398" ht="12" customHeight="1" x14ac:dyDescent="0.2"/>
    <row r="6399" ht="12" customHeight="1" x14ac:dyDescent="0.2"/>
    <row r="6400" ht="12" customHeight="1" x14ac:dyDescent="0.2"/>
    <row r="6401" ht="12" customHeight="1" x14ac:dyDescent="0.2"/>
    <row r="6402" ht="12" customHeight="1" x14ac:dyDescent="0.2"/>
    <row r="6403" ht="12" customHeight="1" x14ac:dyDescent="0.2"/>
    <row r="6404" ht="12" customHeight="1" x14ac:dyDescent="0.2"/>
    <row r="6405" ht="12" customHeight="1" x14ac:dyDescent="0.2"/>
    <row r="6406" ht="12" customHeight="1" x14ac:dyDescent="0.2"/>
    <row r="6407" ht="12" customHeight="1" x14ac:dyDescent="0.2"/>
    <row r="6408" ht="12" customHeight="1" x14ac:dyDescent="0.2"/>
    <row r="6409" ht="12" customHeight="1" x14ac:dyDescent="0.2"/>
    <row r="6410" ht="12" customHeight="1" x14ac:dyDescent="0.2"/>
    <row r="6411" ht="12" customHeight="1" x14ac:dyDescent="0.2"/>
    <row r="6412" ht="12" customHeight="1" x14ac:dyDescent="0.2"/>
    <row r="6413" ht="12" customHeight="1" x14ac:dyDescent="0.2"/>
    <row r="6414" ht="12" customHeight="1" x14ac:dyDescent="0.2"/>
    <row r="6415" ht="12" customHeight="1" x14ac:dyDescent="0.2"/>
    <row r="6416" ht="12" customHeight="1" x14ac:dyDescent="0.2"/>
    <row r="6417" ht="12" customHeight="1" x14ac:dyDescent="0.2"/>
    <row r="6418" ht="12" customHeight="1" x14ac:dyDescent="0.2"/>
    <row r="6419" ht="12" customHeight="1" x14ac:dyDescent="0.2"/>
    <row r="6420" ht="12" customHeight="1" x14ac:dyDescent="0.2"/>
    <row r="6421" ht="12" customHeight="1" x14ac:dyDescent="0.2"/>
    <row r="6422" ht="12" customHeight="1" x14ac:dyDescent="0.2"/>
    <row r="6423" ht="12" customHeight="1" x14ac:dyDescent="0.2"/>
    <row r="6424" ht="12" customHeight="1" x14ac:dyDescent="0.2"/>
    <row r="6425" ht="12" customHeight="1" x14ac:dyDescent="0.2"/>
    <row r="6426" ht="12" customHeight="1" x14ac:dyDescent="0.2"/>
    <row r="6427" ht="12" customHeight="1" x14ac:dyDescent="0.2"/>
    <row r="6428" ht="12" customHeight="1" x14ac:dyDescent="0.2"/>
    <row r="6429" ht="12" customHeight="1" x14ac:dyDescent="0.2"/>
    <row r="6430" ht="12" customHeight="1" x14ac:dyDescent="0.2"/>
    <row r="6431" ht="12" customHeight="1" x14ac:dyDescent="0.2"/>
    <row r="6432" ht="12" customHeight="1" x14ac:dyDescent="0.2"/>
    <row r="6433" ht="12" customHeight="1" x14ac:dyDescent="0.2"/>
    <row r="6434" ht="12" customHeight="1" x14ac:dyDescent="0.2"/>
    <row r="6435" ht="12" customHeight="1" x14ac:dyDescent="0.2"/>
    <row r="6436" ht="12" customHeight="1" x14ac:dyDescent="0.2"/>
    <row r="6437" ht="12" customHeight="1" x14ac:dyDescent="0.2"/>
    <row r="6438" ht="12" customHeight="1" x14ac:dyDescent="0.2"/>
    <row r="6439" ht="12" customHeight="1" x14ac:dyDescent="0.2"/>
    <row r="6440" ht="12" customHeight="1" x14ac:dyDescent="0.2"/>
    <row r="6441" ht="12" customHeight="1" x14ac:dyDescent="0.2"/>
    <row r="6442" ht="12" customHeight="1" x14ac:dyDescent="0.2"/>
    <row r="6443" ht="12" customHeight="1" x14ac:dyDescent="0.2"/>
    <row r="6444" ht="12" customHeight="1" x14ac:dyDescent="0.2"/>
    <row r="6445" ht="12" customHeight="1" x14ac:dyDescent="0.2"/>
    <row r="6446" ht="12" customHeight="1" x14ac:dyDescent="0.2"/>
    <row r="6447" ht="12" customHeight="1" x14ac:dyDescent="0.2"/>
    <row r="6448" ht="12" customHeight="1" x14ac:dyDescent="0.2"/>
    <row r="6449" ht="12" customHeight="1" x14ac:dyDescent="0.2"/>
    <row r="6450" ht="12" customHeight="1" x14ac:dyDescent="0.2"/>
    <row r="6451" ht="12" customHeight="1" x14ac:dyDescent="0.2"/>
    <row r="6452" ht="12" customHeight="1" x14ac:dyDescent="0.2"/>
    <row r="6453" ht="12" customHeight="1" x14ac:dyDescent="0.2"/>
    <row r="6454" ht="12" customHeight="1" x14ac:dyDescent="0.2"/>
    <row r="6455" ht="12" customHeight="1" x14ac:dyDescent="0.2"/>
    <row r="6456" ht="12" customHeight="1" x14ac:dyDescent="0.2"/>
    <row r="6457" ht="12" customHeight="1" x14ac:dyDescent="0.2"/>
    <row r="6458" ht="12" customHeight="1" x14ac:dyDescent="0.2"/>
    <row r="6459" ht="12" customHeight="1" x14ac:dyDescent="0.2"/>
    <row r="6460" ht="12" customHeight="1" x14ac:dyDescent="0.2"/>
    <row r="6461" ht="12" customHeight="1" x14ac:dyDescent="0.2"/>
    <row r="6462" ht="12" customHeight="1" x14ac:dyDescent="0.2"/>
    <row r="6463" ht="12" customHeight="1" x14ac:dyDescent="0.2"/>
    <row r="6464" ht="12" customHeight="1" x14ac:dyDescent="0.2"/>
    <row r="6465" ht="12" customHeight="1" x14ac:dyDescent="0.2"/>
    <row r="6466" ht="12" customHeight="1" x14ac:dyDescent="0.2"/>
    <row r="6467" ht="12" customHeight="1" x14ac:dyDescent="0.2"/>
    <row r="6468" ht="12" customHeight="1" x14ac:dyDescent="0.2"/>
    <row r="6469" ht="12" customHeight="1" x14ac:dyDescent="0.2"/>
    <row r="6470" ht="12" customHeight="1" x14ac:dyDescent="0.2"/>
    <row r="6471" ht="12" customHeight="1" x14ac:dyDescent="0.2"/>
    <row r="6472" ht="12" customHeight="1" x14ac:dyDescent="0.2"/>
    <row r="6473" ht="12" customHeight="1" x14ac:dyDescent="0.2"/>
    <row r="6474" ht="12" customHeight="1" x14ac:dyDescent="0.2"/>
    <row r="6475" ht="12" customHeight="1" x14ac:dyDescent="0.2"/>
    <row r="6476" ht="12" customHeight="1" x14ac:dyDescent="0.2"/>
    <row r="6477" ht="12" customHeight="1" x14ac:dyDescent="0.2"/>
    <row r="6478" ht="12" customHeight="1" x14ac:dyDescent="0.2"/>
    <row r="6479" ht="12" customHeight="1" x14ac:dyDescent="0.2"/>
    <row r="6480" ht="12" customHeight="1" x14ac:dyDescent="0.2"/>
    <row r="6481" ht="12" customHeight="1" x14ac:dyDescent="0.2"/>
    <row r="6482" ht="12" customHeight="1" x14ac:dyDescent="0.2"/>
    <row r="6483" ht="12" customHeight="1" x14ac:dyDescent="0.2"/>
    <row r="6484" ht="12" customHeight="1" x14ac:dyDescent="0.2"/>
    <row r="6485" ht="12" customHeight="1" x14ac:dyDescent="0.2"/>
    <row r="6486" ht="12" customHeight="1" x14ac:dyDescent="0.2"/>
    <row r="6487" ht="12" customHeight="1" x14ac:dyDescent="0.2"/>
    <row r="6488" ht="12" customHeight="1" x14ac:dyDescent="0.2"/>
    <row r="6489" ht="12" customHeight="1" x14ac:dyDescent="0.2"/>
    <row r="6490" ht="12" customHeight="1" x14ac:dyDescent="0.2"/>
    <row r="6491" ht="12" customHeight="1" x14ac:dyDescent="0.2"/>
    <row r="6492" ht="12" customHeight="1" x14ac:dyDescent="0.2"/>
    <row r="6493" ht="12" customHeight="1" x14ac:dyDescent="0.2"/>
    <row r="6494" ht="12" customHeight="1" x14ac:dyDescent="0.2"/>
    <row r="6495" ht="12" customHeight="1" x14ac:dyDescent="0.2"/>
    <row r="6496" ht="12" customHeight="1" x14ac:dyDescent="0.2"/>
    <row r="6497" ht="12" customHeight="1" x14ac:dyDescent="0.2"/>
    <row r="6498" ht="12" customHeight="1" x14ac:dyDescent="0.2"/>
    <row r="6499" ht="12" customHeight="1" x14ac:dyDescent="0.2"/>
    <row r="6500" ht="12" customHeight="1" x14ac:dyDescent="0.2"/>
    <row r="6501" ht="12" customHeight="1" x14ac:dyDescent="0.2"/>
    <row r="6502" ht="12" customHeight="1" x14ac:dyDescent="0.2"/>
    <row r="6503" ht="12" customHeight="1" x14ac:dyDescent="0.2"/>
    <row r="6504" ht="12" customHeight="1" x14ac:dyDescent="0.2"/>
    <row r="6505" ht="12" customHeight="1" x14ac:dyDescent="0.2"/>
    <row r="6506" ht="12" customHeight="1" x14ac:dyDescent="0.2"/>
    <row r="6507" ht="12" customHeight="1" x14ac:dyDescent="0.2"/>
    <row r="6508" ht="12" customHeight="1" x14ac:dyDescent="0.2"/>
    <row r="6509" ht="12" customHeight="1" x14ac:dyDescent="0.2"/>
    <row r="6510" ht="12" customHeight="1" x14ac:dyDescent="0.2"/>
    <row r="6511" ht="12" customHeight="1" x14ac:dyDescent="0.2"/>
    <row r="6512" ht="12" customHeight="1" x14ac:dyDescent="0.2"/>
    <row r="6513" ht="12" customHeight="1" x14ac:dyDescent="0.2"/>
    <row r="6514" ht="12" customHeight="1" x14ac:dyDescent="0.2"/>
    <row r="6515" ht="12" customHeight="1" x14ac:dyDescent="0.2"/>
    <row r="6516" ht="12" customHeight="1" x14ac:dyDescent="0.2"/>
    <row r="6517" ht="12" customHeight="1" x14ac:dyDescent="0.2"/>
    <row r="6518" ht="12" customHeight="1" x14ac:dyDescent="0.2"/>
    <row r="6519" ht="12" customHeight="1" x14ac:dyDescent="0.2"/>
    <row r="6520" ht="12" customHeight="1" x14ac:dyDescent="0.2"/>
    <row r="6521" ht="12" customHeight="1" x14ac:dyDescent="0.2"/>
    <row r="6522" ht="12" customHeight="1" x14ac:dyDescent="0.2"/>
    <row r="6523" ht="12" customHeight="1" x14ac:dyDescent="0.2"/>
    <row r="6524" ht="12" customHeight="1" x14ac:dyDescent="0.2"/>
    <row r="6525" ht="12" customHeight="1" x14ac:dyDescent="0.2"/>
    <row r="6526" ht="12" customHeight="1" x14ac:dyDescent="0.2"/>
    <row r="6527" ht="12" customHeight="1" x14ac:dyDescent="0.2"/>
    <row r="6528" ht="12" customHeight="1" x14ac:dyDescent="0.2"/>
    <row r="6529" ht="12" customHeight="1" x14ac:dyDescent="0.2"/>
    <row r="6530" ht="12" customHeight="1" x14ac:dyDescent="0.2"/>
    <row r="6531" ht="12" customHeight="1" x14ac:dyDescent="0.2"/>
    <row r="6532" ht="12" customHeight="1" x14ac:dyDescent="0.2"/>
    <row r="6533" ht="12" customHeight="1" x14ac:dyDescent="0.2"/>
    <row r="6534" ht="12" customHeight="1" x14ac:dyDescent="0.2"/>
    <row r="6535" ht="12" customHeight="1" x14ac:dyDescent="0.2"/>
    <row r="6536" ht="12" customHeight="1" x14ac:dyDescent="0.2"/>
    <row r="6537" ht="12" customHeight="1" x14ac:dyDescent="0.2"/>
    <row r="6538" ht="12" customHeight="1" x14ac:dyDescent="0.2"/>
    <row r="6539" ht="12" customHeight="1" x14ac:dyDescent="0.2"/>
    <row r="6540" ht="12" customHeight="1" x14ac:dyDescent="0.2"/>
    <row r="6541" ht="12" customHeight="1" x14ac:dyDescent="0.2"/>
    <row r="6542" ht="12" customHeight="1" x14ac:dyDescent="0.2"/>
    <row r="6543" ht="12" customHeight="1" x14ac:dyDescent="0.2"/>
    <row r="6544" ht="12" customHeight="1" x14ac:dyDescent="0.2"/>
    <row r="6545" ht="12" customHeight="1" x14ac:dyDescent="0.2"/>
    <row r="6546" ht="12" customHeight="1" x14ac:dyDescent="0.2"/>
    <row r="6547" ht="12" customHeight="1" x14ac:dyDescent="0.2"/>
    <row r="6548" ht="12" customHeight="1" x14ac:dyDescent="0.2"/>
    <row r="6549" ht="12" customHeight="1" x14ac:dyDescent="0.2"/>
    <row r="6550" ht="12" customHeight="1" x14ac:dyDescent="0.2"/>
    <row r="6551" ht="12" customHeight="1" x14ac:dyDescent="0.2"/>
    <row r="6552" ht="12" customHeight="1" x14ac:dyDescent="0.2"/>
    <row r="6553" ht="12" customHeight="1" x14ac:dyDescent="0.2"/>
    <row r="6554" ht="12" customHeight="1" x14ac:dyDescent="0.2"/>
    <row r="6555" ht="12" customHeight="1" x14ac:dyDescent="0.2"/>
    <row r="6556" ht="12" customHeight="1" x14ac:dyDescent="0.2"/>
    <row r="6557" ht="12" customHeight="1" x14ac:dyDescent="0.2"/>
    <row r="6558" ht="12" customHeight="1" x14ac:dyDescent="0.2"/>
    <row r="6559" ht="12" customHeight="1" x14ac:dyDescent="0.2"/>
    <row r="6560" ht="12" customHeight="1" x14ac:dyDescent="0.2"/>
    <row r="6561" ht="12" customHeight="1" x14ac:dyDescent="0.2"/>
    <row r="6562" ht="12" customHeight="1" x14ac:dyDescent="0.2"/>
    <row r="6563" ht="12" customHeight="1" x14ac:dyDescent="0.2"/>
    <row r="6564" ht="12" customHeight="1" x14ac:dyDescent="0.2"/>
    <row r="6565" ht="12" customHeight="1" x14ac:dyDescent="0.2"/>
    <row r="6566" ht="12" customHeight="1" x14ac:dyDescent="0.2"/>
    <row r="6567" ht="12" customHeight="1" x14ac:dyDescent="0.2"/>
    <row r="6568" ht="12" customHeight="1" x14ac:dyDescent="0.2"/>
    <row r="6569" ht="12" customHeight="1" x14ac:dyDescent="0.2"/>
    <row r="6570" ht="12" customHeight="1" x14ac:dyDescent="0.2"/>
    <row r="6571" ht="12" customHeight="1" x14ac:dyDescent="0.2"/>
    <row r="6572" ht="12" customHeight="1" x14ac:dyDescent="0.2"/>
    <row r="6573" ht="12" customHeight="1" x14ac:dyDescent="0.2"/>
    <row r="6574" ht="12" customHeight="1" x14ac:dyDescent="0.2"/>
    <row r="6575" ht="12" customHeight="1" x14ac:dyDescent="0.2"/>
    <row r="6576" ht="12" customHeight="1" x14ac:dyDescent="0.2"/>
    <row r="6577" ht="12" customHeight="1" x14ac:dyDescent="0.2"/>
    <row r="6578" ht="12" customHeight="1" x14ac:dyDescent="0.2"/>
    <row r="6579" ht="12" customHeight="1" x14ac:dyDescent="0.2"/>
    <row r="6580" ht="12" customHeight="1" x14ac:dyDescent="0.2"/>
    <row r="6581" ht="12" customHeight="1" x14ac:dyDescent="0.2"/>
    <row r="6582" ht="12" customHeight="1" x14ac:dyDescent="0.2"/>
    <row r="6583" ht="12" customHeight="1" x14ac:dyDescent="0.2"/>
    <row r="6584" ht="12" customHeight="1" x14ac:dyDescent="0.2"/>
    <row r="6585" ht="12" customHeight="1" x14ac:dyDescent="0.2"/>
    <row r="6586" ht="12" customHeight="1" x14ac:dyDescent="0.2"/>
    <row r="6587" ht="12" customHeight="1" x14ac:dyDescent="0.2"/>
    <row r="6588" ht="12" customHeight="1" x14ac:dyDescent="0.2"/>
    <row r="6589" ht="12" customHeight="1" x14ac:dyDescent="0.2"/>
    <row r="6590" ht="12" customHeight="1" x14ac:dyDescent="0.2"/>
    <row r="6591" ht="12" customHeight="1" x14ac:dyDescent="0.2"/>
    <row r="6592" ht="12" customHeight="1" x14ac:dyDescent="0.2"/>
    <row r="6593" ht="12" customHeight="1" x14ac:dyDescent="0.2"/>
    <row r="6594" ht="12" customHeight="1" x14ac:dyDescent="0.2"/>
    <row r="6595" ht="12" customHeight="1" x14ac:dyDescent="0.2"/>
    <row r="6596" ht="12" customHeight="1" x14ac:dyDescent="0.2"/>
    <row r="6597" ht="12" customHeight="1" x14ac:dyDescent="0.2"/>
    <row r="6598" ht="12" customHeight="1" x14ac:dyDescent="0.2"/>
    <row r="6599" ht="12" customHeight="1" x14ac:dyDescent="0.2"/>
    <row r="6600" ht="12" customHeight="1" x14ac:dyDescent="0.2"/>
    <row r="6601" ht="12" customHeight="1" x14ac:dyDescent="0.2"/>
    <row r="6602" ht="12" customHeight="1" x14ac:dyDescent="0.2"/>
    <row r="6603" ht="12" customHeight="1" x14ac:dyDescent="0.2"/>
    <row r="6604" ht="12" customHeight="1" x14ac:dyDescent="0.2"/>
    <row r="6605" ht="12" customHeight="1" x14ac:dyDescent="0.2"/>
    <row r="6606" ht="12" customHeight="1" x14ac:dyDescent="0.2"/>
    <row r="6607" ht="12" customHeight="1" x14ac:dyDescent="0.2"/>
    <row r="6608" ht="12" customHeight="1" x14ac:dyDescent="0.2"/>
    <row r="6609" ht="12" customHeight="1" x14ac:dyDescent="0.2"/>
    <row r="6610" ht="12" customHeight="1" x14ac:dyDescent="0.2"/>
    <row r="6611" ht="12" customHeight="1" x14ac:dyDescent="0.2"/>
    <row r="6612" ht="12" customHeight="1" x14ac:dyDescent="0.2"/>
    <row r="6613" ht="12" customHeight="1" x14ac:dyDescent="0.2"/>
    <row r="6614" ht="12" customHeight="1" x14ac:dyDescent="0.2"/>
    <row r="6615" ht="12" customHeight="1" x14ac:dyDescent="0.2"/>
    <row r="6616" ht="12" customHeight="1" x14ac:dyDescent="0.2"/>
    <row r="6617" ht="12" customHeight="1" x14ac:dyDescent="0.2"/>
    <row r="6618" ht="12" customHeight="1" x14ac:dyDescent="0.2"/>
    <row r="6619" ht="12" customHeight="1" x14ac:dyDescent="0.2"/>
    <row r="6620" ht="12" customHeight="1" x14ac:dyDescent="0.2"/>
    <row r="6621" ht="12" customHeight="1" x14ac:dyDescent="0.2"/>
    <row r="6622" ht="12" customHeight="1" x14ac:dyDescent="0.2"/>
    <row r="6623" ht="12" customHeight="1" x14ac:dyDescent="0.2"/>
    <row r="6624" ht="12" customHeight="1" x14ac:dyDescent="0.2"/>
    <row r="6625" ht="12" customHeight="1" x14ac:dyDescent="0.2"/>
    <row r="6626" ht="12" customHeight="1" x14ac:dyDescent="0.2"/>
    <row r="6627" ht="12" customHeight="1" x14ac:dyDescent="0.2"/>
    <row r="6628" ht="12" customHeight="1" x14ac:dyDescent="0.2"/>
    <row r="6629" ht="12" customHeight="1" x14ac:dyDescent="0.2"/>
    <row r="6630" ht="12" customHeight="1" x14ac:dyDescent="0.2"/>
    <row r="6631" ht="12" customHeight="1" x14ac:dyDescent="0.2"/>
    <row r="6632" ht="12" customHeight="1" x14ac:dyDescent="0.2"/>
    <row r="6633" ht="12" customHeight="1" x14ac:dyDescent="0.2"/>
    <row r="6634" ht="12" customHeight="1" x14ac:dyDescent="0.2"/>
    <row r="6635" ht="12" customHeight="1" x14ac:dyDescent="0.2"/>
    <row r="6636" ht="12" customHeight="1" x14ac:dyDescent="0.2"/>
    <row r="6637" ht="12" customHeight="1" x14ac:dyDescent="0.2"/>
    <row r="6638" ht="12" customHeight="1" x14ac:dyDescent="0.2"/>
    <row r="6639" ht="12" customHeight="1" x14ac:dyDescent="0.2"/>
    <row r="6640" ht="12" customHeight="1" x14ac:dyDescent="0.2"/>
    <row r="6641" ht="12" customHeight="1" x14ac:dyDescent="0.2"/>
    <row r="6642" ht="12" customHeight="1" x14ac:dyDescent="0.2"/>
    <row r="6643" ht="12" customHeight="1" x14ac:dyDescent="0.2"/>
    <row r="6644" ht="12" customHeight="1" x14ac:dyDescent="0.2"/>
    <row r="6645" ht="12" customHeight="1" x14ac:dyDescent="0.2"/>
    <row r="6646" ht="12" customHeight="1" x14ac:dyDescent="0.2"/>
    <row r="6647" ht="12" customHeight="1" x14ac:dyDescent="0.2"/>
    <row r="6648" ht="12" customHeight="1" x14ac:dyDescent="0.2"/>
    <row r="6649" ht="12" customHeight="1" x14ac:dyDescent="0.2"/>
    <row r="6650" ht="12" customHeight="1" x14ac:dyDescent="0.2"/>
    <row r="6651" ht="12" customHeight="1" x14ac:dyDescent="0.2"/>
    <row r="6652" ht="12" customHeight="1" x14ac:dyDescent="0.2"/>
    <row r="6653" ht="12" customHeight="1" x14ac:dyDescent="0.2"/>
    <row r="6654" ht="12" customHeight="1" x14ac:dyDescent="0.2"/>
    <row r="6655" ht="12" customHeight="1" x14ac:dyDescent="0.2"/>
    <row r="6656" ht="12" customHeight="1" x14ac:dyDescent="0.2"/>
    <row r="6657" ht="12" customHeight="1" x14ac:dyDescent="0.2"/>
    <row r="6658" ht="12" customHeight="1" x14ac:dyDescent="0.2"/>
    <row r="6659" ht="12" customHeight="1" x14ac:dyDescent="0.2"/>
    <row r="6660" ht="12" customHeight="1" x14ac:dyDescent="0.2"/>
    <row r="6661" ht="12" customHeight="1" x14ac:dyDescent="0.2"/>
    <row r="6662" ht="12" customHeight="1" x14ac:dyDescent="0.2"/>
    <row r="6663" ht="12" customHeight="1" x14ac:dyDescent="0.2"/>
    <row r="6664" ht="12" customHeight="1" x14ac:dyDescent="0.2"/>
    <row r="6665" ht="12" customHeight="1" x14ac:dyDescent="0.2"/>
    <row r="6666" ht="12" customHeight="1" x14ac:dyDescent="0.2"/>
    <row r="6667" ht="12" customHeight="1" x14ac:dyDescent="0.2"/>
    <row r="6668" ht="12" customHeight="1" x14ac:dyDescent="0.2"/>
    <row r="6669" ht="12" customHeight="1" x14ac:dyDescent="0.2"/>
    <row r="6670" ht="12" customHeight="1" x14ac:dyDescent="0.2"/>
    <row r="6671" ht="12" customHeight="1" x14ac:dyDescent="0.2"/>
    <row r="6672" ht="12" customHeight="1" x14ac:dyDescent="0.2"/>
    <row r="6673" ht="12" customHeight="1" x14ac:dyDescent="0.2"/>
    <row r="6674" ht="12" customHeight="1" x14ac:dyDescent="0.2"/>
    <row r="6675" ht="12" customHeight="1" x14ac:dyDescent="0.2"/>
    <row r="6676" ht="12" customHeight="1" x14ac:dyDescent="0.2"/>
    <row r="6677" ht="12" customHeight="1" x14ac:dyDescent="0.2"/>
    <row r="6678" ht="12" customHeight="1" x14ac:dyDescent="0.2"/>
    <row r="6679" ht="12" customHeight="1" x14ac:dyDescent="0.2"/>
    <row r="6680" ht="12" customHeight="1" x14ac:dyDescent="0.2"/>
    <row r="6681" ht="12" customHeight="1" x14ac:dyDescent="0.2"/>
    <row r="6682" ht="12" customHeight="1" x14ac:dyDescent="0.2"/>
    <row r="6683" ht="12" customHeight="1" x14ac:dyDescent="0.2"/>
    <row r="6684" ht="12" customHeight="1" x14ac:dyDescent="0.2"/>
    <row r="6685" ht="12" customHeight="1" x14ac:dyDescent="0.2"/>
    <row r="6686" ht="12" customHeight="1" x14ac:dyDescent="0.2"/>
    <row r="6687" ht="12" customHeight="1" x14ac:dyDescent="0.2"/>
    <row r="6688" ht="12" customHeight="1" x14ac:dyDescent="0.2"/>
    <row r="6689" ht="12" customHeight="1" x14ac:dyDescent="0.2"/>
    <row r="6690" ht="12" customHeight="1" x14ac:dyDescent="0.2"/>
    <row r="6691" ht="12" customHeight="1" x14ac:dyDescent="0.2"/>
    <row r="6692" ht="12" customHeight="1" x14ac:dyDescent="0.2"/>
    <row r="6693" ht="12" customHeight="1" x14ac:dyDescent="0.2"/>
    <row r="6694" ht="12" customHeight="1" x14ac:dyDescent="0.2"/>
    <row r="6695" ht="12" customHeight="1" x14ac:dyDescent="0.2"/>
    <row r="6696" ht="12" customHeight="1" x14ac:dyDescent="0.2"/>
    <row r="6697" ht="12" customHeight="1" x14ac:dyDescent="0.2"/>
    <row r="6698" ht="12" customHeight="1" x14ac:dyDescent="0.2"/>
    <row r="6699" ht="12" customHeight="1" x14ac:dyDescent="0.2"/>
    <row r="6700" ht="12" customHeight="1" x14ac:dyDescent="0.2"/>
    <row r="6701" ht="12" customHeight="1" x14ac:dyDescent="0.2"/>
    <row r="6702" ht="12" customHeight="1" x14ac:dyDescent="0.2"/>
    <row r="6703" ht="12" customHeight="1" x14ac:dyDescent="0.2"/>
    <row r="6704" ht="12" customHeight="1" x14ac:dyDescent="0.2"/>
    <row r="6705" ht="12" customHeight="1" x14ac:dyDescent="0.2"/>
    <row r="6706" ht="12" customHeight="1" x14ac:dyDescent="0.2"/>
    <row r="6707" ht="12" customHeight="1" x14ac:dyDescent="0.2"/>
    <row r="6708" ht="12" customHeight="1" x14ac:dyDescent="0.2"/>
    <row r="6709" ht="12" customHeight="1" x14ac:dyDescent="0.2"/>
    <row r="6710" ht="12" customHeight="1" x14ac:dyDescent="0.2"/>
    <row r="6711" ht="12" customHeight="1" x14ac:dyDescent="0.2"/>
    <row r="6712" ht="12" customHeight="1" x14ac:dyDescent="0.2"/>
    <row r="6713" ht="12" customHeight="1" x14ac:dyDescent="0.2"/>
    <row r="6714" ht="12" customHeight="1" x14ac:dyDescent="0.2"/>
    <row r="6715" ht="12" customHeight="1" x14ac:dyDescent="0.2"/>
    <row r="6716" ht="12" customHeight="1" x14ac:dyDescent="0.2"/>
    <row r="6717" ht="12" customHeight="1" x14ac:dyDescent="0.2"/>
    <row r="6718" ht="12" customHeight="1" x14ac:dyDescent="0.2"/>
    <row r="6719" ht="12" customHeight="1" x14ac:dyDescent="0.2"/>
    <row r="6720" ht="12" customHeight="1" x14ac:dyDescent="0.2"/>
    <row r="6721" ht="12" customHeight="1" x14ac:dyDescent="0.2"/>
    <row r="6722" ht="12" customHeight="1" x14ac:dyDescent="0.2"/>
    <row r="6723" ht="12" customHeight="1" x14ac:dyDescent="0.2"/>
    <row r="6724" ht="12" customHeight="1" x14ac:dyDescent="0.2"/>
    <row r="6725" ht="12" customHeight="1" x14ac:dyDescent="0.2"/>
    <row r="6726" ht="12" customHeight="1" x14ac:dyDescent="0.2"/>
    <row r="6727" ht="12" customHeight="1" x14ac:dyDescent="0.2"/>
    <row r="6728" ht="12" customHeight="1" x14ac:dyDescent="0.2"/>
    <row r="6729" ht="12" customHeight="1" x14ac:dyDescent="0.2"/>
    <row r="6730" ht="12" customHeight="1" x14ac:dyDescent="0.2"/>
    <row r="6731" ht="12" customHeight="1" x14ac:dyDescent="0.2"/>
    <row r="6732" ht="12" customHeight="1" x14ac:dyDescent="0.2"/>
    <row r="6733" ht="12" customHeight="1" x14ac:dyDescent="0.2"/>
    <row r="6734" ht="12" customHeight="1" x14ac:dyDescent="0.2"/>
    <row r="6735" ht="12" customHeight="1" x14ac:dyDescent="0.2"/>
    <row r="6736" ht="12" customHeight="1" x14ac:dyDescent="0.2"/>
    <row r="6737" ht="12" customHeight="1" x14ac:dyDescent="0.2"/>
    <row r="6738" ht="12" customHeight="1" x14ac:dyDescent="0.2"/>
    <row r="6739" ht="12" customHeight="1" x14ac:dyDescent="0.2"/>
    <row r="6740" ht="12" customHeight="1" x14ac:dyDescent="0.2"/>
    <row r="6741" ht="12" customHeight="1" x14ac:dyDescent="0.2"/>
    <row r="6742" ht="12" customHeight="1" x14ac:dyDescent="0.2"/>
    <row r="6743" ht="12" customHeight="1" x14ac:dyDescent="0.2"/>
    <row r="6744" ht="12" customHeight="1" x14ac:dyDescent="0.2"/>
    <row r="6745" ht="12" customHeight="1" x14ac:dyDescent="0.2"/>
    <row r="6746" ht="12" customHeight="1" x14ac:dyDescent="0.2"/>
    <row r="6747" ht="12" customHeight="1" x14ac:dyDescent="0.2"/>
    <row r="6748" ht="12" customHeight="1" x14ac:dyDescent="0.2"/>
    <row r="6749" ht="12" customHeight="1" x14ac:dyDescent="0.2"/>
    <row r="6750" ht="12" customHeight="1" x14ac:dyDescent="0.2"/>
    <row r="6751" ht="12" customHeight="1" x14ac:dyDescent="0.2"/>
    <row r="6752" ht="12" customHeight="1" x14ac:dyDescent="0.2"/>
    <row r="6753" ht="12" customHeight="1" x14ac:dyDescent="0.2"/>
    <row r="6754" ht="12" customHeight="1" x14ac:dyDescent="0.2"/>
    <row r="6755" ht="12" customHeight="1" x14ac:dyDescent="0.2"/>
    <row r="6756" ht="12" customHeight="1" x14ac:dyDescent="0.2"/>
    <row r="6757" ht="12" customHeight="1" x14ac:dyDescent="0.2"/>
    <row r="6758" ht="12" customHeight="1" x14ac:dyDescent="0.2"/>
    <row r="6759" ht="12" customHeight="1" x14ac:dyDescent="0.2"/>
    <row r="6760" ht="12" customHeight="1" x14ac:dyDescent="0.2"/>
    <row r="6761" ht="12" customHeight="1" x14ac:dyDescent="0.2"/>
    <row r="6762" ht="12" customHeight="1" x14ac:dyDescent="0.2"/>
    <row r="6763" ht="12" customHeight="1" x14ac:dyDescent="0.2"/>
    <row r="6764" ht="12" customHeight="1" x14ac:dyDescent="0.2"/>
    <row r="6765" ht="12" customHeight="1" x14ac:dyDescent="0.2"/>
    <row r="6766" ht="12" customHeight="1" x14ac:dyDescent="0.2"/>
    <row r="6767" ht="12" customHeight="1" x14ac:dyDescent="0.2"/>
    <row r="6768" ht="12" customHeight="1" x14ac:dyDescent="0.2"/>
    <row r="6769" ht="12" customHeight="1" x14ac:dyDescent="0.2"/>
    <row r="6770" ht="12" customHeight="1" x14ac:dyDescent="0.2"/>
    <row r="6771" ht="12" customHeight="1" x14ac:dyDescent="0.2"/>
    <row r="6772" ht="12" customHeight="1" x14ac:dyDescent="0.2"/>
    <row r="6773" ht="12" customHeight="1" x14ac:dyDescent="0.2"/>
    <row r="6774" ht="12" customHeight="1" x14ac:dyDescent="0.2"/>
    <row r="6775" ht="12" customHeight="1" x14ac:dyDescent="0.2"/>
    <row r="6776" ht="12" customHeight="1" x14ac:dyDescent="0.2"/>
    <row r="6777" ht="12" customHeight="1" x14ac:dyDescent="0.2"/>
    <row r="6778" ht="12" customHeight="1" x14ac:dyDescent="0.2"/>
    <row r="6779" ht="12" customHeight="1" x14ac:dyDescent="0.2"/>
    <row r="6780" ht="12" customHeight="1" x14ac:dyDescent="0.2"/>
    <row r="6781" ht="12" customHeight="1" x14ac:dyDescent="0.2"/>
    <row r="6782" ht="12" customHeight="1" x14ac:dyDescent="0.2"/>
    <row r="6783" ht="12" customHeight="1" x14ac:dyDescent="0.2"/>
    <row r="6784" ht="12" customHeight="1" x14ac:dyDescent="0.2"/>
    <row r="6785" ht="12" customHeight="1" x14ac:dyDescent="0.2"/>
    <row r="6786" ht="12" customHeight="1" x14ac:dyDescent="0.2"/>
    <row r="6787" ht="12" customHeight="1" x14ac:dyDescent="0.2"/>
    <row r="6788" ht="12" customHeight="1" x14ac:dyDescent="0.2"/>
    <row r="6789" ht="12" customHeight="1" x14ac:dyDescent="0.2"/>
    <row r="6790" ht="12" customHeight="1" x14ac:dyDescent="0.2"/>
    <row r="6791" ht="12" customHeight="1" x14ac:dyDescent="0.2"/>
    <row r="6792" ht="12" customHeight="1" x14ac:dyDescent="0.2"/>
    <row r="6793" ht="12" customHeight="1" x14ac:dyDescent="0.2"/>
    <row r="6794" ht="12" customHeight="1" x14ac:dyDescent="0.2"/>
    <row r="6795" ht="12" customHeight="1" x14ac:dyDescent="0.2"/>
    <row r="6796" ht="12" customHeight="1" x14ac:dyDescent="0.2"/>
    <row r="6797" ht="12" customHeight="1" x14ac:dyDescent="0.2"/>
    <row r="6798" ht="12" customHeight="1" x14ac:dyDescent="0.2"/>
    <row r="6799" ht="12" customHeight="1" x14ac:dyDescent="0.2"/>
    <row r="6800" ht="12" customHeight="1" x14ac:dyDescent="0.2"/>
    <row r="6801" ht="12" customHeight="1" x14ac:dyDescent="0.2"/>
    <row r="6802" ht="12" customHeight="1" x14ac:dyDescent="0.2"/>
    <row r="6803" ht="12" customHeight="1" x14ac:dyDescent="0.2"/>
    <row r="6804" ht="12" customHeight="1" x14ac:dyDescent="0.2"/>
    <row r="6805" ht="12" customHeight="1" x14ac:dyDescent="0.2"/>
    <row r="6806" ht="12" customHeight="1" x14ac:dyDescent="0.2"/>
    <row r="6807" ht="12" customHeight="1" x14ac:dyDescent="0.2"/>
    <row r="6808" ht="12" customHeight="1" x14ac:dyDescent="0.2"/>
    <row r="6809" ht="12" customHeight="1" x14ac:dyDescent="0.2"/>
    <row r="6810" ht="12" customHeight="1" x14ac:dyDescent="0.2"/>
    <row r="6811" ht="12" customHeight="1" x14ac:dyDescent="0.2"/>
    <row r="6812" ht="12" customHeight="1" x14ac:dyDescent="0.2"/>
    <row r="6813" ht="12" customHeight="1" x14ac:dyDescent="0.2"/>
    <row r="6814" ht="12" customHeight="1" x14ac:dyDescent="0.2"/>
    <row r="6815" ht="12" customHeight="1" x14ac:dyDescent="0.2"/>
    <row r="6816" ht="12" customHeight="1" x14ac:dyDescent="0.2"/>
    <row r="6817" ht="12" customHeight="1" x14ac:dyDescent="0.2"/>
    <row r="6818" ht="12" customHeight="1" x14ac:dyDescent="0.2"/>
    <row r="6819" ht="12" customHeight="1" x14ac:dyDescent="0.2"/>
    <row r="6820" ht="12" customHeight="1" x14ac:dyDescent="0.2"/>
    <row r="6821" ht="12" customHeight="1" x14ac:dyDescent="0.2"/>
    <row r="6822" ht="12" customHeight="1" x14ac:dyDescent="0.2"/>
    <row r="6823" ht="12" customHeight="1" x14ac:dyDescent="0.2"/>
    <row r="6824" ht="12" customHeight="1" x14ac:dyDescent="0.2"/>
    <row r="6825" ht="12" customHeight="1" x14ac:dyDescent="0.2"/>
    <row r="6826" ht="12" customHeight="1" x14ac:dyDescent="0.2"/>
    <row r="6827" ht="12" customHeight="1" x14ac:dyDescent="0.2"/>
    <row r="6828" ht="12" customHeight="1" x14ac:dyDescent="0.2"/>
    <row r="6829" ht="12" customHeight="1" x14ac:dyDescent="0.2"/>
    <row r="6830" ht="12" customHeight="1" x14ac:dyDescent="0.2"/>
    <row r="6831" ht="12" customHeight="1" x14ac:dyDescent="0.2"/>
    <row r="6832" ht="12" customHeight="1" x14ac:dyDescent="0.2"/>
    <row r="6833" ht="12" customHeight="1" x14ac:dyDescent="0.2"/>
    <row r="6834" ht="12" customHeight="1" x14ac:dyDescent="0.2"/>
    <row r="6835" ht="12" customHeight="1" x14ac:dyDescent="0.2"/>
    <row r="6836" ht="12" customHeight="1" x14ac:dyDescent="0.2"/>
    <row r="6837" ht="12" customHeight="1" x14ac:dyDescent="0.2"/>
    <row r="6838" ht="12" customHeight="1" x14ac:dyDescent="0.2"/>
    <row r="6839" ht="12" customHeight="1" x14ac:dyDescent="0.2"/>
    <row r="6840" ht="12" customHeight="1" x14ac:dyDescent="0.2"/>
    <row r="6841" ht="12" customHeight="1" x14ac:dyDescent="0.2"/>
    <row r="6842" ht="12" customHeight="1" x14ac:dyDescent="0.2"/>
    <row r="6843" ht="12" customHeight="1" x14ac:dyDescent="0.2"/>
    <row r="6844" ht="12" customHeight="1" x14ac:dyDescent="0.2"/>
    <row r="6845" ht="12" customHeight="1" x14ac:dyDescent="0.2"/>
    <row r="6846" ht="12" customHeight="1" x14ac:dyDescent="0.2"/>
    <row r="6847" ht="12" customHeight="1" x14ac:dyDescent="0.2"/>
    <row r="6848" ht="12" customHeight="1" x14ac:dyDescent="0.2"/>
    <row r="6849" ht="12" customHeight="1" x14ac:dyDescent="0.2"/>
    <row r="6850" ht="12" customHeight="1" x14ac:dyDescent="0.2"/>
    <row r="6851" ht="12" customHeight="1" x14ac:dyDescent="0.2"/>
    <row r="6852" ht="12" customHeight="1" x14ac:dyDescent="0.2"/>
    <row r="6853" ht="12" customHeight="1" x14ac:dyDescent="0.2"/>
    <row r="6854" ht="12" customHeight="1" x14ac:dyDescent="0.2"/>
    <row r="6855" ht="12" customHeight="1" x14ac:dyDescent="0.2"/>
    <row r="6856" ht="12" customHeight="1" x14ac:dyDescent="0.2"/>
    <row r="6857" ht="12" customHeight="1" x14ac:dyDescent="0.2"/>
    <row r="6858" ht="12" customHeight="1" x14ac:dyDescent="0.2"/>
    <row r="6859" ht="12" customHeight="1" x14ac:dyDescent="0.2"/>
    <row r="6860" ht="12" customHeight="1" x14ac:dyDescent="0.2"/>
    <row r="6861" ht="12" customHeight="1" x14ac:dyDescent="0.2"/>
    <row r="6862" ht="12" customHeight="1" x14ac:dyDescent="0.2"/>
    <row r="6863" ht="12" customHeight="1" x14ac:dyDescent="0.2"/>
    <row r="6864" ht="12" customHeight="1" x14ac:dyDescent="0.2"/>
    <row r="6865" ht="12" customHeight="1" x14ac:dyDescent="0.2"/>
    <row r="6866" ht="12" customHeight="1" x14ac:dyDescent="0.2"/>
    <row r="6867" ht="12" customHeight="1" x14ac:dyDescent="0.2"/>
    <row r="6868" ht="12" customHeight="1" x14ac:dyDescent="0.2"/>
    <row r="6869" ht="12" customHeight="1" x14ac:dyDescent="0.2"/>
    <row r="6870" ht="12" customHeight="1" x14ac:dyDescent="0.2"/>
    <row r="6871" ht="12" customHeight="1" x14ac:dyDescent="0.2"/>
    <row r="6872" ht="12" customHeight="1" x14ac:dyDescent="0.2"/>
    <row r="6873" ht="12" customHeight="1" x14ac:dyDescent="0.2"/>
    <row r="6874" ht="12" customHeight="1" x14ac:dyDescent="0.2"/>
    <row r="6875" ht="12" customHeight="1" x14ac:dyDescent="0.2"/>
    <row r="6876" ht="12" customHeight="1" x14ac:dyDescent="0.2"/>
    <row r="6877" ht="12" customHeight="1" x14ac:dyDescent="0.2"/>
    <row r="6878" ht="12" customHeight="1" x14ac:dyDescent="0.2"/>
    <row r="6879" ht="12" customHeight="1" x14ac:dyDescent="0.2"/>
    <row r="6880" ht="12" customHeight="1" x14ac:dyDescent="0.2"/>
    <row r="6881" ht="12" customHeight="1" x14ac:dyDescent="0.2"/>
    <row r="6882" ht="12" customHeight="1" x14ac:dyDescent="0.2"/>
    <row r="6883" ht="12" customHeight="1" x14ac:dyDescent="0.2"/>
    <row r="6884" ht="12" customHeight="1" x14ac:dyDescent="0.2"/>
    <row r="6885" ht="12" customHeight="1" x14ac:dyDescent="0.2"/>
    <row r="6886" ht="12" customHeight="1" x14ac:dyDescent="0.2"/>
    <row r="6887" ht="12" customHeight="1" x14ac:dyDescent="0.2"/>
    <row r="6888" ht="12" customHeight="1" x14ac:dyDescent="0.2"/>
    <row r="6889" ht="12" customHeight="1" x14ac:dyDescent="0.2"/>
    <row r="6890" ht="12" customHeight="1" x14ac:dyDescent="0.2"/>
    <row r="6891" ht="12" customHeight="1" x14ac:dyDescent="0.2"/>
    <row r="6892" ht="12" customHeight="1" x14ac:dyDescent="0.2"/>
    <row r="6893" ht="12" customHeight="1" x14ac:dyDescent="0.2"/>
    <row r="6894" ht="12" customHeight="1" x14ac:dyDescent="0.2"/>
    <row r="6895" ht="12" customHeight="1" x14ac:dyDescent="0.2"/>
    <row r="6896" ht="12" customHeight="1" x14ac:dyDescent="0.2"/>
    <row r="6897" ht="12" customHeight="1" x14ac:dyDescent="0.2"/>
    <row r="6898" ht="12" customHeight="1" x14ac:dyDescent="0.2"/>
    <row r="6899" ht="12" customHeight="1" x14ac:dyDescent="0.2"/>
    <row r="6900" ht="12" customHeight="1" x14ac:dyDescent="0.2"/>
    <row r="6901" ht="12" customHeight="1" x14ac:dyDescent="0.2"/>
    <row r="6902" ht="12" customHeight="1" x14ac:dyDescent="0.2"/>
    <row r="6903" ht="12" customHeight="1" x14ac:dyDescent="0.2"/>
    <row r="6904" ht="12" customHeight="1" x14ac:dyDescent="0.2"/>
    <row r="6905" ht="12" customHeight="1" x14ac:dyDescent="0.2"/>
    <row r="6906" ht="12" customHeight="1" x14ac:dyDescent="0.2"/>
    <row r="6907" ht="12" customHeight="1" x14ac:dyDescent="0.2"/>
    <row r="6908" ht="12" customHeight="1" x14ac:dyDescent="0.2"/>
    <row r="6909" ht="12" customHeight="1" x14ac:dyDescent="0.2"/>
    <row r="6910" ht="12" customHeight="1" x14ac:dyDescent="0.2"/>
    <row r="6911" ht="12" customHeight="1" x14ac:dyDescent="0.2"/>
    <row r="6912" ht="12" customHeight="1" x14ac:dyDescent="0.2"/>
    <row r="6913" ht="12" customHeight="1" x14ac:dyDescent="0.2"/>
    <row r="6914" ht="12" customHeight="1" x14ac:dyDescent="0.2"/>
    <row r="6915" ht="12" customHeight="1" x14ac:dyDescent="0.2"/>
    <row r="6916" ht="12" customHeight="1" x14ac:dyDescent="0.2"/>
    <row r="6917" ht="12" customHeight="1" x14ac:dyDescent="0.2"/>
    <row r="6918" ht="12" customHeight="1" x14ac:dyDescent="0.2"/>
    <row r="6919" ht="12" customHeight="1" x14ac:dyDescent="0.2"/>
    <row r="6920" ht="12" customHeight="1" x14ac:dyDescent="0.2"/>
    <row r="6921" ht="12" customHeight="1" x14ac:dyDescent="0.2"/>
    <row r="6922" ht="12" customHeight="1" x14ac:dyDescent="0.2"/>
    <row r="6923" ht="12" customHeight="1" x14ac:dyDescent="0.2"/>
    <row r="6924" ht="12" customHeight="1" x14ac:dyDescent="0.2"/>
    <row r="6925" ht="12" customHeight="1" x14ac:dyDescent="0.2"/>
    <row r="6926" ht="12" customHeight="1" x14ac:dyDescent="0.2"/>
    <row r="6927" ht="12" customHeight="1" x14ac:dyDescent="0.2"/>
    <row r="6928" ht="12" customHeight="1" x14ac:dyDescent="0.2"/>
    <row r="6929" ht="12" customHeight="1" x14ac:dyDescent="0.2"/>
    <row r="6930" ht="12" customHeight="1" x14ac:dyDescent="0.2"/>
    <row r="6931" ht="12" customHeight="1" x14ac:dyDescent="0.2"/>
    <row r="6932" ht="12" customHeight="1" x14ac:dyDescent="0.2"/>
    <row r="6933" ht="12" customHeight="1" x14ac:dyDescent="0.2"/>
    <row r="6934" ht="12" customHeight="1" x14ac:dyDescent="0.2"/>
    <row r="6935" ht="12" customHeight="1" x14ac:dyDescent="0.2"/>
    <row r="6936" ht="12" customHeight="1" x14ac:dyDescent="0.2"/>
    <row r="6937" ht="12" customHeight="1" x14ac:dyDescent="0.2"/>
    <row r="6938" ht="12" customHeight="1" x14ac:dyDescent="0.2"/>
    <row r="6939" ht="12" customHeight="1" x14ac:dyDescent="0.2"/>
    <row r="6940" ht="12" customHeight="1" x14ac:dyDescent="0.2"/>
    <row r="6941" ht="12" customHeight="1" x14ac:dyDescent="0.2"/>
    <row r="6942" ht="12" customHeight="1" x14ac:dyDescent="0.2"/>
    <row r="6943" ht="12" customHeight="1" x14ac:dyDescent="0.2"/>
    <row r="6944" ht="12" customHeight="1" x14ac:dyDescent="0.2"/>
    <row r="6945" ht="12" customHeight="1" x14ac:dyDescent="0.2"/>
    <row r="6946" ht="12" customHeight="1" x14ac:dyDescent="0.2"/>
    <row r="6947" ht="12" customHeight="1" x14ac:dyDescent="0.2"/>
    <row r="6948" ht="12" customHeight="1" x14ac:dyDescent="0.2"/>
    <row r="6949" ht="12" customHeight="1" x14ac:dyDescent="0.2"/>
    <row r="6950" ht="12" customHeight="1" x14ac:dyDescent="0.2"/>
    <row r="6951" ht="12" customHeight="1" x14ac:dyDescent="0.2"/>
    <row r="6952" ht="12" customHeight="1" x14ac:dyDescent="0.2"/>
    <row r="6953" ht="12" customHeight="1" x14ac:dyDescent="0.2"/>
    <row r="6954" ht="12" customHeight="1" x14ac:dyDescent="0.2"/>
    <row r="6955" ht="12" customHeight="1" x14ac:dyDescent="0.2"/>
    <row r="6956" ht="12" customHeight="1" x14ac:dyDescent="0.2"/>
    <row r="6957" ht="12" customHeight="1" x14ac:dyDescent="0.2"/>
    <row r="6958" ht="12" customHeight="1" x14ac:dyDescent="0.2"/>
    <row r="6959" ht="12" customHeight="1" x14ac:dyDescent="0.2"/>
    <row r="6960" ht="12" customHeight="1" x14ac:dyDescent="0.2"/>
    <row r="6961" ht="12" customHeight="1" x14ac:dyDescent="0.2"/>
    <row r="6962" ht="12" customHeight="1" x14ac:dyDescent="0.2"/>
    <row r="6963" ht="12" customHeight="1" x14ac:dyDescent="0.2"/>
    <row r="6964" ht="12" customHeight="1" x14ac:dyDescent="0.2"/>
    <row r="6965" ht="12" customHeight="1" x14ac:dyDescent="0.2"/>
    <row r="6966" ht="12" customHeight="1" x14ac:dyDescent="0.2"/>
    <row r="6967" ht="12" customHeight="1" x14ac:dyDescent="0.2"/>
    <row r="6968" ht="12" customHeight="1" x14ac:dyDescent="0.2"/>
    <row r="6969" ht="12" customHeight="1" x14ac:dyDescent="0.2"/>
    <row r="6970" ht="12" customHeight="1" x14ac:dyDescent="0.2"/>
    <row r="6971" ht="12" customHeight="1" x14ac:dyDescent="0.2"/>
    <row r="6972" ht="12" customHeight="1" x14ac:dyDescent="0.2"/>
    <row r="6973" ht="12" customHeight="1" x14ac:dyDescent="0.2"/>
    <row r="6974" ht="12" customHeight="1" x14ac:dyDescent="0.2"/>
    <row r="6975" ht="12" customHeight="1" x14ac:dyDescent="0.2"/>
    <row r="6976" ht="12" customHeight="1" x14ac:dyDescent="0.2"/>
    <row r="6977" ht="12" customHeight="1" x14ac:dyDescent="0.2"/>
    <row r="6978" ht="12" customHeight="1" x14ac:dyDescent="0.2"/>
    <row r="6979" ht="12" customHeight="1" x14ac:dyDescent="0.2"/>
    <row r="6980" ht="12" customHeight="1" x14ac:dyDescent="0.2"/>
    <row r="6981" ht="12" customHeight="1" x14ac:dyDescent="0.2"/>
    <row r="6982" ht="12" customHeight="1" x14ac:dyDescent="0.2"/>
    <row r="6983" ht="12" customHeight="1" x14ac:dyDescent="0.2"/>
    <row r="6984" ht="12" customHeight="1" x14ac:dyDescent="0.2"/>
    <row r="6985" ht="12" customHeight="1" x14ac:dyDescent="0.2"/>
    <row r="6986" ht="12" customHeight="1" x14ac:dyDescent="0.2"/>
    <row r="6987" ht="12" customHeight="1" x14ac:dyDescent="0.2"/>
    <row r="6988" ht="12" customHeight="1" x14ac:dyDescent="0.2"/>
    <row r="6989" ht="12" customHeight="1" x14ac:dyDescent="0.2"/>
    <row r="6990" ht="12" customHeight="1" x14ac:dyDescent="0.2"/>
    <row r="6991" ht="12" customHeight="1" x14ac:dyDescent="0.2"/>
    <row r="6992" ht="12" customHeight="1" x14ac:dyDescent="0.2"/>
    <row r="6993" ht="12" customHeight="1" x14ac:dyDescent="0.2"/>
    <row r="6994" ht="12" customHeight="1" x14ac:dyDescent="0.2"/>
    <row r="6995" ht="12" customHeight="1" x14ac:dyDescent="0.2"/>
    <row r="6996" ht="12" customHeight="1" x14ac:dyDescent="0.2"/>
    <row r="6997" ht="12" customHeight="1" x14ac:dyDescent="0.2"/>
    <row r="6998" ht="12" customHeight="1" x14ac:dyDescent="0.2"/>
    <row r="6999" ht="12" customHeight="1" x14ac:dyDescent="0.2"/>
    <row r="7000" ht="12" customHeight="1" x14ac:dyDescent="0.2"/>
    <row r="7001" ht="12" customHeight="1" x14ac:dyDescent="0.2"/>
    <row r="7002" ht="12" customHeight="1" x14ac:dyDescent="0.2"/>
    <row r="7003" ht="12" customHeight="1" x14ac:dyDescent="0.2"/>
    <row r="7004" ht="12" customHeight="1" x14ac:dyDescent="0.2"/>
    <row r="7005" ht="12" customHeight="1" x14ac:dyDescent="0.2"/>
    <row r="7006" ht="12" customHeight="1" x14ac:dyDescent="0.2"/>
    <row r="7007" ht="12" customHeight="1" x14ac:dyDescent="0.2"/>
    <row r="7008" ht="12" customHeight="1" x14ac:dyDescent="0.2"/>
    <row r="7009" ht="12" customHeight="1" x14ac:dyDescent="0.2"/>
    <row r="7010" ht="12" customHeight="1" x14ac:dyDescent="0.2"/>
    <row r="7011" ht="12" customHeight="1" x14ac:dyDescent="0.2"/>
    <row r="7012" ht="12" customHeight="1" x14ac:dyDescent="0.2"/>
    <row r="7013" ht="12" customHeight="1" x14ac:dyDescent="0.2"/>
    <row r="7014" ht="12" customHeight="1" x14ac:dyDescent="0.2"/>
    <row r="7015" ht="12" customHeight="1" x14ac:dyDescent="0.2"/>
    <row r="7016" ht="12" customHeight="1" x14ac:dyDescent="0.2"/>
    <row r="7017" ht="12" customHeight="1" x14ac:dyDescent="0.2"/>
    <row r="7018" ht="12" customHeight="1" x14ac:dyDescent="0.2"/>
    <row r="7019" ht="12" customHeight="1" x14ac:dyDescent="0.2"/>
    <row r="7020" ht="12" customHeight="1" x14ac:dyDescent="0.2"/>
    <row r="7021" ht="12" customHeight="1" x14ac:dyDescent="0.2"/>
    <row r="7022" ht="12" customHeight="1" x14ac:dyDescent="0.2"/>
    <row r="7023" ht="12" customHeight="1" x14ac:dyDescent="0.2"/>
    <row r="7024" ht="12" customHeight="1" x14ac:dyDescent="0.2"/>
    <row r="7025" ht="12" customHeight="1" x14ac:dyDescent="0.2"/>
    <row r="7026" ht="12" customHeight="1" x14ac:dyDescent="0.2"/>
    <row r="7027" ht="12" customHeight="1" x14ac:dyDescent="0.2"/>
    <row r="7028" ht="12" customHeight="1" x14ac:dyDescent="0.2"/>
    <row r="7029" ht="12" customHeight="1" x14ac:dyDescent="0.2"/>
    <row r="7030" ht="12" customHeight="1" x14ac:dyDescent="0.2"/>
    <row r="7031" ht="12" customHeight="1" x14ac:dyDescent="0.2"/>
    <row r="7032" ht="12" customHeight="1" x14ac:dyDescent="0.2"/>
    <row r="7033" ht="12" customHeight="1" x14ac:dyDescent="0.2"/>
    <row r="7034" ht="12" customHeight="1" x14ac:dyDescent="0.2"/>
    <row r="7035" ht="12" customHeight="1" x14ac:dyDescent="0.2"/>
    <row r="7036" ht="12" customHeight="1" x14ac:dyDescent="0.2"/>
    <row r="7037" ht="12" customHeight="1" x14ac:dyDescent="0.2"/>
    <row r="7038" ht="12" customHeight="1" x14ac:dyDescent="0.2"/>
    <row r="7039" ht="12" customHeight="1" x14ac:dyDescent="0.2"/>
    <row r="7040" ht="12" customHeight="1" x14ac:dyDescent="0.2"/>
    <row r="7041" ht="12" customHeight="1" x14ac:dyDescent="0.2"/>
    <row r="7042" ht="12" customHeight="1" x14ac:dyDescent="0.2"/>
    <row r="7043" ht="12" customHeight="1" x14ac:dyDescent="0.2"/>
    <row r="7044" ht="12" customHeight="1" x14ac:dyDescent="0.2"/>
    <row r="7045" ht="12" customHeight="1" x14ac:dyDescent="0.2"/>
    <row r="7046" ht="12" customHeight="1" x14ac:dyDescent="0.2"/>
    <row r="7047" ht="12" customHeight="1" x14ac:dyDescent="0.2"/>
    <row r="7048" ht="12" customHeight="1" x14ac:dyDescent="0.2"/>
    <row r="7049" ht="12" customHeight="1" x14ac:dyDescent="0.2"/>
    <row r="7050" ht="12" customHeight="1" x14ac:dyDescent="0.2"/>
    <row r="7051" ht="12" customHeight="1" x14ac:dyDescent="0.2"/>
    <row r="7052" ht="12" customHeight="1" x14ac:dyDescent="0.2"/>
    <row r="7053" ht="12" customHeight="1" x14ac:dyDescent="0.2"/>
    <row r="7054" ht="12" customHeight="1" x14ac:dyDescent="0.2"/>
    <row r="7055" ht="12" customHeight="1" x14ac:dyDescent="0.2"/>
    <row r="7056" ht="12" customHeight="1" x14ac:dyDescent="0.2"/>
    <row r="7057" ht="12" customHeight="1" x14ac:dyDescent="0.2"/>
    <row r="7058" ht="12" customHeight="1" x14ac:dyDescent="0.2"/>
    <row r="7059" ht="12" customHeight="1" x14ac:dyDescent="0.2"/>
    <row r="7060" ht="12" customHeight="1" x14ac:dyDescent="0.2"/>
    <row r="7061" ht="12" customHeight="1" x14ac:dyDescent="0.2"/>
    <row r="7062" ht="12" customHeight="1" x14ac:dyDescent="0.2"/>
    <row r="7063" ht="12" customHeight="1" x14ac:dyDescent="0.2"/>
    <row r="7064" ht="12" customHeight="1" x14ac:dyDescent="0.2"/>
    <row r="7065" ht="12" customHeight="1" x14ac:dyDescent="0.2"/>
    <row r="7066" ht="12" customHeight="1" x14ac:dyDescent="0.2"/>
    <row r="7067" ht="12" customHeight="1" x14ac:dyDescent="0.2"/>
    <row r="7068" ht="12" customHeight="1" x14ac:dyDescent="0.2"/>
    <row r="7069" ht="12" customHeight="1" x14ac:dyDescent="0.2"/>
    <row r="7070" ht="12" customHeight="1" x14ac:dyDescent="0.2"/>
    <row r="7071" ht="12" customHeight="1" x14ac:dyDescent="0.2"/>
    <row r="7072" ht="12" customHeight="1" x14ac:dyDescent="0.2"/>
    <row r="7073" ht="12" customHeight="1" x14ac:dyDescent="0.2"/>
    <row r="7074" ht="12" customHeight="1" x14ac:dyDescent="0.2"/>
    <row r="7075" ht="12" customHeight="1" x14ac:dyDescent="0.2"/>
    <row r="7076" ht="12" customHeight="1" x14ac:dyDescent="0.2"/>
    <row r="7077" ht="12" customHeight="1" x14ac:dyDescent="0.2"/>
    <row r="7078" ht="12" customHeight="1" x14ac:dyDescent="0.2"/>
    <row r="7079" ht="12" customHeight="1" x14ac:dyDescent="0.2"/>
    <row r="7080" ht="12" customHeight="1" x14ac:dyDescent="0.2"/>
    <row r="7081" ht="12" customHeight="1" x14ac:dyDescent="0.2"/>
    <row r="7082" ht="12" customHeight="1" x14ac:dyDescent="0.2"/>
    <row r="7083" ht="12" customHeight="1" x14ac:dyDescent="0.2"/>
    <row r="7084" ht="12" customHeight="1" x14ac:dyDescent="0.2"/>
    <row r="7085" ht="12" customHeight="1" x14ac:dyDescent="0.2"/>
    <row r="7086" ht="12" customHeight="1" x14ac:dyDescent="0.2"/>
    <row r="7087" ht="12" customHeight="1" x14ac:dyDescent="0.2"/>
    <row r="7088" ht="12" customHeight="1" x14ac:dyDescent="0.2"/>
    <row r="7089" ht="12" customHeight="1" x14ac:dyDescent="0.2"/>
    <row r="7090" ht="12" customHeight="1" x14ac:dyDescent="0.2"/>
    <row r="7091" ht="12" customHeight="1" x14ac:dyDescent="0.2"/>
    <row r="7092" ht="12" customHeight="1" x14ac:dyDescent="0.2"/>
    <row r="7093" ht="12" customHeight="1" x14ac:dyDescent="0.2"/>
    <row r="7094" ht="12" customHeight="1" x14ac:dyDescent="0.2"/>
    <row r="7095" ht="12" customHeight="1" x14ac:dyDescent="0.2"/>
    <row r="7096" ht="12" customHeight="1" x14ac:dyDescent="0.2"/>
    <row r="7097" ht="12" customHeight="1" x14ac:dyDescent="0.2"/>
    <row r="7098" ht="12" customHeight="1" x14ac:dyDescent="0.2"/>
    <row r="7099" ht="12" customHeight="1" x14ac:dyDescent="0.2"/>
    <row r="7100" ht="12" customHeight="1" x14ac:dyDescent="0.2"/>
    <row r="7101" ht="12" customHeight="1" x14ac:dyDescent="0.2"/>
    <row r="7102" ht="12" customHeight="1" x14ac:dyDescent="0.2"/>
    <row r="7103" ht="12" customHeight="1" x14ac:dyDescent="0.2"/>
    <row r="7104" ht="12" customHeight="1" x14ac:dyDescent="0.2"/>
    <row r="7105" ht="12" customHeight="1" x14ac:dyDescent="0.2"/>
    <row r="7106" ht="12" customHeight="1" x14ac:dyDescent="0.2"/>
    <row r="7107" ht="12" customHeight="1" x14ac:dyDescent="0.2"/>
    <row r="7108" ht="12" customHeight="1" x14ac:dyDescent="0.2"/>
    <row r="7109" ht="12" customHeight="1" x14ac:dyDescent="0.2"/>
    <row r="7110" ht="12" customHeight="1" x14ac:dyDescent="0.2"/>
    <row r="7111" ht="12" customHeight="1" x14ac:dyDescent="0.2"/>
    <row r="7112" ht="12" customHeight="1" x14ac:dyDescent="0.2"/>
    <row r="7113" ht="12" customHeight="1" x14ac:dyDescent="0.2"/>
    <row r="7114" ht="12" customHeight="1" x14ac:dyDescent="0.2"/>
    <row r="7115" ht="12" customHeight="1" x14ac:dyDescent="0.2"/>
    <row r="7116" ht="12" customHeight="1" x14ac:dyDescent="0.2"/>
    <row r="7117" ht="12" customHeight="1" x14ac:dyDescent="0.2"/>
    <row r="7118" ht="12" customHeight="1" x14ac:dyDescent="0.2"/>
    <row r="7119" ht="12" customHeight="1" x14ac:dyDescent="0.2"/>
    <row r="7120" ht="12" customHeight="1" x14ac:dyDescent="0.2"/>
    <row r="7121" ht="12" customHeight="1" x14ac:dyDescent="0.2"/>
    <row r="7122" ht="12" customHeight="1" x14ac:dyDescent="0.2"/>
    <row r="7123" ht="12" customHeight="1" x14ac:dyDescent="0.2"/>
    <row r="7124" ht="12" customHeight="1" x14ac:dyDescent="0.2"/>
    <row r="7125" ht="12" customHeight="1" x14ac:dyDescent="0.2"/>
    <row r="7126" ht="12" customHeight="1" x14ac:dyDescent="0.2"/>
    <row r="7127" ht="12" customHeight="1" x14ac:dyDescent="0.2"/>
    <row r="7128" ht="12" customHeight="1" x14ac:dyDescent="0.2"/>
    <row r="7129" ht="12" customHeight="1" x14ac:dyDescent="0.2"/>
    <row r="7130" ht="12" customHeight="1" x14ac:dyDescent="0.2"/>
    <row r="7131" ht="12" customHeight="1" x14ac:dyDescent="0.2"/>
    <row r="7132" ht="12" customHeight="1" x14ac:dyDescent="0.2"/>
    <row r="7133" ht="12" customHeight="1" x14ac:dyDescent="0.2"/>
    <row r="7134" ht="12" customHeight="1" x14ac:dyDescent="0.2"/>
    <row r="7135" ht="12" customHeight="1" x14ac:dyDescent="0.2"/>
    <row r="7136" ht="12" customHeight="1" x14ac:dyDescent="0.2"/>
    <row r="7137" ht="12" customHeight="1" x14ac:dyDescent="0.2"/>
    <row r="7138" ht="12" customHeight="1" x14ac:dyDescent="0.2"/>
    <row r="7139" ht="12" customHeight="1" x14ac:dyDescent="0.2"/>
    <row r="7140" ht="12" customHeight="1" x14ac:dyDescent="0.2"/>
    <row r="7141" ht="12" customHeight="1" x14ac:dyDescent="0.2"/>
    <row r="7142" ht="12" customHeight="1" x14ac:dyDescent="0.2"/>
    <row r="7143" ht="12" customHeight="1" x14ac:dyDescent="0.2"/>
    <row r="7144" ht="12" customHeight="1" x14ac:dyDescent="0.2"/>
    <row r="7145" ht="12" customHeight="1" x14ac:dyDescent="0.2"/>
    <row r="7146" ht="12" customHeight="1" x14ac:dyDescent="0.2"/>
    <row r="7147" ht="12" customHeight="1" x14ac:dyDescent="0.2"/>
    <row r="7148" ht="12" customHeight="1" x14ac:dyDescent="0.2"/>
    <row r="7149" ht="12" customHeight="1" x14ac:dyDescent="0.2"/>
    <row r="7150" ht="12" customHeight="1" x14ac:dyDescent="0.2"/>
    <row r="7151" ht="12" customHeight="1" x14ac:dyDescent="0.2"/>
    <row r="7152" ht="12" customHeight="1" x14ac:dyDescent="0.2"/>
    <row r="7153" ht="12" customHeight="1" x14ac:dyDescent="0.2"/>
    <row r="7154" ht="12" customHeight="1" x14ac:dyDescent="0.2"/>
    <row r="7155" ht="12" customHeight="1" x14ac:dyDescent="0.2"/>
    <row r="7156" ht="12" customHeight="1" x14ac:dyDescent="0.2"/>
    <row r="7157" ht="12" customHeight="1" x14ac:dyDescent="0.2"/>
    <row r="7158" ht="12" customHeight="1" x14ac:dyDescent="0.2"/>
    <row r="7159" ht="12" customHeight="1" x14ac:dyDescent="0.2"/>
    <row r="7160" ht="12" customHeight="1" x14ac:dyDescent="0.2"/>
    <row r="7161" ht="12" customHeight="1" x14ac:dyDescent="0.2"/>
    <row r="7162" ht="12" customHeight="1" x14ac:dyDescent="0.2"/>
    <row r="7163" ht="12" customHeight="1" x14ac:dyDescent="0.2"/>
    <row r="7164" ht="12" customHeight="1" x14ac:dyDescent="0.2"/>
    <row r="7165" ht="12" customHeight="1" x14ac:dyDescent="0.2"/>
    <row r="7166" ht="12" customHeight="1" x14ac:dyDescent="0.2"/>
    <row r="7167" ht="12" customHeight="1" x14ac:dyDescent="0.2"/>
    <row r="7168" ht="12" customHeight="1" x14ac:dyDescent="0.2"/>
    <row r="7169" ht="12" customHeight="1" x14ac:dyDescent="0.2"/>
    <row r="7170" ht="12" customHeight="1" x14ac:dyDescent="0.2"/>
    <row r="7171" ht="12" customHeight="1" x14ac:dyDescent="0.2"/>
    <row r="7172" ht="12" customHeight="1" x14ac:dyDescent="0.2"/>
    <row r="7173" ht="12" customHeight="1" x14ac:dyDescent="0.2"/>
    <row r="7174" ht="12" customHeight="1" x14ac:dyDescent="0.2"/>
    <row r="7175" ht="12" customHeight="1" x14ac:dyDescent="0.2"/>
    <row r="7176" ht="12" customHeight="1" x14ac:dyDescent="0.2"/>
    <row r="7177" ht="12" customHeight="1" x14ac:dyDescent="0.2"/>
    <row r="7178" ht="12" customHeight="1" x14ac:dyDescent="0.2"/>
    <row r="7179" ht="12" customHeight="1" x14ac:dyDescent="0.2"/>
    <row r="7180" ht="12" customHeight="1" x14ac:dyDescent="0.2"/>
    <row r="7181" ht="12" customHeight="1" x14ac:dyDescent="0.2"/>
    <row r="7182" ht="12" customHeight="1" x14ac:dyDescent="0.2"/>
    <row r="7183" ht="12" customHeight="1" x14ac:dyDescent="0.2"/>
    <row r="7184" ht="12" customHeight="1" x14ac:dyDescent="0.2"/>
    <row r="7185" ht="12" customHeight="1" x14ac:dyDescent="0.2"/>
    <row r="7186" ht="12" customHeight="1" x14ac:dyDescent="0.2"/>
    <row r="7187" ht="12" customHeight="1" x14ac:dyDescent="0.2"/>
    <row r="7188" ht="12" customHeight="1" x14ac:dyDescent="0.2"/>
    <row r="7189" ht="12" customHeight="1" x14ac:dyDescent="0.2"/>
    <row r="7190" ht="12" customHeight="1" x14ac:dyDescent="0.2"/>
    <row r="7191" ht="12" customHeight="1" x14ac:dyDescent="0.2"/>
    <row r="7192" ht="12" customHeight="1" x14ac:dyDescent="0.2"/>
    <row r="7193" ht="12" customHeight="1" x14ac:dyDescent="0.2"/>
    <row r="7194" ht="12" customHeight="1" x14ac:dyDescent="0.2"/>
    <row r="7195" ht="12" customHeight="1" x14ac:dyDescent="0.2"/>
    <row r="7196" ht="12" customHeight="1" x14ac:dyDescent="0.2"/>
    <row r="7197" ht="12" customHeight="1" x14ac:dyDescent="0.2"/>
    <row r="7198" ht="12" customHeight="1" x14ac:dyDescent="0.2"/>
    <row r="7199" ht="12" customHeight="1" x14ac:dyDescent="0.2"/>
    <row r="7200" ht="12" customHeight="1" x14ac:dyDescent="0.2"/>
    <row r="7201" ht="12" customHeight="1" x14ac:dyDescent="0.2"/>
    <row r="7202" ht="12" customHeight="1" x14ac:dyDescent="0.2"/>
    <row r="7203" ht="12" customHeight="1" x14ac:dyDescent="0.2"/>
    <row r="7204" ht="12" customHeight="1" x14ac:dyDescent="0.2"/>
    <row r="7205" ht="12" customHeight="1" x14ac:dyDescent="0.2"/>
    <row r="7206" ht="12" customHeight="1" x14ac:dyDescent="0.2"/>
    <row r="7207" ht="12" customHeight="1" x14ac:dyDescent="0.2"/>
    <row r="7208" ht="12" customHeight="1" x14ac:dyDescent="0.2"/>
    <row r="7209" ht="12" customHeight="1" x14ac:dyDescent="0.2"/>
    <row r="7210" ht="12" customHeight="1" x14ac:dyDescent="0.2"/>
    <row r="7211" ht="12" customHeight="1" x14ac:dyDescent="0.2"/>
    <row r="7212" ht="12" customHeight="1" x14ac:dyDescent="0.2"/>
    <row r="7213" ht="12" customHeight="1" x14ac:dyDescent="0.2"/>
    <row r="7214" ht="12" customHeight="1" x14ac:dyDescent="0.2"/>
    <row r="7215" ht="12" customHeight="1" x14ac:dyDescent="0.2"/>
    <row r="7216" ht="12" customHeight="1" x14ac:dyDescent="0.2"/>
    <row r="7217" ht="12" customHeight="1" x14ac:dyDescent="0.2"/>
    <row r="7218" ht="12" customHeight="1" x14ac:dyDescent="0.2"/>
    <row r="7219" ht="12" customHeight="1" x14ac:dyDescent="0.2"/>
    <row r="7220" ht="12" customHeight="1" x14ac:dyDescent="0.2"/>
    <row r="7221" ht="12" customHeight="1" x14ac:dyDescent="0.2"/>
    <row r="7222" ht="12" customHeight="1" x14ac:dyDescent="0.2"/>
    <row r="7223" ht="12" customHeight="1" x14ac:dyDescent="0.2"/>
    <row r="7224" ht="12" customHeight="1" x14ac:dyDescent="0.2"/>
    <row r="7225" ht="12" customHeight="1" x14ac:dyDescent="0.2"/>
    <row r="7226" ht="12" customHeight="1" x14ac:dyDescent="0.2"/>
    <row r="7227" ht="12" customHeight="1" x14ac:dyDescent="0.2"/>
    <row r="7228" ht="12" customHeight="1" x14ac:dyDescent="0.2"/>
    <row r="7229" ht="12" customHeight="1" x14ac:dyDescent="0.2"/>
    <row r="7230" ht="12" customHeight="1" x14ac:dyDescent="0.2"/>
    <row r="7231" ht="12" customHeight="1" x14ac:dyDescent="0.2"/>
    <row r="7232" ht="12" customHeight="1" x14ac:dyDescent="0.2"/>
    <row r="7233" ht="12" customHeight="1" x14ac:dyDescent="0.2"/>
    <row r="7234" ht="12" customHeight="1" x14ac:dyDescent="0.2"/>
    <row r="7235" ht="12" customHeight="1" x14ac:dyDescent="0.2"/>
    <row r="7236" ht="12" customHeight="1" x14ac:dyDescent="0.2"/>
    <row r="7237" ht="12" customHeight="1" x14ac:dyDescent="0.2"/>
    <row r="7238" ht="12" customHeight="1" x14ac:dyDescent="0.2"/>
    <row r="7239" ht="12" customHeight="1" x14ac:dyDescent="0.2"/>
    <row r="7240" ht="12" customHeight="1" x14ac:dyDescent="0.2"/>
    <row r="7241" ht="12" customHeight="1" x14ac:dyDescent="0.2"/>
    <row r="7242" ht="12" customHeight="1" x14ac:dyDescent="0.2"/>
    <row r="7243" ht="12" customHeight="1" x14ac:dyDescent="0.2"/>
    <row r="7244" ht="12" customHeight="1" x14ac:dyDescent="0.2"/>
    <row r="7245" ht="12" customHeight="1" x14ac:dyDescent="0.2"/>
    <row r="7246" ht="12" customHeight="1" x14ac:dyDescent="0.2"/>
    <row r="7247" ht="12" customHeight="1" x14ac:dyDescent="0.2"/>
    <row r="7248" ht="12" customHeight="1" x14ac:dyDescent="0.2"/>
    <row r="7249" ht="12" customHeight="1" x14ac:dyDescent="0.2"/>
    <row r="7250" ht="12" customHeight="1" x14ac:dyDescent="0.2"/>
    <row r="7251" ht="12" customHeight="1" x14ac:dyDescent="0.2"/>
    <row r="7252" ht="12" customHeight="1" x14ac:dyDescent="0.2"/>
    <row r="7253" ht="12" customHeight="1" x14ac:dyDescent="0.2"/>
    <row r="7254" ht="12" customHeight="1" x14ac:dyDescent="0.2"/>
    <row r="7255" ht="12" customHeight="1" x14ac:dyDescent="0.2"/>
    <row r="7256" ht="12" customHeight="1" x14ac:dyDescent="0.2"/>
    <row r="7257" ht="12" customHeight="1" x14ac:dyDescent="0.2"/>
    <row r="7258" ht="12" customHeight="1" x14ac:dyDescent="0.2"/>
    <row r="7259" ht="12" customHeight="1" x14ac:dyDescent="0.2"/>
    <row r="7260" ht="12" customHeight="1" x14ac:dyDescent="0.2"/>
    <row r="7261" ht="12" customHeight="1" x14ac:dyDescent="0.2"/>
    <row r="7262" ht="12" customHeight="1" x14ac:dyDescent="0.2"/>
    <row r="7263" ht="12" customHeight="1" x14ac:dyDescent="0.2"/>
    <row r="7264" ht="12" customHeight="1" x14ac:dyDescent="0.2"/>
    <row r="7265" ht="12" customHeight="1" x14ac:dyDescent="0.2"/>
    <row r="7266" ht="12" customHeight="1" x14ac:dyDescent="0.2"/>
    <row r="7267" ht="12" customHeight="1" x14ac:dyDescent="0.2"/>
    <row r="7268" ht="12" customHeight="1" x14ac:dyDescent="0.2"/>
    <row r="7269" ht="12" customHeight="1" x14ac:dyDescent="0.2"/>
    <row r="7270" ht="12" customHeight="1" x14ac:dyDescent="0.2"/>
    <row r="7271" ht="12" customHeight="1" x14ac:dyDescent="0.2"/>
    <row r="7272" ht="12" customHeight="1" x14ac:dyDescent="0.2"/>
    <row r="7273" ht="12" customHeight="1" x14ac:dyDescent="0.2"/>
    <row r="7274" ht="12" customHeight="1" x14ac:dyDescent="0.2"/>
    <row r="7275" ht="12" customHeight="1" x14ac:dyDescent="0.2"/>
    <row r="7276" ht="12" customHeight="1" x14ac:dyDescent="0.2"/>
    <row r="7277" ht="12" customHeight="1" x14ac:dyDescent="0.2"/>
    <row r="7278" ht="12" customHeight="1" x14ac:dyDescent="0.2"/>
    <row r="7279" ht="12" customHeight="1" x14ac:dyDescent="0.2"/>
    <row r="7280" ht="12" customHeight="1" x14ac:dyDescent="0.2"/>
    <row r="7281" ht="12" customHeight="1" x14ac:dyDescent="0.2"/>
    <row r="7282" ht="12" customHeight="1" x14ac:dyDescent="0.2"/>
    <row r="7283" ht="12" customHeight="1" x14ac:dyDescent="0.2"/>
    <row r="7284" ht="12" customHeight="1" x14ac:dyDescent="0.2"/>
    <row r="7285" ht="12" customHeight="1" x14ac:dyDescent="0.2"/>
    <row r="7286" ht="12" customHeight="1" x14ac:dyDescent="0.2"/>
    <row r="7287" ht="12" customHeight="1" x14ac:dyDescent="0.2"/>
    <row r="7288" ht="12" customHeight="1" x14ac:dyDescent="0.2"/>
    <row r="7289" ht="12" customHeight="1" x14ac:dyDescent="0.2"/>
    <row r="7290" ht="12" customHeight="1" x14ac:dyDescent="0.2"/>
    <row r="7291" ht="12" customHeight="1" x14ac:dyDescent="0.2"/>
    <row r="7292" ht="12" customHeight="1" x14ac:dyDescent="0.2"/>
    <row r="7293" ht="12" customHeight="1" x14ac:dyDescent="0.2"/>
    <row r="7294" ht="12" customHeight="1" x14ac:dyDescent="0.2"/>
    <row r="7295" ht="12" customHeight="1" x14ac:dyDescent="0.2"/>
    <row r="7296" ht="12" customHeight="1" x14ac:dyDescent="0.2"/>
    <row r="7297" ht="12" customHeight="1" x14ac:dyDescent="0.2"/>
    <row r="7298" ht="12" customHeight="1" x14ac:dyDescent="0.2"/>
    <row r="7299" ht="12" customHeight="1" x14ac:dyDescent="0.2"/>
    <row r="7300" ht="12" customHeight="1" x14ac:dyDescent="0.2"/>
    <row r="7301" ht="12" customHeight="1" x14ac:dyDescent="0.2"/>
    <row r="7302" ht="12" customHeight="1" x14ac:dyDescent="0.2"/>
    <row r="7303" ht="12" customHeight="1" x14ac:dyDescent="0.2"/>
    <row r="7304" ht="12" customHeight="1" x14ac:dyDescent="0.2"/>
    <row r="7305" ht="12" customHeight="1" x14ac:dyDescent="0.2"/>
    <row r="7306" ht="12" customHeight="1" x14ac:dyDescent="0.2"/>
    <row r="7307" ht="12" customHeight="1" x14ac:dyDescent="0.2"/>
    <row r="7308" ht="12" customHeight="1" x14ac:dyDescent="0.2"/>
    <row r="7309" ht="12" customHeight="1" x14ac:dyDescent="0.2"/>
    <row r="7310" ht="12" customHeight="1" x14ac:dyDescent="0.2"/>
    <row r="7311" ht="12" customHeight="1" x14ac:dyDescent="0.2"/>
    <row r="7312" ht="12" customHeight="1" x14ac:dyDescent="0.2"/>
    <row r="7313" ht="12" customHeight="1" x14ac:dyDescent="0.2"/>
    <row r="7314" ht="12" customHeight="1" x14ac:dyDescent="0.2"/>
    <row r="7315" ht="12" customHeight="1" x14ac:dyDescent="0.2"/>
    <row r="7316" ht="12" customHeight="1" x14ac:dyDescent="0.2"/>
    <row r="7317" ht="12" customHeight="1" x14ac:dyDescent="0.2"/>
    <row r="7318" ht="12" customHeight="1" x14ac:dyDescent="0.2"/>
    <row r="7319" ht="12" customHeight="1" x14ac:dyDescent="0.2"/>
    <row r="7320" ht="12" customHeight="1" x14ac:dyDescent="0.2"/>
    <row r="7321" ht="12" customHeight="1" x14ac:dyDescent="0.2"/>
    <row r="7322" ht="12" customHeight="1" x14ac:dyDescent="0.2"/>
    <row r="7323" ht="12" customHeight="1" x14ac:dyDescent="0.2"/>
    <row r="7324" ht="12" customHeight="1" x14ac:dyDescent="0.2"/>
    <row r="7325" ht="12" customHeight="1" x14ac:dyDescent="0.2"/>
    <row r="7326" ht="12" customHeight="1" x14ac:dyDescent="0.2"/>
    <row r="7327" ht="12" customHeight="1" x14ac:dyDescent="0.2"/>
    <row r="7328" ht="12" customHeight="1" x14ac:dyDescent="0.2"/>
    <row r="7329" ht="12" customHeight="1" x14ac:dyDescent="0.2"/>
    <row r="7330" ht="12" customHeight="1" x14ac:dyDescent="0.2"/>
    <row r="7331" ht="12" customHeight="1" x14ac:dyDescent="0.2"/>
    <row r="7332" ht="12" customHeight="1" x14ac:dyDescent="0.2"/>
    <row r="7333" ht="12" customHeight="1" x14ac:dyDescent="0.2"/>
    <row r="7334" ht="12" customHeight="1" x14ac:dyDescent="0.2"/>
    <row r="7335" ht="12" customHeight="1" x14ac:dyDescent="0.2"/>
    <row r="7336" ht="12" customHeight="1" x14ac:dyDescent="0.2"/>
    <row r="7337" ht="12" customHeight="1" x14ac:dyDescent="0.2"/>
    <row r="7338" ht="12" customHeight="1" x14ac:dyDescent="0.2"/>
    <row r="7339" ht="12" customHeight="1" x14ac:dyDescent="0.2"/>
    <row r="7340" ht="12" customHeight="1" x14ac:dyDescent="0.2"/>
    <row r="7341" ht="12" customHeight="1" x14ac:dyDescent="0.2"/>
    <row r="7342" ht="12" customHeight="1" x14ac:dyDescent="0.2"/>
    <row r="7343" ht="12" customHeight="1" x14ac:dyDescent="0.2"/>
    <row r="7344" ht="12" customHeight="1" x14ac:dyDescent="0.2"/>
    <row r="7345" ht="12" customHeight="1" x14ac:dyDescent="0.2"/>
    <row r="7346" ht="12" customHeight="1" x14ac:dyDescent="0.2"/>
    <row r="7347" ht="12" customHeight="1" x14ac:dyDescent="0.2"/>
    <row r="7348" ht="12" customHeight="1" x14ac:dyDescent="0.2"/>
    <row r="7349" ht="12" customHeight="1" x14ac:dyDescent="0.2"/>
    <row r="7350" ht="12" customHeight="1" x14ac:dyDescent="0.2"/>
    <row r="7351" ht="12" customHeight="1" x14ac:dyDescent="0.2"/>
    <row r="7352" ht="12" customHeight="1" x14ac:dyDescent="0.2"/>
    <row r="7353" ht="12" customHeight="1" x14ac:dyDescent="0.2"/>
    <row r="7354" ht="12" customHeight="1" x14ac:dyDescent="0.2"/>
    <row r="7355" ht="12" customHeight="1" x14ac:dyDescent="0.2"/>
    <row r="7356" ht="12" customHeight="1" x14ac:dyDescent="0.2"/>
    <row r="7357" ht="12" customHeight="1" x14ac:dyDescent="0.2"/>
    <row r="7358" ht="12" customHeight="1" x14ac:dyDescent="0.2"/>
    <row r="7359" ht="12" customHeight="1" x14ac:dyDescent="0.2"/>
    <row r="7360" ht="12" customHeight="1" x14ac:dyDescent="0.2"/>
    <row r="7361" ht="12" customHeight="1" x14ac:dyDescent="0.2"/>
    <row r="7362" ht="12" customHeight="1" x14ac:dyDescent="0.2"/>
    <row r="7363" ht="12" customHeight="1" x14ac:dyDescent="0.2"/>
    <row r="7364" ht="12" customHeight="1" x14ac:dyDescent="0.2"/>
    <row r="7365" ht="12" customHeight="1" x14ac:dyDescent="0.2"/>
    <row r="7366" ht="12" customHeight="1" x14ac:dyDescent="0.2"/>
    <row r="7367" ht="12" customHeight="1" x14ac:dyDescent="0.2"/>
    <row r="7368" ht="12" customHeight="1" x14ac:dyDescent="0.2"/>
    <row r="7369" ht="12" customHeight="1" x14ac:dyDescent="0.2"/>
    <row r="7370" ht="12" customHeight="1" x14ac:dyDescent="0.2"/>
    <row r="7371" ht="12" customHeight="1" x14ac:dyDescent="0.2"/>
    <row r="7372" ht="12" customHeight="1" x14ac:dyDescent="0.2"/>
    <row r="7373" ht="12" customHeight="1" x14ac:dyDescent="0.2"/>
    <row r="7374" ht="12" customHeight="1" x14ac:dyDescent="0.2"/>
    <row r="7375" ht="12" customHeight="1" x14ac:dyDescent="0.2"/>
    <row r="7376" ht="12" customHeight="1" x14ac:dyDescent="0.2"/>
    <row r="7377" ht="12" customHeight="1" x14ac:dyDescent="0.2"/>
    <row r="7378" ht="12" customHeight="1" x14ac:dyDescent="0.2"/>
    <row r="7379" ht="12" customHeight="1" x14ac:dyDescent="0.2"/>
    <row r="7380" ht="12" customHeight="1" x14ac:dyDescent="0.2"/>
    <row r="7381" ht="12" customHeight="1" x14ac:dyDescent="0.2"/>
    <row r="7382" ht="12" customHeight="1" x14ac:dyDescent="0.2"/>
    <row r="7383" ht="12" customHeight="1" x14ac:dyDescent="0.2"/>
    <row r="7384" ht="12" customHeight="1" x14ac:dyDescent="0.2"/>
    <row r="7385" ht="12" customHeight="1" x14ac:dyDescent="0.2"/>
    <row r="7386" ht="12" customHeight="1" x14ac:dyDescent="0.2"/>
    <row r="7387" ht="12" customHeight="1" x14ac:dyDescent="0.2"/>
    <row r="7388" ht="12" customHeight="1" x14ac:dyDescent="0.2"/>
    <row r="7389" ht="12" customHeight="1" x14ac:dyDescent="0.2"/>
    <row r="7390" ht="12" customHeight="1" x14ac:dyDescent="0.2"/>
    <row r="7391" ht="12" customHeight="1" x14ac:dyDescent="0.2"/>
    <row r="7392" ht="12" customHeight="1" x14ac:dyDescent="0.2"/>
    <row r="7393" ht="12" customHeight="1" x14ac:dyDescent="0.2"/>
    <row r="7394" ht="12" customHeight="1" x14ac:dyDescent="0.2"/>
    <row r="7395" ht="12" customHeight="1" x14ac:dyDescent="0.2"/>
    <row r="7396" ht="12" customHeight="1" x14ac:dyDescent="0.2"/>
    <row r="7397" ht="12" customHeight="1" x14ac:dyDescent="0.2"/>
    <row r="7398" ht="12" customHeight="1" x14ac:dyDescent="0.2"/>
    <row r="7399" ht="12" customHeight="1" x14ac:dyDescent="0.2"/>
    <row r="7400" ht="12" customHeight="1" x14ac:dyDescent="0.2"/>
    <row r="7401" ht="12" customHeight="1" x14ac:dyDescent="0.2"/>
    <row r="7402" ht="12" customHeight="1" x14ac:dyDescent="0.2"/>
    <row r="7403" ht="12" customHeight="1" x14ac:dyDescent="0.2"/>
    <row r="7404" ht="12" customHeight="1" x14ac:dyDescent="0.2"/>
    <row r="7405" ht="12" customHeight="1" x14ac:dyDescent="0.2"/>
    <row r="7406" ht="12" customHeight="1" x14ac:dyDescent="0.2"/>
    <row r="7407" ht="12" customHeight="1" x14ac:dyDescent="0.2"/>
    <row r="7408" ht="12" customHeight="1" x14ac:dyDescent="0.2"/>
    <row r="7409" ht="12" customHeight="1" x14ac:dyDescent="0.2"/>
    <row r="7410" ht="12" customHeight="1" x14ac:dyDescent="0.2"/>
    <row r="7411" ht="12" customHeight="1" x14ac:dyDescent="0.2"/>
    <row r="7412" ht="12" customHeight="1" x14ac:dyDescent="0.2"/>
    <row r="7413" ht="12" customHeight="1" x14ac:dyDescent="0.2"/>
    <row r="7414" ht="12" customHeight="1" x14ac:dyDescent="0.2"/>
    <row r="7415" ht="12" customHeight="1" x14ac:dyDescent="0.2"/>
    <row r="7416" ht="12" customHeight="1" x14ac:dyDescent="0.2"/>
    <row r="7417" ht="12" customHeight="1" x14ac:dyDescent="0.2"/>
    <row r="7418" ht="12" customHeight="1" x14ac:dyDescent="0.2"/>
    <row r="7419" ht="12" customHeight="1" x14ac:dyDescent="0.2"/>
    <row r="7420" ht="12" customHeight="1" x14ac:dyDescent="0.2"/>
    <row r="7421" ht="12" customHeight="1" x14ac:dyDescent="0.2"/>
    <row r="7422" ht="12" customHeight="1" x14ac:dyDescent="0.2"/>
    <row r="7423" ht="12" customHeight="1" x14ac:dyDescent="0.2"/>
    <row r="7424" ht="12" customHeight="1" x14ac:dyDescent="0.2"/>
    <row r="7425" ht="12" customHeight="1" x14ac:dyDescent="0.2"/>
    <row r="7426" ht="12" customHeight="1" x14ac:dyDescent="0.2"/>
    <row r="7427" ht="12" customHeight="1" x14ac:dyDescent="0.2"/>
    <row r="7428" ht="12" customHeight="1" x14ac:dyDescent="0.2"/>
    <row r="7429" ht="12" customHeight="1" x14ac:dyDescent="0.2"/>
    <row r="7430" ht="12" customHeight="1" x14ac:dyDescent="0.2"/>
    <row r="7431" ht="12" customHeight="1" x14ac:dyDescent="0.2"/>
    <row r="7432" ht="12" customHeight="1" x14ac:dyDescent="0.2"/>
    <row r="7433" ht="12" customHeight="1" x14ac:dyDescent="0.2"/>
    <row r="7434" ht="12" customHeight="1" x14ac:dyDescent="0.2"/>
    <row r="7435" ht="12" customHeight="1" x14ac:dyDescent="0.2"/>
    <row r="7436" ht="12" customHeight="1" x14ac:dyDescent="0.2"/>
    <row r="7437" ht="12" customHeight="1" x14ac:dyDescent="0.2"/>
    <row r="7438" ht="12" customHeight="1" x14ac:dyDescent="0.2"/>
    <row r="7439" ht="12" customHeight="1" x14ac:dyDescent="0.2"/>
    <row r="7440" ht="12" customHeight="1" x14ac:dyDescent="0.2"/>
    <row r="7441" ht="12" customHeight="1" x14ac:dyDescent="0.2"/>
    <row r="7442" ht="12" customHeight="1" x14ac:dyDescent="0.2"/>
    <row r="7443" ht="12" customHeight="1" x14ac:dyDescent="0.2"/>
    <row r="7444" ht="12" customHeight="1" x14ac:dyDescent="0.2"/>
    <row r="7445" ht="12" customHeight="1" x14ac:dyDescent="0.2"/>
    <row r="7446" ht="12" customHeight="1" x14ac:dyDescent="0.2"/>
    <row r="7447" ht="12" customHeight="1" x14ac:dyDescent="0.2"/>
    <row r="7448" ht="12" customHeight="1" x14ac:dyDescent="0.2"/>
    <row r="7449" ht="12" customHeight="1" x14ac:dyDescent="0.2"/>
    <row r="7450" ht="12" customHeight="1" x14ac:dyDescent="0.2"/>
    <row r="7451" ht="12" customHeight="1" x14ac:dyDescent="0.2"/>
    <row r="7452" ht="12" customHeight="1" x14ac:dyDescent="0.2"/>
    <row r="7453" ht="12" customHeight="1" x14ac:dyDescent="0.2"/>
    <row r="7454" ht="12" customHeight="1" x14ac:dyDescent="0.2"/>
    <row r="7455" ht="12" customHeight="1" x14ac:dyDescent="0.2"/>
    <row r="7456" ht="12" customHeight="1" x14ac:dyDescent="0.2"/>
    <row r="7457" ht="12" customHeight="1" x14ac:dyDescent="0.2"/>
    <row r="7458" ht="12" customHeight="1" x14ac:dyDescent="0.2"/>
    <row r="7459" ht="12" customHeight="1" x14ac:dyDescent="0.2"/>
    <row r="7460" ht="12" customHeight="1" x14ac:dyDescent="0.2"/>
    <row r="7461" ht="12" customHeight="1" x14ac:dyDescent="0.2"/>
    <row r="7462" ht="12" customHeight="1" x14ac:dyDescent="0.2"/>
    <row r="7463" ht="12" customHeight="1" x14ac:dyDescent="0.2"/>
    <row r="7464" ht="12" customHeight="1" x14ac:dyDescent="0.2"/>
    <row r="7465" ht="12" customHeight="1" x14ac:dyDescent="0.2"/>
    <row r="7466" ht="12" customHeight="1" x14ac:dyDescent="0.2"/>
    <row r="7467" ht="12" customHeight="1" x14ac:dyDescent="0.2"/>
    <row r="7468" ht="12" customHeight="1" x14ac:dyDescent="0.2"/>
    <row r="7469" ht="12" customHeight="1" x14ac:dyDescent="0.2"/>
    <row r="7470" ht="12" customHeight="1" x14ac:dyDescent="0.2"/>
    <row r="7471" ht="12" customHeight="1" x14ac:dyDescent="0.2"/>
    <row r="7472" ht="12" customHeight="1" x14ac:dyDescent="0.2"/>
    <row r="7473" ht="12" customHeight="1" x14ac:dyDescent="0.2"/>
    <row r="7474" ht="12" customHeight="1" x14ac:dyDescent="0.2"/>
    <row r="7475" ht="12" customHeight="1" x14ac:dyDescent="0.2"/>
    <row r="7476" ht="12" customHeight="1" x14ac:dyDescent="0.2"/>
    <row r="7477" ht="12" customHeight="1" x14ac:dyDescent="0.2"/>
    <row r="7478" ht="12" customHeight="1" x14ac:dyDescent="0.2"/>
    <row r="7479" ht="12" customHeight="1" x14ac:dyDescent="0.2"/>
    <row r="7480" ht="12" customHeight="1" x14ac:dyDescent="0.2"/>
    <row r="7481" ht="12" customHeight="1" x14ac:dyDescent="0.2"/>
    <row r="7482" ht="12" customHeight="1" x14ac:dyDescent="0.2"/>
    <row r="7483" ht="12" customHeight="1" x14ac:dyDescent="0.2"/>
    <row r="7484" ht="12" customHeight="1" x14ac:dyDescent="0.2"/>
    <row r="7485" ht="12" customHeight="1" x14ac:dyDescent="0.2"/>
    <row r="7486" ht="12" customHeight="1" x14ac:dyDescent="0.2"/>
    <row r="7487" ht="12" customHeight="1" x14ac:dyDescent="0.2"/>
    <row r="7488" ht="12" customHeight="1" x14ac:dyDescent="0.2"/>
    <row r="7489" ht="12" customHeight="1" x14ac:dyDescent="0.2"/>
    <row r="7490" ht="12" customHeight="1" x14ac:dyDescent="0.2"/>
    <row r="7491" ht="12" customHeight="1" x14ac:dyDescent="0.2"/>
    <row r="7492" ht="12" customHeight="1" x14ac:dyDescent="0.2"/>
    <row r="7493" ht="12" customHeight="1" x14ac:dyDescent="0.2"/>
    <row r="7494" ht="12" customHeight="1" x14ac:dyDescent="0.2"/>
    <row r="7495" ht="12" customHeight="1" x14ac:dyDescent="0.2"/>
    <row r="7496" ht="12" customHeight="1" x14ac:dyDescent="0.2"/>
    <row r="7497" ht="12" customHeight="1" x14ac:dyDescent="0.2"/>
    <row r="7498" ht="12" customHeight="1" x14ac:dyDescent="0.2"/>
    <row r="7499" ht="12" customHeight="1" x14ac:dyDescent="0.2"/>
    <row r="7500" ht="12" customHeight="1" x14ac:dyDescent="0.2"/>
    <row r="7501" ht="12" customHeight="1" x14ac:dyDescent="0.2"/>
    <row r="7502" ht="12" customHeight="1" x14ac:dyDescent="0.2"/>
    <row r="7503" ht="12" customHeight="1" x14ac:dyDescent="0.2"/>
    <row r="7504" ht="12" customHeight="1" x14ac:dyDescent="0.2"/>
    <row r="7505" ht="12" customHeight="1" x14ac:dyDescent="0.2"/>
    <row r="7506" ht="12" customHeight="1" x14ac:dyDescent="0.2"/>
    <row r="7507" ht="12" customHeight="1" x14ac:dyDescent="0.2"/>
    <row r="7508" ht="12" customHeight="1" x14ac:dyDescent="0.2"/>
    <row r="7509" ht="12" customHeight="1" x14ac:dyDescent="0.2"/>
    <row r="7510" ht="12" customHeight="1" x14ac:dyDescent="0.2"/>
    <row r="7511" ht="12" customHeight="1" x14ac:dyDescent="0.2"/>
    <row r="7512" ht="12" customHeight="1" x14ac:dyDescent="0.2"/>
    <row r="7513" ht="12" customHeight="1" x14ac:dyDescent="0.2"/>
    <row r="7514" ht="12" customHeight="1" x14ac:dyDescent="0.2"/>
    <row r="7515" ht="12" customHeight="1" x14ac:dyDescent="0.2"/>
    <row r="7516" ht="12" customHeight="1" x14ac:dyDescent="0.2"/>
    <row r="7517" ht="12" customHeight="1" x14ac:dyDescent="0.2"/>
    <row r="7518" ht="12" customHeight="1" x14ac:dyDescent="0.2"/>
    <row r="7519" ht="12" customHeight="1" x14ac:dyDescent="0.2"/>
    <row r="7520" ht="12" customHeight="1" x14ac:dyDescent="0.2"/>
    <row r="7521" ht="12" customHeight="1" x14ac:dyDescent="0.2"/>
    <row r="7522" ht="12" customHeight="1" x14ac:dyDescent="0.2"/>
    <row r="7523" ht="12" customHeight="1" x14ac:dyDescent="0.2"/>
    <row r="7524" ht="12" customHeight="1" x14ac:dyDescent="0.2"/>
    <row r="7525" ht="12" customHeight="1" x14ac:dyDescent="0.2"/>
    <row r="7526" ht="12" customHeight="1" x14ac:dyDescent="0.2"/>
    <row r="7527" ht="12" customHeight="1" x14ac:dyDescent="0.2"/>
    <row r="7528" ht="12" customHeight="1" x14ac:dyDescent="0.2"/>
    <row r="7529" ht="12" customHeight="1" x14ac:dyDescent="0.2"/>
    <row r="7530" ht="12" customHeight="1" x14ac:dyDescent="0.2"/>
    <row r="7531" ht="12" customHeight="1" x14ac:dyDescent="0.2"/>
    <row r="7532" ht="12" customHeight="1" x14ac:dyDescent="0.2"/>
    <row r="7533" ht="12" customHeight="1" x14ac:dyDescent="0.2"/>
    <row r="7534" ht="12" customHeight="1" x14ac:dyDescent="0.2"/>
    <row r="7535" ht="12" customHeight="1" x14ac:dyDescent="0.2"/>
    <row r="7536" ht="12" customHeight="1" x14ac:dyDescent="0.2"/>
    <row r="7537" ht="12" customHeight="1" x14ac:dyDescent="0.2"/>
    <row r="7538" ht="12" customHeight="1" x14ac:dyDescent="0.2"/>
    <row r="7539" ht="12" customHeight="1" x14ac:dyDescent="0.2"/>
    <row r="7540" ht="12" customHeight="1" x14ac:dyDescent="0.2"/>
    <row r="7541" ht="12" customHeight="1" x14ac:dyDescent="0.2"/>
    <row r="7542" ht="12" customHeight="1" x14ac:dyDescent="0.2"/>
    <row r="7543" ht="12" customHeight="1" x14ac:dyDescent="0.2"/>
    <row r="7544" ht="12" customHeight="1" x14ac:dyDescent="0.2"/>
    <row r="7545" ht="12" customHeight="1" x14ac:dyDescent="0.2"/>
    <row r="7546" ht="12" customHeight="1" x14ac:dyDescent="0.2"/>
    <row r="7547" ht="12" customHeight="1" x14ac:dyDescent="0.2"/>
    <row r="7548" ht="12" customHeight="1" x14ac:dyDescent="0.2"/>
    <row r="7549" ht="12" customHeight="1" x14ac:dyDescent="0.2"/>
    <row r="7550" ht="12" customHeight="1" x14ac:dyDescent="0.2"/>
    <row r="7551" ht="12" customHeight="1" x14ac:dyDescent="0.2"/>
    <row r="7552" ht="12" customHeight="1" x14ac:dyDescent="0.2"/>
    <row r="7553" ht="12" customHeight="1" x14ac:dyDescent="0.2"/>
    <row r="7554" ht="12" customHeight="1" x14ac:dyDescent="0.2"/>
    <row r="7555" ht="12" customHeight="1" x14ac:dyDescent="0.2"/>
    <row r="7556" ht="12" customHeight="1" x14ac:dyDescent="0.2"/>
    <row r="7557" ht="12" customHeight="1" x14ac:dyDescent="0.2"/>
    <row r="7558" ht="12" customHeight="1" x14ac:dyDescent="0.2"/>
    <row r="7559" ht="12" customHeight="1" x14ac:dyDescent="0.2"/>
    <row r="7560" ht="12" customHeight="1" x14ac:dyDescent="0.2"/>
    <row r="7561" ht="12" customHeight="1" x14ac:dyDescent="0.2"/>
    <row r="7562" ht="12" customHeight="1" x14ac:dyDescent="0.2"/>
    <row r="7563" ht="12" customHeight="1" x14ac:dyDescent="0.2"/>
    <row r="7564" ht="12" customHeight="1" x14ac:dyDescent="0.2"/>
    <row r="7565" ht="12" customHeight="1" x14ac:dyDescent="0.2"/>
    <row r="7566" ht="12" customHeight="1" x14ac:dyDescent="0.2"/>
    <row r="7567" ht="12" customHeight="1" x14ac:dyDescent="0.2"/>
    <row r="7568" ht="12" customHeight="1" x14ac:dyDescent="0.2"/>
    <row r="7569" ht="12" customHeight="1" x14ac:dyDescent="0.2"/>
    <row r="7570" ht="12" customHeight="1" x14ac:dyDescent="0.2"/>
    <row r="7571" ht="12" customHeight="1" x14ac:dyDescent="0.2"/>
    <row r="7572" ht="12" customHeight="1" x14ac:dyDescent="0.2"/>
    <row r="7573" ht="12" customHeight="1" x14ac:dyDescent="0.2"/>
    <row r="7574" ht="12" customHeight="1" x14ac:dyDescent="0.2"/>
    <row r="7575" ht="12" customHeight="1" x14ac:dyDescent="0.2"/>
    <row r="7576" ht="12" customHeight="1" x14ac:dyDescent="0.2"/>
    <row r="7577" ht="12" customHeight="1" x14ac:dyDescent="0.2"/>
    <row r="7578" ht="12" customHeight="1" x14ac:dyDescent="0.2"/>
    <row r="7579" ht="12" customHeight="1" x14ac:dyDescent="0.2"/>
    <row r="7580" ht="12" customHeight="1" x14ac:dyDescent="0.2"/>
    <row r="7581" ht="12" customHeight="1" x14ac:dyDescent="0.2"/>
    <row r="7582" ht="12" customHeight="1" x14ac:dyDescent="0.2"/>
    <row r="7583" ht="12" customHeight="1" x14ac:dyDescent="0.2"/>
    <row r="7584" ht="12" customHeight="1" x14ac:dyDescent="0.2"/>
    <row r="7585" ht="12" customHeight="1" x14ac:dyDescent="0.2"/>
    <row r="7586" ht="12" customHeight="1" x14ac:dyDescent="0.2"/>
    <row r="7587" ht="12" customHeight="1" x14ac:dyDescent="0.2"/>
    <row r="7588" ht="12" customHeight="1" x14ac:dyDescent="0.2"/>
    <row r="7589" ht="12" customHeight="1" x14ac:dyDescent="0.2"/>
    <row r="7590" ht="12" customHeight="1" x14ac:dyDescent="0.2"/>
    <row r="7591" ht="12" customHeight="1" x14ac:dyDescent="0.2"/>
    <row r="7592" ht="12" customHeight="1" x14ac:dyDescent="0.2"/>
    <row r="7593" ht="12" customHeight="1" x14ac:dyDescent="0.2"/>
    <row r="7594" ht="12" customHeight="1" x14ac:dyDescent="0.2"/>
    <row r="7595" ht="12" customHeight="1" x14ac:dyDescent="0.2"/>
    <row r="7596" ht="12" customHeight="1" x14ac:dyDescent="0.2"/>
    <row r="7597" ht="12" customHeight="1" x14ac:dyDescent="0.2"/>
    <row r="7598" ht="12" customHeight="1" x14ac:dyDescent="0.2"/>
    <row r="7599" ht="12" customHeight="1" x14ac:dyDescent="0.2"/>
    <row r="7600" ht="12" customHeight="1" x14ac:dyDescent="0.2"/>
    <row r="7601" ht="12" customHeight="1" x14ac:dyDescent="0.2"/>
    <row r="7602" ht="12" customHeight="1" x14ac:dyDescent="0.2"/>
    <row r="7603" ht="12" customHeight="1" x14ac:dyDescent="0.2"/>
    <row r="7604" ht="12" customHeight="1" x14ac:dyDescent="0.2"/>
    <row r="7605" ht="12" customHeight="1" x14ac:dyDescent="0.2"/>
    <row r="7606" ht="12" customHeight="1" x14ac:dyDescent="0.2"/>
    <row r="7607" ht="12" customHeight="1" x14ac:dyDescent="0.2"/>
    <row r="7608" ht="12" customHeight="1" x14ac:dyDescent="0.2"/>
    <row r="7609" ht="12" customHeight="1" x14ac:dyDescent="0.2"/>
    <row r="7610" ht="12" customHeight="1" x14ac:dyDescent="0.2"/>
    <row r="7611" ht="12" customHeight="1" x14ac:dyDescent="0.2"/>
    <row r="7612" ht="12" customHeight="1" x14ac:dyDescent="0.2"/>
    <row r="7613" ht="12" customHeight="1" x14ac:dyDescent="0.2"/>
    <row r="7614" ht="12" customHeight="1" x14ac:dyDescent="0.2"/>
    <row r="7615" ht="12" customHeight="1" x14ac:dyDescent="0.2"/>
    <row r="7616" ht="12" customHeight="1" x14ac:dyDescent="0.2"/>
    <row r="7617" ht="12" customHeight="1" x14ac:dyDescent="0.2"/>
    <row r="7618" ht="12" customHeight="1" x14ac:dyDescent="0.2"/>
    <row r="7619" ht="12" customHeight="1" x14ac:dyDescent="0.2"/>
    <row r="7620" ht="12" customHeight="1" x14ac:dyDescent="0.2"/>
    <row r="7621" ht="12" customHeight="1" x14ac:dyDescent="0.2"/>
    <row r="7622" ht="12" customHeight="1" x14ac:dyDescent="0.2"/>
    <row r="7623" ht="12" customHeight="1" x14ac:dyDescent="0.2"/>
    <row r="7624" ht="12" customHeight="1" x14ac:dyDescent="0.2"/>
    <row r="7625" ht="12" customHeight="1" x14ac:dyDescent="0.2"/>
    <row r="7626" ht="12" customHeight="1" x14ac:dyDescent="0.2"/>
    <row r="7627" ht="12" customHeight="1" x14ac:dyDescent="0.2"/>
    <row r="7628" ht="12" customHeight="1" x14ac:dyDescent="0.2"/>
    <row r="7629" ht="12" customHeight="1" x14ac:dyDescent="0.2"/>
    <row r="7630" ht="12" customHeight="1" x14ac:dyDescent="0.2"/>
    <row r="7631" ht="12" customHeight="1" x14ac:dyDescent="0.2"/>
    <row r="7632" ht="12" customHeight="1" x14ac:dyDescent="0.2"/>
    <row r="7633" ht="12" customHeight="1" x14ac:dyDescent="0.2"/>
    <row r="7634" ht="12" customHeight="1" x14ac:dyDescent="0.2"/>
    <row r="7635" ht="12" customHeight="1" x14ac:dyDescent="0.2"/>
    <row r="7636" ht="12" customHeight="1" x14ac:dyDescent="0.2"/>
    <row r="7637" ht="12" customHeight="1" x14ac:dyDescent="0.2"/>
    <row r="7638" ht="12" customHeight="1" x14ac:dyDescent="0.2"/>
    <row r="7639" ht="12" customHeight="1" x14ac:dyDescent="0.2"/>
    <row r="7640" ht="12" customHeight="1" x14ac:dyDescent="0.2"/>
    <row r="7641" ht="12" customHeight="1" x14ac:dyDescent="0.2"/>
    <row r="7642" ht="12" customHeight="1" x14ac:dyDescent="0.2"/>
    <row r="7643" ht="12" customHeight="1" x14ac:dyDescent="0.2"/>
    <row r="7644" ht="12" customHeight="1" x14ac:dyDescent="0.2"/>
    <row r="7645" ht="12" customHeight="1" x14ac:dyDescent="0.2"/>
    <row r="7646" ht="12" customHeight="1" x14ac:dyDescent="0.2"/>
    <row r="7647" ht="12" customHeight="1" x14ac:dyDescent="0.2"/>
    <row r="7648" ht="12" customHeight="1" x14ac:dyDescent="0.2"/>
    <row r="7649" ht="12" customHeight="1" x14ac:dyDescent="0.2"/>
    <row r="7650" ht="12" customHeight="1" x14ac:dyDescent="0.2"/>
    <row r="7651" ht="12" customHeight="1" x14ac:dyDescent="0.2"/>
    <row r="7652" ht="12" customHeight="1" x14ac:dyDescent="0.2"/>
    <row r="7653" ht="12" customHeight="1" x14ac:dyDescent="0.2"/>
    <row r="7654" ht="12" customHeight="1" x14ac:dyDescent="0.2"/>
    <row r="7655" ht="12" customHeight="1" x14ac:dyDescent="0.2"/>
    <row r="7656" ht="12" customHeight="1" x14ac:dyDescent="0.2"/>
    <row r="7657" ht="12" customHeight="1" x14ac:dyDescent="0.2"/>
    <row r="7658" ht="12" customHeight="1" x14ac:dyDescent="0.2"/>
    <row r="7659" ht="12" customHeight="1" x14ac:dyDescent="0.2"/>
    <row r="7660" ht="12" customHeight="1" x14ac:dyDescent="0.2"/>
    <row r="7661" ht="12" customHeight="1" x14ac:dyDescent="0.2"/>
    <row r="7662" ht="12" customHeight="1" x14ac:dyDescent="0.2"/>
    <row r="7663" ht="12" customHeight="1" x14ac:dyDescent="0.2"/>
    <row r="7664" ht="12" customHeight="1" x14ac:dyDescent="0.2"/>
    <row r="7665" ht="12" customHeight="1" x14ac:dyDescent="0.2"/>
    <row r="7666" ht="12" customHeight="1" x14ac:dyDescent="0.2"/>
    <row r="7667" ht="12" customHeight="1" x14ac:dyDescent="0.2"/>
    <row r="7668" ht="12" customHeight="1" x14ac:dyDescent="0.2"/>
    <row r="7669" ht="12" customHeight="1" x14ac:dyDescent="0.2"/>
    <row r="7670" ht="12" customHeight="1" x14ac:dyDescent="0.2"/>
    <row r="7671" ht="12" customHeight="1" x14ac:dyDescent="0.2"/>
    <row r="7672" ht="12" customHeight="1" x14ac:dyDescent="0.2"/>
    <row r="7673" ht="12" customHeight="1" x14ac:dyDescent="0.2"/>
    <row r="7674" ht="12" customHeight="1" x14ac:dyDescent="0.2"/>
    <row r="7675" ht="12" customHeight="1" x14ac:dyDescent="0.2"/>
    <row r="7676" ht="12" customHeight="1" x14ac:dyDescent="0.2"/>
    <row r="7677" ht="12" customHeight="1" x14ac:dyDescent="0.2"/>
    <row r="7678" ht="12" customHeight="1" x14ac:dyDescent="0.2"/>
    <row r="7679" ht="12" customHeight="1" x14ac:dyDescent="0.2"/>
    <row r="7680" ht="12" customHeight="1" x14ac:dyDescent="0.2"/>
    <row r="7681" ht="12" customHeight="1" x14ac:dyDescent="0.2"/>
    <row r="7682" ht="12" customHeight="1" x14ac:dyDescent="0.2"/>
    <row r="7683" ht="12" customHeight="1" x14ac:dyDescent="0.2"/>
    <row r="7684" ht="12" customHeight="1" x14ac:dyDescent="0.2"/>
    <row r="7685" ht="12" customHeight="1" x14ac:dyDescent="0.2"/>
    <row r="7686" ht="12" customHeight="1" x14ac:dyDescent="0.2"/>
    <row r="7687" ht="12" customHeight="1" x14ac:dyDescent="0.2"/>
    <row r="7688" ht="12" customHeight="1" x14ac:dyDescent="0.2"/>
    <row r="7689" ht="12" customHeight="1" x14ac:dyDescent="0.2"/>
    <row r="7690" ht="12" customHeight="1" x14ac:dyDescent="0.2"/>
    <row r="7691" ht="12" customHeight="1" x14ac:dyDescent="0.2"/>
    <row r="7692" ht="12" customHeight="1" x14ac:dyDescent="0.2"/>
    <row r="7693" ht="12" customHeight="1" x14ac:dyDescent="0.2"/>
    <row r="7694" ht="12" customHeight="1" x14ac:dyDescent="0.2"/>
    <row r="7695" ht="12" customHeight="1" x14ac:dyDescent="0.2"/>
    <row r="7696" ht="12" customHeight="1" x14ac:dyDescent="0.2"/>
    <row r="7697" ht="12" customHeight="1" x14ac:dyDescent="0.2"/>
    <row r="7698" ht="12" customHeight="1" x14ac:dyDescent="0.2"/>
    <row r="7699" ht="12" customHeight="1" x14ac:dyDescent="0.2"/>
    <row r="7700" ht="12" customHeight="1" x14ac:dyDescent="0.2"/>
    <row r="7701" ht="12" customHeight="1" x14ac:dyDescent="0.2"/>
    <row r="7702" ht="12" customHeight="1" x14ac:dyDescent="0.2"/>
    <row r="7703" ht="12" customHeight="1" x14ac:dyDescent="0.2"/>
    <row r="7704" ht="12" customHeight="1" x14ac:dyDescent="0.2"/>
    <row r="7705" ht="12" customHeight="1" x14ac:dyDescent="0.2"/>
    <row r="7706" ht="12" customHeight="1" x14ac:dyDescent="0.2"/>
    <row r="7707" ht="12" customHeight="1" x14ac:dyDescent="0.2"/>
    <row r="7708" ht="12" customHeight="1" x14ac:dyDescent="0.2"/>
    <row r="7709" ht="12" customHeight="1" x14ac:dyDescent="0.2"/>
    <row r="7710" ht="12" customHeight="1" x14ac:dyDescent="0.2"/>
    <row r="7711" ht="12" customHeight="1" x14ac:dyDescent="0.2"/>
    <row r="7712" ht="12" customHeight="1" x14ac:dyDescent="0.2"/>
    <row r="7713" ht="12" customHeight="1" x14ac:dyDescent="0.2"/>
    <row r="7714" ht="12" customHeight="1" x14ac:dyDescent="0.2"/>
    <row r="7715" ht="12" customHeight="1" x14ac:dyDescent="0.2"/>
    <row r="7716" ht="12" customHeight="1" x14ac:dyDescent="0.2"/>
    <row r="7717" ht="12" customHeight="1" x14ac:dyDescent="0.2"/>
    <row r="7718" ht="12" customHeight="1" x14ac:dyDescent="0.2"/>
    <row r="7719" ht="12" customHeight="1" x14ac:dyDescent="0.2"/>
    <row r="7720" ht="12" customHeight="1" x14ac:dyDescent="0.2"/>
    <row r="7721" ht="12" customHeight="1" x14ac:dyDescent="0.2"/>
    <row r="7722" ht="12" customHeight="1" x14ac:dyDescent="0.2"/>
    <row r="7723" ht="12" customHeight="1" x14ac:dyDescent="0.2"/>
    <row r="7724" ht="12" customHeight="1" x14ac:dyDescent="0.2"/>
    <row r="7725" ht="12" customHeight="1" x14ac:dyDescent="0.2"/>
    <row r="7726" ht="12" customHeight="1" x14ac:dyDescent="0.2"/>
    <row r="7727" ht="12" customHeight="1" x14ac:dyDescent="0.2"/>
    <row r="7728" ht="12" customHeight="1" x14ac:dyDescent="0.2"/>
    <row r="7729" ht="12" customHeight="1" x14ac:dyDescent="0.2"/>
    <row r="7730" ht="12" customHeight="1" x14ac:dyDescent="0.2"/>
    <row r="7731" ht="12" customHeight="1" x14ac:dyDescent="0.2"/>
    <row r="7732" ht="12" customHeight="1" x14ac:dyDescent="0.2"/>
    <row r="7733" ht="12" customHeight="1" x14ac:dyDescent="0.2"/>
    <row r="7734" ht="12" customHeight="1" x14ac:dyDescent="0.2"/>
    <row r="7735" ht="12" customHeight="1" x14ac:dyDescent="0.2"/>
    <row r="7736" ht="12" customHeight="1" x14ac:dyDescent="0.2"/>
    <row r="7737" ht="12" customHeight="1" x14ac:dyDescent="0.2"/>
    <row r="7738" ht="12" customHeight="1" x14ac:dyDescent="0.2"/>
    <row r="7739" ht="12" customHeight="1" x14ac:dyDescent="0.2"/>
    <row r="7740" ht="12" customHeight="1" x14ac:dyDescent="0.2"/>
    <row r="7741" ht="12" customHeight="1" x14ac:dyDescent="0.2"/>
    <row r="7742" ht="12" customHeight="1" x14ac:dyDescent="0.2"/>
    <row r="7743" ht="12" customHeight="1" x14ac:dyDescent="0.2"/>
    <row r="7744" ht="12" customHeight="1" x14ac:dyDescent="0.2"/>
    <row r="7745" ht="12" customHeight="1" x14ac:dyDescent="0.2"/>
    <row r="7746" ht="12" customHeight="1" x14ac:dyDescent="0.2"/>
    <row r="7747" ht="12" customHeight="1" x14ac:dyDescent="0.2"/>
    <row r="7748" ht="12" customHeight="1" x14ac:dyDescent="0.2"/>
    <row r="7749" ht="12" customHeight="1" x14ac:dyDescent="0.2"/>
    <row r="7750" ht="12" customHeight="1" x14ac:dyDescent="0.2"/>
    <row r="7751" ht="12" customHeight="1" x14ac:dyDescent="0.2"/>
    <row r="7752" ht="12" customHeight="1" x14ac:dyDescent="0.2"/>
    <row r="7753" ht="12" customHeight="1" x14ac:dyDescent="0.2"/>
    <row r="7754" ht="12" customHeight="1" x14ac:dyDescent="0.2"/>
    <row r="7755" ht="12" customHeight="1" x14ac:dyDescent="0.2"/>
    <row r="7756" ht="12" customHeight="1" x14ac:dyDescent="0.2"/>
    <row r="7757" ht="12" customHeight="1" x14ac:dyDescent="0.2"/>
    <row r="7758" ht="12" customHeight="1" x14ac:dyDescent="0.2"/>
    <row r="7759" ht="12" customHeight="1" x14ac:dyDescent="0.2"/>
    <row r="7760" ht="12" customHeight="1" x14ac:dyDescent="0.2"/>
    <row r="7761" ht="12" customHeight="1" x14ac:dyDescent="0.2"/>
    <row r="7762" ht="12" customHeight="1" x14ac:dyDescent="0.2"/>
    <row r="7763" ht="12" customHeight="1" x14ac:dyDescent="0.2"/>
    <row r="7764" ht="12" customHeight="1" x14ac:dyDescent="0.2"/>
    <row r="7765" ht="12" customHeight="1" x14ac:dyDescent="0.2"/>
    <row r="7766" ht="12" customHeight="1" x14ac:dyDescent="0.2"/>
    <row r="7767" ht="12" customHeight="1" x14ac:dyDescent="0.2"/>
    <row r="7768" ht="12" customHeight="1" x14ac:dyDescent="0.2"/>
    <row r="7769" ht="12" customHeight="1" x14ac:dyDescent="0.2"/>
    <row r="7770" ht="12" customHeight="1" x14ac:dyDescent="0.2"/>
    <row r="7771" ht="12" customHeight="1" x14ac:dyDescent="0.2"/>
    <row r="7772" ht="12" customHeight="1" x14ac:dyDescent="0.2"/>
    <row r="7773" ht="12" customHeight="1" x14ac:dyDescent="0.2"/>
    <row r="7774" ht="12" customHeight="1" x14ac:dyDescent="0.2"/>
    <row r="7775" ht="12" customHeight="1" x14ac:dyDescent="0.2"/>
    <row r="7776" ht="12" customHeight="1" x14ac:dyDescent="0.2"/>
    <row r="7777" ht="12" customHeight="1" x14ac:dyDescent="0.2"/>
    <row r="7778" ht="12" customHeight="1" x14ac:dyDescent="0.2"/>
    <row r="7779" ht="12" customHeight="1" x14ac:dyDescent="0.2"/>
    <row r="7780" ht="12" customHeight="1" x14ac:dyDescent="0.2"/>
    <row r="7781" ht="12" customHeight="1" x14ac:dyDescent="0.2"/>
    <row r="7782" ht="12" customHeight="1" x14ac:dyDescent="0.2"/>
    <row r="7783" ht="12" customHeight="1" x14ac:dyDescent="0.2"/>
    <row r="7784" ht="12" customHeight="1" x14ac:dyDescent="0.2"/>
    <row r="7785" ht="12" customHeight="1" x14ac:dyDescent="0.2"/>
    <row r="7786" ht="12" customHeight="1" x14ac:dyDescent="0.2"/>
    <row r="7787" ht="12" customHeight="1" x14ac:dyDescent="0.2"/>
    <row r="7788" ht="12" customHeight="1" x14ac:dyDescent="0.2"/>
    <row r="7789" ht="12" customHeight="1" x14ac:dyDescent="0.2"/>
    <row r="7790" ht="12" customHeight="1" x14ac:dyDescent="0.2"/>
    <row r="7791" ht="12" customHeight="1" x14ac:dyDescent="0.2"/>
    <row r="7792" ht="12" customHeight="1" x14ac:dyDescent="0.2"/>
    <row r="7793" ht="12" customHeight="1" x14ac:dyDescent="0.2"/>
    <row r="7794" ht="12" customHeight="1" x14ac:dyDescent="0.2"/>
    <row r="7795" ht="12" customHeight="1" x14ac:dyDescent="0.2"/>
    <row r="7796" ht="12" customHeight="1" x14ac:dyDescent="0.2"/>
    <row r="7797" ht="12" customHeight="1" x14ac:dyDescent="0.2"/>
    <row r="7798" ht="12" customHeight="1" x14ac:dyDescent="0.2"/>
    <row r="7799" ht="12" customHeight="1" x14ac:dyDescent="0.2"/>
    <row r="7800" ht="12" customHeight="1" x14ac:dyDescent="0.2"/>
    <row r="7801" ht="12" customHeight="1" x14ac:dyDescent="0.2"/>
    <row r="7802" ht="12" customHeight="1" x14ac:dyDescent="0.2"/>
    <row r="7803" ht="12" customHeight="1" x14ac:dyDescent="0.2"/>
    <row r="7804" ht="12" customHeight="1" x14ac:dyDescent="0.2"/>
    <row r="7805" ht="12" customHeight="1" x14ac:dyDescent="0.2"/>
    <row r="7806" ht="12" customHeight="1" x14ac:dyDescent="0.2"/>
    <row r="7807" ht="12" customHeight="1" x14ac:dyDescent="0.2"/>
    <row r="7808" ht="12" customHeight="1" x14ac:dyDescent="0.2"/>
    <row r="7809" ht="12" customHeight="1" x14ac:dyDescent="0.2"/>
    <row r="7810" ht="12" customHeight="1" x14ac:dyDescent="0.2"/>
    <row r="7811" ht="12" customHeight="1" x14ac:dyDescent="0.2"/>
    <row r="7812" ht="12" customHeight="1" x14ac:dyDescent="0.2"/>
    <row r="7813" ht="12" customHeight="1" x14ac:dyDescent="0.2"/>
    <row r="7814" ht="12" customHeight="1" x14ac:dyDescent="0.2"/>
    <row r="7815" ht="12" customHeight="1" x14ac:dyDescent="0.2"/>
    <row r="7816" ht="12" customHeight="1" x14ac:dyDescent="0.2"/>
    <row r="7817" ht="12" customHeight="1" x14ac:dyDescent="0.2"/>
    <row r="7818" ht="12" customHeight="1" x14ac:dyDescent="0.2"/>
    <row r="7819" ht="12" customHeight="1" x14ac:dyDescent="0.2"/>
    <row r="7820" ht="12" customHeight="1" x14ac:dyDescent="0.2"/>
    <row r="7821" ht="12" customHeight="1" x14ac:dyDescent="0.2"/>
    <row r="7822" ht="12" customHeight="1" x14ac:dyDescent="0.2"/>
    <row r="7823" ht="12" customHeight="1" x14ac:dyDescent="0.2"/>
    <row r="7824" ht="12" customHeight="1" x14ac:dyDescent="0.2"/>
    <row r="7825" ht="12" customHeight="1" x14ac:dyDescent="0.2"/>
    <row r="7826" ht="12" customHeight="1" x14ac:dyDescent="0.2"/>
    <row r="7827" ht="12" customHeight="1" x14ac:dyDescent="0.2"/>
    <row r="7828" ht="12" customHeight="1" x14ac:dyDescent="0.2"/>
    <row r="7829" ht="12" customHeight="1" x14ac:dyDescent="0.2"/>
    <row r="7830" ht="12" customHeight="1" x14ac:dyDescent="0.2"/>
    <row r="7831" ht="12" customHeight="1" x14ac:dyDescent="0.2"/>
    <row r="7832" ht="12" customHeight="1" x14ac:dyDescent="0.2"/>
    <row r="7833" ht="12" customHeight="1" x14ac:dyDescent="0.2"/>
    <row r="7834" ht="12" customHeight="1" x14ac:dyDescent="0.2"/>
    <row r="7835" ht="12" customHeight="1" x14ac:dyDescent="0.2"/>
    <row r="7836" ht="12" customHeight="1" x14ac:dyDescent="0.2"/>
    <row r="7837" ht="12" customHeight="1" x14ac:dyDescent="0.2"/>
    <row r="7838" ht="12" customHeight="1" x14ac:dyDescent="0.2"/>
    <row r="7839" ht="12" customHeight="1" x14ac:dyDescent="0.2"/>
    <row r="7840" ht="12" customHeight="1" x14ac:dyDescent="0.2"/>
    <row r="7841" ht="12" customHeight="1" x14ac:dyDescent="0.2"/>
    <row r="7842" ht="12" customHeight="1" x14ac:dyDescent="0.2"/>
    <row r="7843" ht="12" customHeight="1" x14ac:dyDescent="0.2"/>
    <row r="7844" ht="12" customHeight="1" x14ac:dyDescent="0.2"/>
    <row r="7845" ht="12" customHeight="1" x14ac:dyDescent="0.2"/>
    <row r="7846" ht="12" customHeight="1" x14ac:dyDescent="0.2"/>
    <row r="7847" ht="12" customHeight="1" x14ac:dyDescent="0.2"/>
    <row r="7848" ht="12" customHeight="1" x14ac:dyDescent="0.2"/>
    <row r="7849" ht="12" customHeight="1" x14ac:dyDescent="0.2"/>
    <row r="7850" ht="12" customHeight="1" x14ac:dyDescent="0.2"/>
    <row r="7851" ht="12" customHeight="1" x14ac:dyDescent="0.2"/>
    <row r="7852" ht="12" customHeight="1" x14ac:dyDescent="0.2"/>
    <row r="7853" ht="12" customHeight="1" x14ac:dyDescent="0.2"/>
    <row r="7854" ht="12" customHeight="1" x14ac:dyDescent="0.2"/>
    <row r="7855" ht="12" customHeight="1" x14ac:dyDescent="0.2"/>
    <row r="7856" ht="12" customHeight="1" x14ac:dyDescent="0.2"/>
    <row r="7857" ht="12" customHeight="1" x14ac:dyDescent="0.2"/>
    <row r="7858" ht="12" customHeight="1" x14ac:dyDescent="0.2"/>
    <row r="7859" ht="12" customHeight="1" x14ac:dyDescent="0.2"/>
    <row r="7860" ht="12" customHeight="1" x14ac:dyDescent="0.2"/>
    <row r="7861" ht="12" customHeight="1" x14ac:dyDescent="0.2"/>
    <row r="7862" ht="12" customHeight="1" x14ac:dyDescent="0.2"/>
    <row r="7863" ht="12" customHeight="1" x14ac:dyDescent="0.2"/>
    <row r="7864" ht="12" customHeight="1" x14ac:dyDescent="0.2"/>
    <row r="7865" ht="12" customHeight="1" x14ac:dyDescent="0.2"/>
    <row r="7866" ht="12" customHeight="1" x14ac:dyDescent="0.2"/>
    <row r="7867" ht="12" customHeight="1" x14ac:dyDescent="0.2"/>
    <row r="7868" ht="12" customHeight="1" x14ac:dyDescent="0.2"/>
    <row r="7869" ht="12" customHeight="1" x14ac:dyDescent="0.2"/>
    <row r="7870" ht="12" customHeight="1" x14ac:dyDescent="0.2"/>
    <row r="7871" ht="12" customHeight="1" x14ac:dyDescent="0.2"/>
    <row r="7872" ht="12" customHeight="1" x14ac:dyDescent="0.2"/>
    <row r="7873" ht="12" customHeight="1" x14ac:dyDescent="0.2"/>
    <row r="7874" ht="12" customHeight="1" x14ac:dyDescent="0.2"/>
    <row r="7875" ht="12" customHeight="1" x14ac:dyDescent="0.2"/>
    <row r="7876" ht="12" customHeight="1" x14ac:dyDescent="0.2"/>
    <row r="7877" ht="12" customHeight="1" x14ac:dyDescent="0.2"/>
    <row r="7878" ht="12" customHeight="1" x14ac:dyDescent="0.2"/>
    <row r="7879" ht="12" customHeight="1" x14ac:dyDescent="0.2"/>
    <row r="7880" ht="12" customHeight="1" x14ac:dyDescent="0.2"/>
    <row r="7881" ht="12" customHeight="1" x14ac:dyDescent="0.2"/>
    <row r="7882" ht="12" customHeight="1" x14ac:dyDescent="0.2"/>
    <row r="7883" ht="12" customHeight="1" x14ac:dyDescent="0.2"/>
    <row r="7884" ht="12" customHeight="1" x14ac:dyDescent="0.2"/>
    <row r="7885" ht="12" customHeight="1" x14ac:dyDescent="0.2"/>
    <row r="7886" ht="12" customHeight="1" x14ac:dyDescent="0.2"/>
    <row r="7887" ht="12" customHeight="1" x14ac:dyDescent="0.2"/>
    <row r="7888" ht="12" customHeight="1" x14ac:dyDescent="0.2"/>
    <row r="7889" ht="12" customHeight="1" x14ac:dyDescent="0.2"/>
    <row r="7890" ht="12" customHeight="1" x14ac:dyDescent="0.2"/>
    <row r="7891" ht="12" customHeight="1" x14ac:dyDescent="0.2"/>
    <row r="7892" ht="12" customHeight="1" x14ac:dyDescent="0.2"/>
    <row r="7893" ht="12" customHeight="1" x14ac:dyDescent="0.2"/>
    <row r="7894" ht="12" customHeight="1" x14ac:dyDescent="0.2"/>
    <row r="7895" ht="12" customHeight="1" x14ac:dyDescent="0.2"/>
    <row r="7896" ht="12" customHeight="1" x14ac:dyDescent="0.2"/>
    <row r="7897" ht="12" customHeight="1" x14ac:dyDescent="0.2"/>
    <row r="7898" ht="12" customHeight="1" x14ac:dyDescent="0.2"/>
    <row r="7899" ht="12" customHeight="1" x14ac:dyDescent="0.2"/>
    <row r="7900" ht="12" customHeight="1" x14ac:dyDescent="0.2"/>
    <row r="7901" ht="12" customHeight="1" x14ac:dyDescent="0.2"/>
    <row r="7902" ht="12" customHeight="1" x14ac:dyDescent="0.2"/>
    <row r="7903" ht="12" customHeight="1" x14ac:dyDescent="0.2"/>
    <row r="7904" ht="12" customHeight="1" x14ac:dyDescent="0.2"/>
    <row r="7905" ht="12" customHeight="1" x14ac:dyDescent="0.2"/>
    <row r="7906" ht="12" customHeight="1" x14ac:dyDescent="0.2"/>
    <row r="7907" ht="12" customHeight="1" x14ac:dyDescent="0.2"/>
    <row r="7908" ht="12" customHeight="1" x14ac:dyDescent="0.2"/>
    <row r="7909" ht="12" customHeight="1" x14ac:dyDescent="0.2"/>
    <row r="7910" ht="12" customHeight="1" x14ac:dyDescent="0.2"/>
    <row r="7911" ht="12" customHeight="1" x14ac:dyDescent="0.2"/>
    <row r="7912" ht="12" customHeight="1" x14ac:dyDescent="0.2"/>
    <row r="7913" ht="12" customHeight="1" x14ac:dyDescent="0.2"/>
    <row r="7914" ht="12" customHeight="1" x14ac:dyDescent="0.2"/>
    <row r="7915" ht="12" customHeight="1" x14ac:dyDescent="0.2"/>
    <row r="7916" ht="12" customHeight="1" x14ac:dyDescent="0.2"/>
    <row r="7917" ht="12" customHeight="1" x14ac:dyDescent="0.2"/>
    <row r="7918" ht="12" customHeight="1" x14ac:dyDescent="0.2"/>
    <row r="7919" ht="12" customHeight="1" x14ac:dyDescent="0.2"/>
    <row r="7920" ht="12" customHeight="1" x14ac:dyDescent="0.2"/>
    <row r="7921" ht="12" customHeight="1" x14ac:dyDescent="0.2"/>
    <row r="7922" ht="12" customHeight="1" x14ac:dyDescent="0.2"/>
    <row r="7923" ht="12" customHeight="1" x14ac:dyDescent="0.2"/>
    <row r="7924" ht="12" customHeight="1" x14ac:dyDescent="0.2"/>
    <row r="7925" ht="12" customHeight="1" x14ac:dyDescent="0.2"/>
    <row r="7926" ht="12" customHeight="1" x14ac:dyDescent="0.2"/>
    <row r="7927" ht="12" customHeight="1" x14ac:dyDescent="0.2"/>
    <row r="7928" ht="12" customHeight="1" x14ac:dyDescent="0.2"/>
    <row r="7929" ht="12" customHeight="1" x14ac:dyDescent="0.2"/>
    <row r="7930" ht="12" customHeight="1" x14ac:dyDescent="0.2"/>
    <row r="7931" ht="12" customHeight="1" x14ac:dyDescent="0.2"/>
    <row r="7932" ht="12" customHeight="1" x14ac:dyDescent="0.2"/>
    <row r="7933" ht="12" customHeight="1" x14ac:dyDescent="0.2"/>
    <row r="7934" ht="12" customHeight="1" x14ac:dyDescent="0.2"/>
    <row r="7935" ht="12" customHeight="1" x14ac:dyDescent="0.2"/>
    <row r="7936" ht="12" customHeight="1" x14ac:dyDescent="0.2"/>
    <row r="7937" ht="12" customHeight="1" x14ac:dyDescent="0.2"/>
    <row r="7938" ht="12" customHeight="1" x14ac:dyDescent="0.2"/>
    <row r="7939" ht="12" customHeight="1" x14ac:dyDescent="0.2"/>
    <row r="7940" ht="12" customHeight="1" x14ac:dyDescent="0.2"/>
    <row r="7941" ht="12" customHeight="1" x14ac:dyDescent="0.2"/>
    <row r="7942" ht="12" customHeight="1" x14ac:dyDescent="0.2"/>
    <row r="7943" ht="12" customHeight="1" x14ac:dyDescent="0.2"/>
    <row r="7944" ht="12" customHeight="1" x14ac:dyDescent="0.2"/>
    <row r="7945" ht="12" customHeight="1" x14ac:dyDescent="0.2"/>
    <row r="7946" ht="12" customHeight="1" x14ac:dyDescent="0.2"/>
    <row r="7947" ht="12" customHeight="1" x14ac:dyDescent="0.2"/>
    <row r="7948" ht="12" customHeight="1" x14ac:dyDescent="0.2"/>
    <row r="7949" ht="12" customHeight="1" x14ac:dyDescent="0.2"/>
    <row r="7950" ht="12" customHeight="1" x14ac:dyDescent="0.2"/>
    <row r="7951" ht="12" customHeight="1" x14ac:dyDescent="0.2"/>
    <row r="7952" ht="12" customHeight="1" x14ac:dyDescent="0.2"/>
    <row r="7953" ht="12" customHeight="1" x14ac:dyDescent="0.2"/>
    <row r="7954" ht="12" customHeight="1" x14ac:dyDescent="0.2"/>
    <row r="7955" ht="12" customHeight="1" x14ac:dyDescent="0.2"/>
    <row r="7956" ht="12" customHeight="1" x14ac:dyDescent="0.2"/>
    <row r="7957" ht="12" customHeight="1" x14ac:dyDescent="0.2"/>
    <row r="7958" ht="12" customHeight="1" x14ac:dyDescent="0.2"/>
    <row r="7959" ht="12" customHeight="1" x14ac:dyDescent="0.2"/>
    <row r="7960" ht="12" customHeight="1" x14ac:dyDescent="0.2"/>
    <row r="7961" ht="12" customHeight="1" x14ac:dyDescent="0.2"/>
    <row r="7962" ht="12" customHeight="1" x14ac:dyDescent="0.2"/>
    <row r="7963" ht="12" customHeight="1" x14ac:dyDescent="0.2"/>
    <row r="7964" ht="12" customHeight="1" x14ac:dyDescent="0.2"/>
    <row r="7965" ht="12" customHeight="1" x14ac:dyDescent="0.2"/>
    <row r="7966" ht="12" customHeight="1" x14ac:dyDescent="0.2"/>
    <row r="7967" ht="12" customHeight="1" x14ac:dyDescent="0.2"/>
    <row r="7968" ht="12" customHeight="1" x14ac:dyDescent="0.2"/>
    <row r="7969" ht="12" customHeight="1" x14ac:dyDescent="0.2"/>
    <row r="7970" ht="12" customHeight="1" x14ac:dyDescent="0.2"/>
    <row r="7971" ht="12" customHeight="1" x14ac:dyDescent="0.2"/>
    <row r="7972" ht="12" customHeight="1" x14ac:dyDescent="0.2"/>
    <row r="7973" ht="12" customHeight="1" x14ac:dyDescent="0.2"/>
    <row r="7974" ht="12" customHeight="1" x14ac:dyDescent="0.2"/>
    <row r="7975" ht="12" customHeight="1" x14ac:dyDescent="0.2"/>
    <row r="7976" ht="12" customHeight="1" x14ac:dyDescent="0.2"/>
    <row r="7977" ht="12" customHeight="1" x14ac:dyDescent="0.2"/>
    <row r="7978" ht="12" customHeight="1" x14ac:dyDescent="0.2"/>
    <row r="7979" ht="12" customHeight="1" x14ac:dyDescent="0.2"/>
    <row r="7980" ht="12" customHeight="1" x14ac:dyDescent="0.2"/>
    <row r="7981" ht="12" customHeight="1" x14ac:dyDescent="0.2"/>
    <row r="7982" ht="12" customHeight="1" x14ac:dyDescent="0.2"/>
    <row r="7983" ht="12" customHeight="1" x14ac:dyDescent="0.2"/>
    <row r="7984" ht="12" customHeight="1" x14ac:dyDescent="0.2"/>
    <row r="7985" ht="12" customHeight="1" x14ac:dyDescent="0.2"/>
    <row r="7986" ht="12" customHeight="1" x14ac:dyDescent="0.2"/>
    <row r="7987" ht="12" customHeight="1" x14ac:dyDescent="0.2"/>
    <row r="7988" ht="12" customHeight="1" x14ac:dyDescent="0.2"/>
    <row r="7989" ht="12" customHeight="1" x14ac:dyDescent="0.2"/>
    <row r="7990" ht="12" customHeight="1" x14ac:dyDescent="0.2"/>
    <row r="7991" ht="12" customHeight="1" x14ac:dyDescent="0.2"/>
    <row r="7992" ht="12" customHeight="1" x14ac:dyDescent="0.2"/>
    <row r="7993" ht="12" customHeight="1" x14ac:dyDescent="0.2"/>
    <row r="7994" ht="12" customHeight="1" x14ac:dyDescent="0.2"/>
    <row r="7995" ht="12" customHeight="1" x14ac:dyDescent="0.2"/>
    <row r="7996" ht="12" customHeight="1" x14ac:dyDescent="0.2"/>
    <row r="7997" ht="12" customHeight="1" x14ac:dyDescent="0.2"/>
    <row r="7998" ht="12" customHeight="1" x14ac:dyDescent="0.2"/>
    <row r="7999" ht="12" customHeight="1" x14ac:dyDescent="0.2"/>
    <row r="8000" ht="12" customHeight="1" x14ac:dyDescent="0.2"/>
    <row r="8001" ht="12" customHeight="1" x14ac:dyDescent="0.2"/>
    <row r="8002" ht="12" customHeight="1" x14ac:dyDescent="0.2"/>
    <row r="8003" ht="12" customHeight="1" x14ac:dyDescent="0.2"/>
    <row r="8004" ht="12" customHeight="1" x14ac:dyDescent="0.2"/>
    <row r="8005" ht="12" customHeight="1" x14ac:dyDescent="0.2"/>
    <row r="8006" ht="12" customHeight="1" x14ac:dyDescent="0.2"/>
    <row r="8007" ht="12" customHeight="1" x14ac:dyDescent="0.2"/>
    <row r="8008" ht="12" customHeight="1" x14ac:dyDescent="0.2"/>
    <row r="8009" ht="12" customHeight="1" x14ac:dyDescent="0.2"/>
    <row r="8010" ht="12" customHeight="1" x14ac:dyDescent="0.2"/>
    <row r="8011" ht="12" customHeight="1" x14ac:dyDescent="0.2"/>
    <row r="8012" ht="12" customHeight="1" x14ac:dyDescent="0.2"/>
    <row r="8013" ht="12" customHeight="1" x14ac:dyDescent="0.2"/>
    <row r="8014" ht="12" customHeight="1" x14ac:dyDescent="0.2"/>
    <row r="8015" ht="12" customHeight="1" x14ac:dyDescent="0.2"/>
    <row r="8016" ht="12" customHeight="1" x14ac:dyDescent="0.2"/>
    <row r="8017" ht="12" customHeight="1" x14ac:dyDescent="0.2"/>
    <row r="8018" ht="12" customHeight="1" x14ac:dyDescent="0.2"/>
    <row r="8019" ht="12" customHeight="1" x14ac:dyDescent="0.2"/>
    <row r="8020" ht="12" customHeight="1" x14ac:dyDescent="0.2"/>
    <row r="8021" ht="12" customHeight="1" x14ac:dyDescent="0.2"/>
    <row r="8022" ht="12" customHeight="1" x14ac:dyDescent="0.2"/>
    <row r="8023" ht="12" customHeight="1" x14ac:dyDescent="0.2"/>
    <row r="8024" ht="12" customHeight="1" x14ac:dyDescent="0.2"/>
    <row r="8025" ht="12" customHeight="1" x14ac:dyDescent="0.2"/>
    <row r="8026" ht="12" customHeight="1" x14ac:dyDescent="0.2"/>
    <row r="8027" ht="12" customHeight="1" x14ac:dyDescent="0.2"/>
    <row r="8028" ht="12" customHeight="1" x14ac:dyDescent="0.2"/>
    <row r="8029" ht="12" customHeight="1" x14ac:dyDescent="0.2"/>
    <row r="8030" ht="12" customHeight="1" x14ac:dyDescent="0.2"/>
    <row r="8031" ht="12" customHeight="1" x14ac:dyDescent="0.2"/>
    <row r="8032" ht="12" customHeight="1" x14ac:dyDescent="0.2"/>
    <row r="8033" ht="12" customHeight="1" x14ac:dyDescent="0.2"/>
    <row r="8034" ht="12" customHeight="1" x14ac:dyDescent="0.2"/>
    <row r="8035" ht="12" customHeight="1" x14ac:dyDescent="0.2"/>
    <row r="8036" ht="12" customHeight="1" x14ac:dyDescent="0.2"/>
    <row r="8037" ht="12" customHeight="1" x14ac:dyDescent="0.2"/>
    <row r="8038" ht="12" customHeight="1" x14ac:dyDescent="0.2"/>
    <row r="8039" ht="12" customHeight="1" x14ac:dyDescent="0.2"/>
    <row r="8040" ht="12" customHeight="1" x14ac:dyDescent="0.2"/>
    <row r="8041" ht="12" customHeight="1" x14ac:dyDescent="0.2"/>
    <row r="8042" ht="12" customHeight="1" x14ac:dyDescent="0.2"/>
    <row r="8043" ht="12" customHeight="1" x14ac:dyDescent="0.2"/>
    <row r="8044" ht="12" customHeight="1" x14ac:dyDescent="0.2"/>
    <row r="8045" ht="12" customHeight="1" x14ac:dyDescent="0.2"/>
    <row r="8046" ht="12" customHeight="1" x14ac:dyDescent="0.2"/>
    <row r="8047" ht="12" customHeight="1" x14ac:dyDescent="0.2"/>
    <row r="8048" ht="12" customHeight="1" x14ac:dyDescent="0.2"/>
    <row r="8049" ht="12" customHeight="1" x14ac:dyDescent="0.2"/>
    <row r="8050" ht="12" customHeight="1" x14ac:dyDescent="0.2"/>
    <row r="8051" ht="12" customHeight="1" x14ac:dyDescent="0.2"/>
    <row r="8052" ht="12" customHeight="1" x14ac:dyDescent="0.2"/>
    <row r="8053" ht="12" customHeight="1" x14ac:dyDescent="0.2"/>
    <row r="8054" ht="12" customHeight="1" x14ac:dyDescent="0.2"/>
    <row r="8055" ht="12" customHeight="1" x14ac:dyDescent="0.2"/>
    <row r="8056" ht="12" customHeight="1" x14ac:dyDescent="0.2"/>
    <row r="8057" ht="12" customHeight="1" x14ac:dyDescent="0.2"/>
    <row r="8058" ht="12" customHeight="1" x14ac:dyDescent="0.2"/>
    <row r="8059" ht="12" customHeight="1" x14ac:dyDescent="0.2"/>
    <row r="8060" ht="12" customHeight="1" x14ac:dyDescent="0.2"/>
    <row r="8061" ht="12" customHeight="1" x14ac:dyDescent="0.2"/>
    <row r="8062" ht="12" customHeight="1" x14ac:dyDescent="0.2"/>
    <row r="8063" ht="12" customHeight="1" x14ac:dyDescent="0.2"/>
    <row r="8064" ht="12" customHeight="1" x14ac:dyDescent="0.2"/>
    <row r="8065" ht="12" customHeight="1" x14ac:dyDescent="0.2"/>
    <row r="8066" ht="12" customHeight="1" x14ac:dyDescent="0.2"/>
    <row r="8067" ht="12" customHeight="1" x14ac:dyDescent="0.2"/>
    <row r="8068" ht="12" customHeight="1" x14ac:dyDescent="0.2"/>
    <row r="8069" ht="12" customHeight="1" x14ac:dyDescent="0.2"/>
    <row r="8070" ht="12" customHeight="1" x14ac:dyDescent="0.2"/>
    <row r="8071" ht="12" customHeight="1" x14ac:dyDescent="0.2"/>
    <row r="8072" ht="12" customHeight="1" x14ac:dyDescent="0.2"/>
    <row r="8073" ht="12" customHeight="1" x14ac:dyDescent="0.2"/>
    <row r="8074" ht="12" customHeight="1" x14ac:dyDescent="0.2"/>
    <row r="8075" ht="12" customHeight="1" x14ac:dyDescent="0.2"/>
    <row r="8076" ht="12" customHeight="1" x14ac:dyDescent="0.2"/>
    <row r="8077" ht="12" customHeight="1" x14ac:dyDescent="0.2"/>
    <row r="8078" ht="12" customHeight="1" x14ac:dyDescent="0.2"/>
    <row r="8079" ht="12" customHeight="1" x14ac:dyDescent="0.2"/>
    <row r="8080" ht="12" customHeight="1" x14ac:dyDescent="0.2"/>
    <row r="8081" ht="12" customHeight="1" x14ac:dyDescent="0.2"/>
    <row r="8082" ht="12" customHeight="1" x14ac:dyDescent="0.2"/>
    <row r="8083" ht="12" customHeight="1" x14ac:dyDescent="0.2"/>
    <row r="8084" ht="12" customHeight="1" x14ac:dyDescent="0.2"/>
    <row r="8085" ht="12" customHeight="1" x14ac:dyDescent="0.2"/>
    <row r="8086" ht="12" customHeight="1" x14ac:dyDescent="0.2"/>
    <row r="8087" ht="12" customHeight="1" x14ac:dyDescent="0.2"/>
    <row r="8088" ht="12" customHeight="1" x14ac:dyDescent="0.2"/>
    <row r="8089" ht="12" customHeight="1" x14ac:dyDescent="0.2"/>
    <row r="8090" ht="12" customHeight="1" x14ac:dyDescent="0.2"/>
    <row r="8091" ht="12" customHeight="1" x14ac:dyDescent="0.2"/>
    <row r="8092" ht="12" customHeight="1" x14ac:dyDescent="0.2"/>
    <row r="8093" ht="12" customHeight="1" x14ac:dyDescent="0.2"/>
    <row r="8094" ht="12" customHeight="1" x14ac:dyDescent="0.2"/>
    <row r="8095" ht="12" customHeight="1" x14ac:dyDescent="0.2"/>
    <row r="8096" ht="12" customHeight="1" x14ac:dyDescent="0.2"/>
    <row r="8097" ht="12" customHeight="1" x14ac:dyDescent="0.2"/>
    <row r="8098" ht="12" customHeight="1" x14ac:dyDescent="0.2"/>
    <row r="8099" ht="12" customHeight="1" x14ac:dyDescent="0.2"/>
    <row r="8100" ht="12" customHeight="1" x14ac:dyDescent="0.2"/>
    <row r="8101" ht="12" customHeight="1" x14ac:dyDescent="0.2"/>
    <row r="8102" ht="12" customHeight="1" x14ac:dyDescent="0.2"/>
    <row r="8103" ht="12" customHeight="1" x14ac:dyDescent="0.2"/>
    <row r="8104" ht="12" customHeight="1" x14ac:dyDescent="0.2"/>
    <row r="8105" ht="12" customHeight="1" x14ac:dyDescent="0.2"/>
    <row r="8106" ht="12" customHeight="1" x14ac:dyDescent="0.2"/>
    <row r="8107" ht="12" customHeight="1" x14ac:dyDescent="0.2"/>
    <row r="8108" ht="12" customHeight="1" x14ac:dyDescent="0.2"/>
    <row r="8109" ht="12" customHeight="1" x14ac:dyDescent="0.2"/>
    <row r="8110" ht="12" customHeight="1" x14ac:dyDescent="0.2"/>
    <row r="8111" ht="12" customHeight="1" x14ac:dyDescent="0.2"/>
    <row r="8112" ht="12" customHeight="1" x14ac:dyDescent="0.2"/>
    <row r="8113" ht="12" customHeight="1" x14ac:dyDescent="0.2"/>
    <row r="8114" ht="12" customHeight="1" x14ac:dyDescent="0.2"/>
    <row r="8115" ht="12" customHeight="1" x14ac:dyDescent="0.2"/>
    <row r="8116" ht="12" customHeight="1" x14ac:dyDescent="0.2"/>
    <row r="8117" ht="12" customHeight="1" x14ac:dyDescent="0.2"/>
    <row r="8118" ht="12" customHeight="1" x14ac:dyDescent="0.2"/>
    <row r="8119" ht="12" customHeight="1" x14ac:dyDescent="0.2"/>
    <row r="8120" ht="12" customHeight="1" x14ac:dyDescent="0.2"/>
    <row r="8121" ht="12" customHeight="1" x14ac:dyDescent="0.2"/>
    <row r="8122" ht="12" customHeight="1" x14ac:dyDescent="0.2"/>
    <row r="8123" ht="12" customHeight="1" x14ac:dyDescent="0.2"/>
    <row r="8124" ht="12" customHeight="1" x14ac:dyDescent="0.2"/>
    <row r="8125" ht="12" customHeight="1" x14ac:dyDescent="0.2"/>
    <row r="8126" ht="12" customHeight="1" x14ac:dyDescent="0.2"/>
    <row r="8127" ht="12" customHeight="1" x14ac:dyDescent="0.2"/>
    <row r="8128" ht="12" customHeight="1" x14ac:dyDescent="0.2"/>
    <row r="8129" ht="12" customHeight="1" x14ac:dyDescent="0.2"/>
    <row r="8130" ht="12" customHeight="1" x14ac:dyDescent="0.2"/>
    <row r="8131" ht="12" customHeight="1" x14ac:dyDescent="0.2"/>
    <row r="8132" ht="12" customHeight="1" x14ac:dyDescent="0.2"/>
    <row r="8133" ht="12" customHeight="1" x14ac:dyDescent="0.2"/>
    <row r="8134" ht="12" customHeight="1" x14ac:dyDescent="0.2"/>
    <row r="8135" ht="12" customHeight="1" x14ac:dyDescent="0.2"/>
    <row r="8136" ht="12" customHeight="1" x14ac:dyDescent="0.2"/>
    <row r="8137" ht="12" customHeight="1" x14ac:dyDescent="0.2"/>
    <row r="8138" ht="12" customHeight="1" x14ac:dyDescent="0.2"/>
    <row r="8139" ht="12" customHeight="1" x14ac:dyDescent="0.2"/>
    <row r="8140" ht="12" customHeight="1" x14ac:dyDescent="0.2"/>
    <row r="8141" ht="12" customHeight="1" x14ac:dyDescent="0.2"/>
    <row r="8142" ht="12" customHeight="1" x14ac:dyDescent="0.2"/>
    <row r="8143" ht="12" customHeight="1" x14ac:dyDescent="0.2"/>
    <row r="8144" ht="12" customHeight="1" x14ac:dyDescent="0.2"/>
    <row r="8145" ht="12" customHeight="1" x14ac:dyDescent="0.2"/>
    <row r="8146" ht="12" customHeight="1" x14ac:dyDescent="0.2"/>
    <row r="8147" ht="12" customHeight="1" x14ac:dyDescent="0.2"/>
    <row r="8148" ht="12" customHeight="1" x14ac:dyDescent="0.2"/>
    <row r="8149" ht="12" customHeight="1" x14ac:dyDescent="0.2"/>
    <row r="8150" ht="12" customHeight="1" x14ac:dyDescent="0.2"/>
    <row r="8151" ht="12" customHeight="1" x14ac:dyDescent="0.2"/>
    <row r="8152" ht="12" customHeight="1" x14ac:dyDescent="0.2"/>
    <row r="8153" ht="12" customHeight="1" x14ac:dyDescent="0.2"/>
    <row r="8154" ht="12" customHeight="1" x14ac:dyDescent="0.2"/>
    <row r="8155" ht="12" customHeight="1" x14ac:dyDescent="0.2"/>
    <row r="8156" ht="12" customHeight="1" x14ac:dyDescent="0.2"/>
    <row r="8157" ht="12" customHeight="1" x14ac:dyDescent="0.2"/>
    <row r="8158" ht="12" customHeight="1" x14ac:dyDescent="0.2"/>
    <row r="8159" ht="12" customHeight="1" x14ac:dyDescent="0.2"/>
    <row r="8160" ht="12" customHeight="1" x14ac:dyDescent="0.2"/>
    <row r="8161" ht="12" customHeight="1" x14ac:dyDescent="0.2"/>
    <row r="8162" ht="12" customHeight="1" x14ac:dyDescent="0.2"/>
    <row r="8163" ht="12" customHeight="1" x14ac:dyDescent="0.2"/>
    <row r="8164" ht="12" customHeight="1" x14ac:dyDescent="0.2"/>
    <row r="8165" ht="12" customHeight="1" x14ac:dyDescent="0.2"/>
    <row r="8166" ht="12" customHeight="1" x14ac:dyDescent="0.2"/>
    <row r="8167" ht="12" customHeight="1" x14ac:dyDescent="0.2"/>
    <row r="8168" ht="12" customHeight="1" x14ac:dyDescent="0.2"/>
    <row r="8169" ht="12" customHeight="1" x14ac:dyDescent="0.2"/>
    <row r="8170" ht="12" customHeight="1" x14ac:dyDescent="0.2"/>
    <row r="8171" ht="12" customHeight="1" x14ac:dyDescent="0.2"/>
    <row r="8172" ht="12" customHeight="1" x14ac:dyDescent="0.2"/>
    <row r="8173" ht="12" customHeight="1" x14ac:dyDescent="0.2"/>
    <row r="8174" ht="12" customHeight="1" x14ac:dyDescent="0.2"/>
    <row r="8175" ht="12" customHeight="1" x14ac:dyDescent="0.2"/>
    <row r="8176" ht="12" customHeight="1" x14ac:dyDescent="0.2"/>
    <row r="8177" ht="12" customHeight="1" x14ac:dyDescent="0.2"/>
    <row r="8178" ht="12" customHeight="1" x14ac:dyDescent="0.2"/>
    <row r="8179" ht="12" customHeight="1" x14ac:dyDescent="0.2"/>
    <row r="8180" ht="12" customHeight="1" x14ac:dyDescent="0.2"/>
    <row r="8181" ht="12" customHeight="1" x14ac:dyDescent="0.2"/>
    <row r="8182" ht="12" customHeight="1" x14ac:dyDescent="0.2"/>
    <row r="8183" ht="12" customHeight="1" x14ac:dyDescent="0.2"/>
    <row r="8184" ht="12" customHeight="1" x14ac:dyDescent="0.2"/>
    <row r="8185" ht="12" customHeight="1" x14ac:dyDescent="0.2"/>
    <row r="8186" ht="12" customHeight="1" x14ac:dyDescent="0.2"/>
    <row r="8187" ht="12" customHeight="1" x14ac:dyDescent="0.2"/>
    <row r="8188" ht="12" customHeight="1" x14ac:dyDescent="0.2"/>
    <row r="8189" ht="12" customHeight="1" x14ac:dyDescent="0.2"/>
    <row r="8190" ht="12" customHeight="1" x14ac:dyDescent="0.2"/>
    <row r="8191" ht="12" customHeight="1" x14ac:dyDescent="0.2"/>
    <row r="8192" ht="12" customHeight="1" x14ac:dyDescent="0.2"/>
    <row r="8193" ht="12" customHeight="1" x14ac:dyDescent="0.2"/>
    <row r="8194" ht="12" customHeight="1" x14ac:dyDescent="0.2"/>
    <row r="8195" ht="12" customHeight="1" x14ac:dyDescent="0.2"/>
    <row r="8196" ht="12" customHeight="1" x14ac:dyDescent="0.2"/>
    <row r="8197" ht="12" customHeight="1" x14ac:dyDescent="0.2"/>
    <row r="8198" ht="12" customHeight="1" x14ac:dyDescent="0.2"/>
    <row r="8199" ht="12" customHeight="1" x14ac:dyDescent="0.2"/>
    <row r="8200" ht="12" customHeight="1" x14ac:dyDescent="0.2"/>
    <row r="8201" ht="12" customHeight="1" x14ac:dyDescent="0.2"/>
    <row r="8202" ht="12" customHeight="1" x14ac:dyDescent="0.2"/>
    <row r="8203" ht="12" customHeight="1" x14ac:dyDescent="0.2"/>
    <row r="8204" ht="12" customHeight="1" x14ac:dyDescent="0.2"/>
    <row r="8205" ht="12" customHeight="1" x14ac:dyDescent="0.2"/>
    <row r="8206" ht="12" customHeight="1" x14ac:dyDescent="0.2"/>
    <row r="8207" ht="12" customHeight="1" x14ac:dyDescent="0.2"/>
    <row r="8208" ht="12" customHeight="1" x14ac:dyDescent="0.2"/>
    <row r="8209" ht="12" customHeight="1" x14ac:dyDescent="0.2"/>
    <row r="8210" ht="12" customHeight="1" x14ac:dyDescent="0.2"/>
    <row r="8211" ht="12" customHeight="1" x14ac:dyDescent="0.2"/>
    <row r="8212" ht="12" customHeight="1" x14ac:dyDescent="0.2"/>
    <row r="8213" ht="12" customHeight="1" x14ac:dyDescent="0.2"/>
    <row r="8214" ht="12" customHeight="1" x14ac:dyDescent="0.2"/>
    <row r="8215" ht="12" customHeight="1" x14ac:dyDescent="0.2"/>
    <row r="8216" ht="12" customHeight="1" x14ac:dyDescent="0.2"/>
    <row r="8217" ht="12" customHeight="1" x14ac:dyDescent="0.2"/>
    <row r="8218" ht="12" customHeight="1" x14ac:dyDescent="0.2"/>
    <row r="8219" ht="12" customHeight="1" x14ac:dyDescent="0.2"/>
    <row r="8220" ht="12" customHeight="1" x14ac:dyDescent="0.2"/>
    <row r="8221" ht="12" customHeight="1" x14ac:dyDescent="0.2"/>
    <row r="8222" ht="12" customHeight="1" x14ac:dyDescent="0.2"/>
    <row r="8223" ht="12" customHeight="1" x14ac:dyDescent="0.2"/>
    <row r="8224" ht="12" customHeight="1" x14ac:dyDescent="0.2"/>
    <row r="8225" ht="12" customHeight="1" x14ac:dyDescent="0.2"/>
    <row r="8226" ht="12" customHeight="1" x14ac:dyDescent="0.2"/>
    <row r="8227" ht="12" customHeight="1" x14ac:dyDescent="0.2"/>
    <row r="8228" ht="12" customHeight="1" x14ac:dyDescent="0.2"/>
    <row r="8229" ht="12" customHeight="1" x14ac:dyDescent="0.2"/>
    <row r="8230" ht="12" customHeight="1" x14ac:dyDescent="0.2"/>
    <row r="8231" ht="12" customHeight="1" x14ac:dyDescent="0.2"/>
    <row r="8232" ht="12" customHeight="1" x14ac:dyDescent="0.2"/>
    <row r="8233" ht="12" customHeight="1" x14ac:dyDescent="0.2"/>
    <row r="8234" ht="12" customHeight="1" x14ac:dyDescent="0.2"/>
    <row r="8235" ht="12" customHeight="1" x14ac:dyDescent="0.2"/>
    <row r="8236" ht="12" customHeight="1" x14ac:dyDescent="0.2"/>
    <row r="8237" ht="12" customHeight="1" x14ac:dyDescent="0.2"/>
    <row r="8238" ht="12" customHeight="1" x14ac:dyDescent="0.2"/>
    <row r="8239" ht="12" customHeight="1" x14ac:dyDescent="0.2"/>
    <row r="8240" ht="12" customHeight="1" x14ac:dyDescent="0.2"/>
    <row r="8241" ht="12" customHeight="1" x14ac:dyDescent="0.2"/>
    <row r="8242" ht="12" customHeight="1" x14ac:dyDescent="0.2"/>
    <row r="8243" ht="12" customHeight="1" x14ac:dyDescent="0.2"/>
    <row r="8244" ht="12" customHeight="1" x14ac:dyDescent="0.2"/>
    <row r="8245" ht="12" customHeight="1" x14ac:dyDescent="0.2"/>
    <row r="8246" ht="12" customHeight="1" x14ac:dyDescent="0.2"/>
    <row r="8247" ht="12" customHeight="1" x14ac:dyDescent="0.2"/>
    <row r="8248" ht="12" customHeight="1" x14ac:dyDescent="0.2"/>
    <row r="8249" ht="12" customHeight="1" x14ac:dyDescent="0.2"/>
    <row r="8250" ht="12" customHeight="1" x14ac:dyDescent="0.2"/>
    <row r="8251" ht="12" customHeight="1" x14ac:dyDescent="0.2"/>
    <row r="8252" ht="12" customHeight="1" x14ac:dyDescent="0.2"/>
    <row r="8253" ht="12" customHeight="1" x14ac:dyDescent="0.2"/>
    <row r="8254" ht="12" customHeight="1" x14ac:dyDescent="0.2"/>
    <row r="8255" ht="12" customHeight="1" x14ac:dyDescent="0.2"/>
    <row r="8256" ht="12" customHeight="1" x14ac:dyDescent="0.2"/>
    <row r="8257" ht="12" customHeight="1" x14ac:dyDescent="0.2"/>
    <row r="8258" ht="12" customHeight="1" x14ac:dyDescent="0.2"/>
    <row r="8259" ht="12" customHeight="1" x14ac:dyDescent="0.2"/>
    <row r="8260" ht="12" customHeight="1" x14ac:dyDescent="0.2"/>
    <row r="8261" ht="12" customHeight="1" x14ac:dyDescent="0.2"/>
    <row r="8262" ht="12" customHeight="1" x14ac:dyDescent="0.2"/>
    <row r="8263" ht="12" customHeight="1" x14ac:dyDescent="0.2"/>
    <row r="8264" ht="12" customHeight="1" x14ac:dyDescent="0.2"/>
    <row r="8265" ht="12" customHeight="1" x14ac:dyDescent="0.2"/>
    <row r="8266" ht="12" customHeight="1" x14ac:dyDescent="0.2"/>
    <row r="8267" ht="12" customHeight="1" x14ac:dyDescent="0.2"/>
    <row r="8268" ht="12" customHeight="1" x14ac:dyDescent="0.2"/>
    <row r="8269" ht="12" customHeight="1" x14ac:dyDescent="0.2"/>
    <row r="8270" ht="12" customHeight="1" x14ac:dyDescent="0.2"/>
    <row r="8271" ht="12" customHeight="1" x14ac:dyDescent="0.2"/>
    <row r="8272" ht="12" customHeight="1" x14ac:dyDescent="0.2"/>
    <row r="8273" ht="12" customHeight="1" x14ac:dyDescent="0.2"/>
    <row r="8274" ht="12" customHeight="1" x14ac:dyDescent="0.2"/>
    <row r="8275" ht="12" customHeight="1" x14ac:dyDescent="0.2"/>
    <row r="8276" ht="12" customHeight="1" x14ac:dyDescent="0.2"/>
    <row r="8277" ht="12" customHeight="1" x14ac:dyDescent="0.2"/>
    <row r="8278" ht="12" customHeight="1" x14ac:dyDescent="0.2"/>
    <row r="8279" ht="12" customHeight="1" x14ac:dyDescent="0.2"/>
    <row r="8280" ht="12" customHeight="1" x14ac:dyDescent="0.2"/>
    <row r="8281" ht="12" customHeight="1" x14ac:dyDescent="0.2"/>
    <row r="8282" ht="12" customHeight="1" x14ac:dyDescent="0.2"/>
    <row r="8283" ht="12" customHeight="1" x14ac:dyDescent="0.2"/>
    <row r="8284" ht="12" customHeight="1" x14ac:dyDescent="0.2"/>
    <row r="8285" ht="12" customHeight="1" x14ac:dyDescent="0.2"/>
    <row r="8286" ht="12" customHeight="1" x14ac:dyDescent="0.2"/>
    <row r="8287" ht="12" customHeight="1" x14ac:dyDescent="0.2"/>
    <row r="8288" ht="12" customHeight="1" x14ac:dyDescent="0.2"/>
    <row r="8289" ht="12" customHeight="1" x14ac:dyDescent="0.2"/>
    <row r="8290" ht="12" customHeight="1" x14ac:dyDescent="0.2"/>
    <row r="8291" ht="12" customHeight="1" x14ac:dyDescent="0.2"/>
    <row r="8292" ht="12" customHeight="1" x14ac:dyDescent="0.2"/>
    <row r="8293" ht="12" customHeight="1" x14ac:dyDescent="0.2"/>
    <row r="8294" ht="12" customHeight="1" x14ac:dyDescent="0.2"/>
    <row r="8295" ht="12" customHeight="1" x14ac:dyDescent="0.2"/>
    <row r="8296" ht="12" customHeight="1" x14ac:dyDescent="0.2"/>
    <row r="8297" ht="12" customHeight="1" x14ac:dyDescent="0.2"/>
    <row r="8298" ht="12" customHeight="1" x14ac:dyDescent="0.2"/>
    <row r="8299" ht="12" customHeight="1" x14ac:dyDescent="0.2"/>
    <row r="8300" ht="12" customHeight="1" x14ac:dyDescent="0.2"/>
    <row r="8301" ht="12" customHeight="1" x14ac:dyDescent="0.2"/>
    <row r="8302" ht="12" customHeight="1" x14ac:dyDescent="0.2"/>
    <row r="8303" ht="12" customHeight="1" x14ac:dyDescent="0.2"/>
    <row r="8304" ht="12" customHeight="1" x14ac:dyDescent="0.2"/>
    <row r="8305" ht="12" customHeight="1" x14ac:dyDescent="0.2"/>
    <row r="8306" ht="12" customHeight="1" x14ac:dyDescent="0.2"/>
    <row r="8307" ht="12" customHeight="1" x14ac:dyDescent="0.2"/>
    <row r="8308" ht="12" customHeight="1" x14ac:dyDescent="0.2"/>
    <row r="8309" ht="12" customHeight="1" x14ac:dyDescent="0.2"/>
    <row r="8310" ht="12" customHeight="1" x14ac:dyDescent="0.2"/>
    <row r="8311" ht="12" customHeight="1" x14ac:dyDescent="0.2"/>
    <row r="8312" ht="12" customHeight="1" x14ac:dyDescent="0.2"/>
    <row r="8313" ht="12" customHeight="1" x14ac:dyDescent="0.2"/>
    <row r="8314" ht="12" customHeight="1" x14ac:dyDescent="0.2"/>
    <row r="8315" ht="12" customHeight="1" x14ac:dyDescent="0.2"/>
    <row r="8316" ht="12" customHeight="1" x14ac:dyDescent="0.2"/>
    <row r="8317" ht="12" customHeight="1" x14ac:dyDescent="0.2"/>
    <row r="8318" ht="12" customHeight="1" x14ac:dyDescent="0.2"/>
    <row r="8319" ht="12" customHeight="1" x14ac:dyDescent="0.2"/>
    <row r="8320" ht="12" customHeight="1" x14ac:dyDescent="0.2"/>
    <row r="8321" ht="12" customHeight="1" x14ac:dyDescent="0.2"/>
    <row r="8322" ht="12" customHeight="1" x14ac:dyDescent="0.2"/>
    <row r="8323" ht="12" customHeight="1" x14ac:dyDescent="0.2"/>
    <row r="8324" ht="12" customHeight="1" x14ac:dyDescent="0.2"/>
    <row r="8325" ht="12" customHeight="1" x14ac:dyDescent="0.2"/>
    <row r="8326" ht="12" customHeight="1" x14ac:dyDescent="0.2"/>
    <row r="8327" ht="12" customHeight="1" x14ac:dyDescent="0.2"/>
    <row r="8328" ht="12" customHeight="1" x14ac:dyDescent="0.2"/>
    <row r="8329" ht="12" customHeight="1" x14ac:dyDescent="0.2"/>
    <row r="8330" ht="12" customHeight="1" x14ac:dyDescent="0.2"/>
    <row r="8331" ht="12" customHeight="1" x14ac:dyDescent="0.2"/>
    <row r="8332" ht="12" customHeight="1" x14ac:dyDescent="0.2"/>
    <row r="8333" ht="12" customHeight="1" x14ac:dyDescent="0.2"/>
    <row r="8334" ht="12" customHeight="1" x14ac:dyDescent="0.2"/>
    <row r="8335" ht="12" customHeight="1" x14ac:dyDescent="0.2"/>
    <row r="8336" ht="12" customHeight="1" x14ac:dyDescent="0.2"/>
    <row r="8337" ht="12" customHeight="1" x14ac:dyDescent="0.2"/>
    <row r="8338" ht="12" customHeight="1" x14ac:dyDescent="0.2"/>
    <row r="8339" ht="12" customHeight="1" x14ac:dyDescent="0.2"/>
    <row r="8340" ht="12" customHeight="1" x14ac:dyDescent="0.2"/>
    <row r="8341" ht="12" customHeight="1" x14ac:dyDescent="0.2"/>
    <row r="8342" ht="12" customHeight="1" x14ac:dyDescent="0.2"/>
    <row r="8343" ht="12" customHeight="1" x14ac:dyDescent="0.2"/>
    <row r="8344" ht="12" customHeight="1" x14ac:dyDescent="0.2"/>
    <row r="8345" ht="12" customHeight="1" x14ac:dyDescent="0.2"/>
    <row r="8346" ht="12" customHeight="1" x14ac:dyDescent="0.2"/>
    <row r="8347" ht="12" customHeight="1" x14ac:dyDescent="0.2"/>
    <row r="8348" ht="12" customHeight="1" x14ac:dyDescent="0.2"/>
    <row r="8349" ht="12" customHeight="1" x14ac:dyDescent="0.2"/>
    <row r="8350" ht="12" customHeight="1" x14ac:dyDescent="0.2"/>
    <row r="8351" ht="12" customHeight="1" x14ac:dyDescent="0.2"/>
    <row r="8352" ht="12" customHeight="1" x14ac:dyDescent="0.2"/>
    <row r="8353" ht="12" customHeight="1" x14ac:dyDescent="0.2"/>
    <row r="8354" ht="12" customHeight="1" x14ac:dyDescent="0.2"/>
    <row r="8355" ht="12" customHeight="1" x14ac:dyDescent="0.2"/>
    <row r="8356" ht="12" customHeight="1" x14ac:dyDescent="0.2"/>
    <row r="8357" ht="12" customHeight="1" x14ac:dyDescent="0.2"/>
    <row r="8358" ht="12" customHeight="1" x14ac:dyDescent="0.2"/>
    <row r="8359" ht="12" customHeight="1" x14ac:dyDescent="0.2"/>
    <row r="8360" ht="12" customHeight="1" x14ac:dyDescent="0.2"/>
    <row r="8361" ht="12" customHeight="1" x14ac:dyDescent="0.2"/>
    <row r="8362" ht="12" customHeight="1" x14ac:dyDescent="0.2"/>
    <row r="8363" ht="12" customHeight="1" x14ac:dyDescent="0.2"/>
    <row r="8364" ht="12" customHeight="1" x14ac:dyDescent="0.2"/>
    <row r="8365" ht="12" customHeight="1" x14ac:dyDescent="0.2"/>
    <row r="8366" ht="12" customHeight="1" x14ac:dyDescent="0.2"/>
    <row r="8367" ht="12" customHeight="1" x14ac:dyDescent="0.2"/>
    <row r="8368" ht="12" customHeight="1" x14ac:dyDescent="0.2"/>
    <row r="8369" ht="12" customHeight="1" x14ac:dyDescent="0.2"/>
    <row r="8370" ht="12" customHeight="1" x14ac:dyDescent="0.2"/>
    <row r="8371" ht="12" customHeight="1" x14ac:dyDescent="0.2"/>
    <row r="8372" ht="12" customHeight="1" x14ac:dyDescent="0.2"/>
    <row r="8373" ht="12" customHeight="1" x14ac:dyDescent="0.2"/>
    <row r="8374" ht="12" customHeight="1" x14ac:dyDescent="0.2"/>
    <row r="8375" ht="12" customHeight="1" x14ac:dyDescent="0.2"/>
    <row r="8376" ht="12" customHeight="1" x14ac:dyDescent="0.2"/>
    <row r="8377" ht="12" customHeight="1" x14ac:dyDescent="0.2"/>
    <row r="8378" ht="12" customHeight="1" x14ac:dyDescent="0.2"/>
    <row r="8379" ht="12" customHeight="1" x14ac:dyDescent="0.2"/>
    <row r="8380" ht="12" customHeight="1" x14ac:dyDescent="0.2"/>
    <row r="8381" ht="12" customHeight="1" x14ac:dyDescent="0.2"/>
    <row r="8382" ht="12" customHeight="1" x14ac:dyDescent="0.2"/>
    <row r="8383" ht="12" customHeight="1" x14ac:dyDescent="0.2"/>
    <row r="8384" ht="12" customHeight="1" x14ac:dyDescent="0.2"/>
    <row r="8385" ht="12" customHeight="1" x14ac:dyDescent="0.2"/>
    <row r="8386" ht="12" customHeight="1" x14ac:dyDescent="0.2"/>
    <row r="8387" ht="12" customHeight="1" x14ac:dyDescent="0.2"/>
    <row r="8388" ht="12" customHeight="1" x14ac:dyDescent="0.2"/>
    <row r="8389" ht="12" customHeight="1" x14ac:dyDescent="0.2"/>
    <row r="8390" ht="12" customHeight="1" x14ac:dyDescent="0.2"/>
    <row r="8391" ht="12" customHeight="1" x14ac:dyDescent="0.2"/>
    <row r="8392" ht="12" customHeight="1" x14ac:dyDescent="0.2"/>
    <row r="8393" ht="12" customHeight="1" x14ac:dyDescent="0.2"/>
    <row r="8394" ht="12" customHeight="1" x14ac:dyDescent="0.2"/>
    <row r="8395" ht="12" customHeight="1" x14ac:dyDescent="0.2"/>
    <row r="8396" ht="12" customHeight="1" x14ac:dyDescent="0.2"/>
    <row r="8397" ht="12" customHeight="1" x14ac:dyDescent="0.2"/>
    <row r="8398" ht="12" customHeight="1" x14ac:dyDescent="0.2"/>
    <row r="8399" ht="12" customHeight="1" x14ac:dyDescent="0.2"/>
    <row r="8400" ht="12" customHeight="1" x14ac:dyDescent="0.2"/>
    <row r="8401" ht="12" customHeight="1" x14ac:dyDescent="0.2"/>
    <row r="8402" ht="12" customHeight="1" x14ac:dyDescent="0.2"/>
    <row r="8403" ht="12" customHeight="1" x14ac:dyDescent="0.2"/>
    <row r="8404" ht="12" customHeight="1" x14ac:dyDescent="0.2"/>
    <row r="8405" ht="12" customHeight="1" x14ac:dyDescent="0.2"/>
    <row r="8406" ht="12" customHeight="1" x14ac:dyDescent="0.2"/>
    <row r="8407" ht="12" customHeight="1" x14ac:dyDescent="0.2"/>
    <row r="8408" ht="12" customHeight="1" x14ac:dyDescent="0.2"/>
    <row r="8409" ht="12" customHeight="1" x14ac:dyDescent="0.2"/>
    <row r="8410" ht="12" customHeight="1" x14ac:dyDescent="0.2"/>
    <row r="8411" ht="12" customHeight="1" x14ac:dyDescent="0.2"/>
    <row r="8412" ht="12" customHeight="1" x14ac:dyDescent="0.2"/>
    <row r="8413" ht="12" customHeight="1" x14ac:dyDescent="0.2"/>
    <row r="8414" ht="12" customHeight="1" x14ac:dyDescent="0.2"/>
    <row r="8415" ht="12" customHeight="1" x14ac:dyDescent="0.2"/>
    <row r="8416" ht="12" customHeight="1" x14ac:dyDescent="0.2"/>
    <row r="8417" ht="12" customHeight="1" x14ac:dyDescent="0.2"/>
    <row r="8418" ht="12" customHeight="1" x14ac:dyDescent="0.2"/>
    <row r="8419" ht="12" customHeight="1" x14ac:dyDescent="0.2"/>
    <row r="8420" ht="12" customHeight="1" x14ac:dyDescent="0.2"/>
    <row r="8421" ht="12" customHeight="1" x14ac:dyDescent="0.2"/>
    <row r="8422" ht="12" customHeight="1" x14ac:dyDescent="0.2"/>
    <row r="8423" ht="12" customHeight="1" x14ac:dyDescent="0.2"/>
    <row r="8424" ht="12" customHeight="1" x14ac:dyDescent="0.2"/>
    <row r="8425" ht="12" customHeight="1" x14ac:dyDescent="0.2"/>
    <row r="8426" ht="12" customHeight="1" x14ac:dyDescent="0.2"/>
    <row r="8427" ht="12" customHeight="1" x14ac:dyDescent="0.2"/>
    <row r="8428" ht="12" customHeight="1" x14ac:dyDescent="0.2"/>
    <row r="8429" ht="12" customHeight="1" x14ac:dyDescent="0.2"/>
    <row r="8430" ht="12" customHeight="1" x14ac:dyDescent="0.2"/>
    <row r="8431" ht="12" customHeight="1" x14ac:dyDescent="0.2"/>
    <row r="8432" ht="12" customHeight="1" x14ac:dyDescent="0.2"/>
    <row r="8433" ht="12" customHeight="1" x14ac:dyDescent="0.2"/>
    <row r="8434" ht="12" customHeight="1" x14ac:dyDescent="0.2"/>
    <row r="8435" ht="12" customHeight="1" x14ac:dyDescent="0.2"/>
    <row r="8436" ht="12" customHeight="1" x14ac:dyDescent="0.2"/>
    <row r="8437" ht="12" customHeight="1" x14ac:dyDescent="0.2"/>
    <row r="8438" ht="12" customHeight="1" x14ac:dyDescent="0.2"/>
    <row r="8439" ht="12" customHeight="1" x14ac:dyDescent="0.2"/>
    <row r="8440" ht="12" customHeight="1" x14ac:dyDescent="0.2"/>
    <row r="8441" ht="12" customHeight="1" x14ac:dyDescent="0.2"/>
    <row r="8442" ht="12" customHeight="1" x14ac:dyDescent="0.2"/>
    <row r="8443" ht="12" customHeight="1" x14ac:dyDescent="0.2"/>
    <row r="8444" ht="12" customHeight="1" x14ac:dyDescent="0.2"/>
    <row r="8445" ht="12" customHeight="1" x14ac:dyDescent="0.2"/>
    <row r="8446" ht="12" customHeight="1" x14ac:dyDescent="0.2"/>
    <row r="8447" ht="12" customHeight="1" x14ac:dyDescent="0.2"/>
    <row r="8448" ht="12" customHeight="1" x14ac:dyDescent="0.2"/>
    <row r="8449" ht="12" customHeight="1" x14ac:dyDescent="0.2"/>
    <row r="8450" ht="12" customHeight="1" x14ac:dyDescent="0.2"/>
    <row r="8451" ht="12" customHeight="1" x14ac:dyDescent="0.2"/>
    <row r="8452" ht="12" customHeight="1" x14ac:dyDescent="0.2"/>
    <row r="8453" ht="12" customHeight="1" x14ac:dyDescent="0.2"/>
    <row r="8454" ht="12" customHeight="1" x14ac:dyDescent="0.2"/>
    <row r="8455" ht="12" customHeight="1" x14ac:dyDescent="0.2"/>
    <row r="8456" ht="12" customHeight="1" x14ac:dyDescent="0.2"/>
    <row r="8457" ht="12" customHeight="1" x14ac:dyDescent="0.2"/>
    <row r="8458" ht="12" customHeight="1" x14ac:dyDescent="0.2"/>
    <row r="8459" ht="12" customHeight="1" x14ac:dyDescent="0.2"/>
    <row r="8460" ht="12" customHeight="1" x14ac:dyDescent="0.2"/>
    <row r="8461" ht="12" customHeight="1" x14ac:dyDescent="0.2"/>
    <row r="8462" ht="12" customHeight="1" x14ac:dyDescent="0.2"/>
    <row r="8463" ht="12" customHeight="1" x14ac:dyDescent="0.2"/>
    <row r="8464" ht="12" customHeight="1" x14ac:dyDescent="0.2"/>
    <row r="8465" ht="12" customHeight="1" x14ac:dyDescent="0.2"/>
    <row r="8466" ht="12" customHeight="1" x14ac:dyDescent="0.2"/>
    <row r="8467" ht="12" customHeight="1" x14ac:dyDescent="0.2"/>
    <row r="8468" ht="12" customHeight="1" x14ac:dyDescent="0.2"/>
    <row r="8469" ht="12" customHeight="1" x14ac:dyDescent="0.2"/>
    <row r="8470" ht="12" customHeight="1" x14ac:dyDescent="0.2"/>
    <row r="8471" ht="12" customHeight="1" x14ac:dyDescent="0.2"/>
    <row r="8472" ht="12" customHeight="1" x14ac:dyDescent="0.2"/>
    <row r="8473" ht="12" customHeight="1" x14ac:dyDescent="0.2"/>
    <row r="8474" ht="12" customHeight="1" x14ac:dyDescent="0.2"/>
    <row r="8475" ht="12" customHeight="1" x14ac:dyDescent="0.2"/>
    <row r="8476" ht="12" customHeight="1" x14ac:dyDescent="0.2"/>
    <row r="8477" ht="12" customHeight="1" x14ac:dyDescent="0.2"/>
    <row r="8478" ht="12" customHeight="1" x14ac:dyDescent="0.2"/>
    <row r="8479" ht="12" customHeight="1" x14ac:dyDescent="0.2"/>
    <row r="8480" ht="12" customHeight="1" x14ac:dyDescent="0.2"/>
    <row r="8481" ht="12" customHeight="1" x14ac:dyDescent="0.2"/>
    <row r="8482" ht="12" customHeight="1" x14ac:dyDescent="0.2"/>
    <row r="8483" ht="12" customHeight="1" x14ac:dyDescent="0.2"/>
    <row r="8484" ht="12" customHeight="1" x14ac:dyDescent="0.2"/>
    <row r="8485" ht="12" customHeight="1" x14ac:dyDescent="0.2"/>
    <row r="8486" ht="12" customHeight="1" x14ac:dyDescent="0.2"/>
    <row r="8487" ht="12" customHeight="1" x14ac:dyDescent="0.2"/>
    <row r="8488" ht="12" customHeight="1" x14ac:dyDescent="0.2"/>
    <row r="8489" ht="12" customHeight="1" x14ac:dyDescent="0.2"/>
    <row r="8490" ht="12" customHeight="1" x14ac:dyDescent="0.2"/>
    <row r="8491" ht="12" customHeight="1" x14ac:dyDescent="0.2"/>
    <row r="8492" ht="12" customHeight="1" x14ac:dyDescent="0.2"/>
    <row r="8493" ht="12" customHeight="1" x14ac:dyDescent="0.2"/>
    <row r="8494" ht="12" customHeight="1" x14ac:dyDescent="0.2"/>
    <row r="8495" ht="12" customHeight="1" x14ac:dyDescent="0.2"/>
    <row r="8496" ht="12" customHeight="1" x14ac:dyDescent="0.2"/>
    <row r="8497" ht="12" customHeight="1" x14ac:dyDescent="0.2"/>
    <row r="8498" ht="12" customHeight="1" x14ac:dyDescent="0.2"/>
    <row r="8499" ht="12" customHeight="1" x14ac:dyDescent="0.2"/>
    <row r="8500" ht="12" customHeight="1" x14ac:dyDescent="0.2"/>
    <row r="8501" ht="12" customHeight="1" x14ac:dyDescent="0.2"/>
    <row r="8502" ht="12" customHeight="1" x14ac:dyDescent="0.2"/>
    <row r="8503" ht="12" customHeight="1" x14ac:dyDescent="0.2"/>
    <row r="8504" ht="12" customHeight="1" x14ac:dyDescent="0.2"/>
    <row r="8505" ht="12" customHeight="1" x14ac:dyDescent="0.2"/>
    <row r="8506" ht="12" customHeight="1" x14ac:dyDescent="0.2"/>
    <row r="8507" ht="12" customHeight="1" x14ac:dyDescent="0.2"/>
    <row r="8508" ht="12" customHeight="1" x14ac:dyDescent="0.2"/>
    <row r="8509" ht="12" customHeight="1" x14ac:dyDescent="0.2"/>
    <row r="8510" ht="12" customHeight="1" x14ac:dyDescent="0.2"/>
    <row r="8511" ht="12" customHeight="1" x14ac:dyDescent="0.2"/>
    <row r="8512" ht="12" customHeight="1" x14ac:dyDescent="0.2"/>
    <row r="8513" ht="12" customHeight="1" x14ac:dyDescent="0.2"/>
    <row r="8514" ht="12" customHeight="1" x14ac:dyDescent="0.2"/>
    <row r="8515" ht="12" customHeight="1" x14ac:dyDescent="0.2"/>
    <row r="8516" ht="12" customHeight="1" x14ac:dyDescent="0.2"/>
    <row r="8517" ht="12" customHeight="1" x14ac:dyDescent="0.2"/>
    <row r="8518" ht="12" customHeight="1" x14ac:dyDescent="0.2"/>
    <row r="8519" ht="12" customHeight="1" x14ac:dyDescent="0.2"/>
    <row r="8520" ht="12" customHeight="1" x14ac:dyDescent="0.2"/>
    <row r="8521" ht="12" customHeight="1" x14ac:dyDescent="0.2"/>
    <row r="8522" ht="12" customHeight="1" x14ac:dyDescent="0.2"/>
    <row r="8523" ht="12" customHeight="1" x14ac:dyDescent="0.2"/>
    <row r="8524" ht="12" customHeight="1" x14ac:dyDescent="0.2"/>
    <row r="8525" ht="12" customHeight="1" x14ac:dyDescent="0.2"/>
    <row r="8526" ht="12" customHeight="1" x14ac:dyDescent="0.2"/>
    <row r="8527" ht="12" customHeight="1" x14ac:dyDescent="0.2"/>
    <row r="8528" ht="12" customHeight="1" x14ac:dyDescent="0.2"/>
    <row r="8529" ht="12" customHeight="1" x14ac:dyDescent="0.2"/>
    <row r="8530" ht="12" customHeight="1" x14ac:dyDescent="0.2"/>
    <row r="8531" ht="12" customHeight="1" x14ac:dyDescent="0.2"/>
    <row r="8532" ht="12" customHeight="1" x14ac:dyDescent="0.2"/>
    <row r="8533" ht="12" customHeight="1" x14ac:dyDescent="0.2"/>
    <row r="8534" ht="12" customHeight="1" x14ac:dyDescent="0.2"/>
    <row r="8535" ht="12" customHeight="1" x14ac:dyDescent="0.2"/>
    <row r="8536" ht="12" customHeight="1" x14ac:dyDescent="0.2"/>
    <row r="8537" ht="12" customHeight="1" x14ac:dyDescent="0.2"/>
    <row r="8538" ht="12" customHeight="1" x14ac:dyDescent="0.2"/>
    <row r="8539" ht="12" customHeight="1" x14ac:dyDescent="0.2"/>
    <row r="8540" ht="12" customHeight="1" x14ac:dyDescent="0.2"/>
    <row r="8541" ht="12" customHeight="1" x14ac:dyDescent="0.2"/>
    <row r="8542" ht="12" customHeight="1" x14ac:dyDescent="0.2"/>
    <row r="8543" ht="12" customHeight="1" x14ac:dyDescent="0.2"/>
    <row r="8544" ht="12" customHeight="1" x14ac:dyDescent="0.2"/>
    <row r="8545" ht="12" customHeight="1" x14ac:dyDescent="0.2"/>
    <row r="8546" ht="12" customHeight="1" x14ac:dyDescent="0.2"/>
    <row r="8547" ht="12" customHeight="1" x14ac:dyDescent="0.2"/>
    <row r="8548" ht="12" customHeight="1" x14ac:dyDescent="0.2"/>
    <row r="8549" ht="12" customHeight="1" x14ac:dyDescent="0.2"/>
    <row r="8550" ht="12" customHeight="1" x14ac:dyDescent="0.2"/>
    <row r="8551" ht="12" customHeight="1" x14ac:dyDescent="0.2"/>
    <row r="8552" ht="12" customHeight="1" x14ac:dyDescent="0.2"/>
    <row r="8553" ht="12" customHeight="1" x14ac:dyDescent="0.2"/>
    <row r="8554" ht="12" customHeight="1" x14ac:dyDescent="0.2"/>
    <row r="8555" ht="12" customHeight="1" x14ac:dyDescent="0.2"/>
    <row r="8556" ht="12" customHeight="1" x14ac:dyDescent="0.2"/>
    <row r="8557" ht="12" customHeight="1" x14ac:dyDescent="0.2"/>
    <row r="8558" ht="12" customHeight="1" x14ac:dyDescent="0.2"/>
    <row r="8559" ht="12" customHeight="1" x14ac:dyDescent="0.2"/>
    <row r="8560" ht="12" customHeight="1" x14ac:dyDescent="0.2"/>
    <row r="8561" ht="12" customHeight="1" x14ac:dyDescent="0.2"/>
    <row r="8562" ht="12" customHeight="1" x14ac:dyDescent="0.2"/>
    <row r="8563" ht="12" customHeight="1" x14ac:dyDescent="0.2"/>
    <row r="8564" ht="12" customHeight="1" x14ac:dyDescent="0.2"/>
    <row r="8565" ht="12" customHeight="1" x14ac:dyDescent="0.2"/>
    <row r="8566" ht="12" customHeight="1" x14ac:dyDescent="0.2"/>
    <row r="8567" ht="12" customHeight="1" x14ac:dyDescent="0.2"/>
    <row r="8568" ht="12" customHeight="1" x14ac:dyDescent="0.2"/>
    <row r="8569" ht="12" customHeight="1" x14ac:dyDescent="0.2"/>
    <row r="8570" ht="12" customHeight="1" x14ac:dyDescent="0.2"/>
    <row r="8571" ht="12" customHeight="1" x14ac:dyDescent="0.2"/>
    <row r="8572" ht="12" customHeight="1" x14ac:dyDescent="0.2"/>
    <row r="8573" ht="12" customHeight="1" x14ac:dyDescent="0.2"/>
    <row r="8574" ht="12" customHeight="1" x14ac:dyDescent="0.2"/>
    <row r="8575" ht="12" customHeight="1" x14ac:dyDescent="0.2"/>
    <row r="8576" ht="12" customHeight="1" x14ac:dyDescent="0.2"/>
    <row r="8577" ht="12" customHeight="1" x14ac:dyDescent="0.2"/>
    <row r="8578" ht="12" customHeight="1" x14ac:dyDescent="0.2"/>
    <row r="8579" ht="12" customHeight="1" x14ac:dyDescent="0.2"/>
    <row r="8580" ht="12" customHeight="1" x14ac:dyDescent="0.2"/>
    <row r="8581" ht="12" customHeight="1" x14ac:dyDescent="0.2"/>
    <row r="8582" ht="12" customHeight="1" x14ac:dyDescent="0.2"/>
    <row r="8583" ht="12" customHeight="1" x14ac:dyDescent="0.2"/>
    <row r="8584" ht="12" customHeight="1" x14ac:dyDescent="0.2"/>
    <row r="8585" ht="12" customHeight="1" x14ac:dyDescent="0.2"/>
    <row r="8586" ht="12" customHeight="1" x14ac:dyDescent="0.2"/>
    <row r="8587" ht="12" customHeight="1" x14ac:dyDescent="0.2"/>
    <row r="8588" ht="12" customHeight="1" x14ac:dyDescent="0.2"/>
    <row r="8589" ht="12" customHeight="1" x14ac:dyDescent="0.2"/>
    <row r="8590" ht="12" customHeight="1" x14ac:dyDescent="0.2"/>
    <row r="8591" ht="12" customHeight="1" x14ac:dyDescent="0.2"/>
    <row r="8592" ht="12" customHeight="1" x14ac:dyDescent="0.2"/>
    <row r="8593" ht="12" customHeight="1" x14ac:dyDescent="0.2"/>
    <row r="8594" ht="12" customHeight="1" x14ac:dyDescent="0.2"/>
    <row r="8595" ht="12" customHeight="1" x14ac:dyDescent="0.2"/>
    <row r="8596" ht="12" customHeight="1" x14ac:dyDescent="0.2"/>
    <row r="8597" ht="12" customHeight="1" x14ac:dyDescent="0.2"/>
    <row r="8598" ht="12" customHeight="1" x14ac:dyDescent="0.2"/>
    <row r="8599" ht="12" customHeight="1" x14ac:dyDescent="0.2"/>
    <row r="8600" ht="12" customHeight="1" x14ac:dyDescent="0.2"/>
    <row r="8601" ht="12" customHeight="1" x14ac:dyDescent="0.2"/>
    <row r="8602" ht="12" customHeight="1" x14ac:dyDescent="0.2"/>
    <row r="8603" ht="12" customHeight="1" x14ac:dyDescent="0.2"/>
    <row r="8604" ht="12" customHeight="1" x14ac:dyDescent="0.2"/>
    <row r="8605" ht="12" customHeight="1" x14ac:dyDescent="0.2"/>
    <row r="8606" ht="12" customHeight="1" x14ac:dyDescent="0.2"/>
    <row r="8607" ht="12" customHeight="1" x14ac:dyDescent="0.2"/>
    <row r="8608" ht="12" customHeight="1" x14ac:dyDescent="0.2"/>
    <row r="8609" ht="12" customHeight="1" x14ac:dyDescent="0.2"/>
    <row r="8610" ht="12" customHeight="1" x14ac:dyDescent="0.2"/>
    <row r="8611" ht="12" customHeight="1" x14ac:dyDescent="0.2"/>
    <row r="8612" ht="12" customHeight="1" x14ac:dyDescent="0.2"/>
    <row r="8613" ht="12" customHeight="1" x14ac:dyDescent="0.2"/>
    <row r="8614" ht="12" customHeight="1" x14ac:dyDescent="0.2"/>
    <row r="8615" ht="12" customHeight="1" x14ac:dyDescent="0.2"/>
    <row r="8616" ht="12" customHeight="1" x14ac:dyDescent="0.2"/>
    <row r="8617" ht="12" customHeight="1" x14ac:dyDescent="0.2"/>
    <row r="8618" ht="12" customHeight="1" x14ac:dyDescent="0.2"/>
    <row r="8619" ht="12" customHeight="1" x14ac:dyDescent="0.2"/>
    <row r="8620" ht="12" customHeight="1" x14ac:dyDescent="0.2"/>
    <row r="8621" ht="12" customHeight="1" x14ac:dyDescent="0.2"/>
    <row r="8622" ht="12" customHeight="1" x14ac:dyDescent="0.2"/>
    <row r="8623" ht="12" customHeight="1" x14ac:dyDescent="0.2"/>
    <row r="8624" ht="12" customHeight="1" x14ac:dyDescent="0.2"/>
    <row r="8625" ht="12" customHeight="1" x14ac:dyDescent="0.2"/>
    <row r="8626" ht="12" customHeight="1" x14ac:dyDescent="0.2"/>
    <row r="8627" ht="12" customHeight="1" x14ac:dyDescent="0.2"/>
    <row r="8628" ht="12" customHeight="1" x14ac:dyDescent="0.2"/>
    <row r="8629" ht="12" customHeight="1" x14ac:dyDescent="0.2"/>
    <row r="8630" ht="12" customHeight="1" x14ac:dyDescent="0.2"/>
    <row r="8631" ht="12" customHeight="1" x14ac:dyDescent="0.2"/>
    <row r="8632" ht="12" customHeight="1" x14ac:dyDescent="0.2"/>
    <row r="8633" ht="12" customHeight="1" x14ac:dyDescent="0.2"/>
    <row r="8634" ht="12" customHeight="1" x14ac:dyDescent="0.2"/>
    <row r="8635" ht="12" customHeight="1" x14ac:dyDescent="0.2"/>
    <row r="8636" ht="12" customHeight="1" x14ac:dyDescent="0.2"/>
    <row r="8637" ht="12" customHeight="1" x14ac:dyDescent="0.2"/>
    <row r="8638" ht="12" customHeight="1" x14ac:dyDescent="0.2"/>
    <row r="8639" ht="12" customHeight="1" x14ac:dyDescent="0.2"/>
    <row r="8640" ht="12" customHeight="1" x14ac:dyDescent="0.2"/>
    <row r="8641" ht="12" customHeight="1" x14ac:dyDescent="0.2"/>
    <row r="8642" ht="12" customHeight="1" x14ac:dyDescent="0.2"/>
    <row r="8643" ht="12" customHeight="1" x14ac:dyDescent="0.2"/>
    <row r="8644" ht="12" customHeight="1" x14ac:dyDescent="0.2"/>
    <row r="8645" ht="12" customHeight="1" x14ac:dyDescent="0.2"/>
    <row r="8646" ht="12" customHeight="1" x14ac:dyDescent="0.2"/>
    <row r="8647" ht="12" customHeight="1" x14ac:dyDescent="0.2"/>
    <row r="8648" ht="12" customHeight="1" x14ac:dyDescent="0.2"/>
    <row r="8649" ht="12" customHeight="1" x14ac:dyDescent="0.2"/>
    <row r="8650" ht="12" customHeight="1" x14ac:dyDescent="0.2"/>
    <row r="8651" ht="12" customHeight="1" x14ac:dyDescent="0.2"/>
    <row r="8652" ht="12" customHeight="1" x14ac:dyDescent="0.2"/>
    <row r="8653" ht="12" customHeight="1" x14ac:dyDescent="0.2"/>
    <row r="8654" ht="12" customHeight="1" x14ac:dyDescent="0.2"/>
    <row r="8655" ht="12" customHeight="1" x14ac:dyDescent="0.2"/>
    <row r="8656" ht="12" customHeight="1" x14ac:dyDescent="0.2"/>
    <row r="8657" ht="12" customHeight="1" x14ac:dyDescent="0.2"/>
    <row r="8658" ht="12" customHeight="1" x14ac:dyDescent="0.2"/>
    <row r="8659" ht="12" customHeight="1" x14ac:dyDescent="0.2"/>
    <row r="8660" ht="12" customHeight="1" x14ac:dyDescent="0.2"/>
    <row r="8661" ht="12" customHeight="1" x14ac:dyDescent="0.2"/>
    <row r="8662" ht="12" customHeight="1" x14ac:dyDescent="0.2"/>
    <row r="8663" ht="12" customHeight="1" x14ac:dyDescent="0.2"/>
    <row r="8664" ht="12" customHeight="1" x14ac:dyDescent="0.2"/>
    <row r="8665" ht="12" customHeight="1" x14ac:dyDescent="0.2"/>
    <row r="8666" ht="12" customHeight="1" x14ac:dyDescent="0.2"/>
    <row r="8667" ht="12" customHeight="1" x14ac:dyDescent="0.2"/>
    <row r="8668" ht="12" customHeight="1" x14ac:dyDescent="0.2"/>
    <row r="8669" ht="12" customHeight="1" x14ac:dyDescent="0.2"/>
    <row r="8670" ht="12" customHeight="1" x14ac:dyDescent="0.2"/>
    <row r="8671" ht="12" customHeight="1" x14ac:dyDescent="0.2"/>
    <row r="8672" ht="12" customHeight="1" x14ac:dyDescent="0.2"/>
    <row r="8673" ht="12" customHeight="1" x14ac:dyDescent="0.2"/>
    <row r="8674" ht="12" customHeight="1" x14ac:dyDescent="0.2"/>
    <row r="8675" ht="12" customHeight="1" x14ac:dyDescent="0.2"/>
    <row r="8676" ht="12" customHeight="1" x14ac:dyDescent="0.2"/>
    <row r="8677" ht="12" customHeight="1" x14ac:dyDescent="0.2"/>
    <row r="8678" ht="12" customHeight="1" x14ac:dyDescent="0.2"/>
    <row r="8679" ht="12" customHeight="1" x14ac:dyDescent="0.2"/>
    <row r="8680" ht="12" customHeight="1" x14ac:dyDescent="0.2"/>
    <row r="8681" ht="12" customHeight="1" x14ac:dyDescent="0.2"/>
    <row r="8682" ht="12" customHeight="1" x14ac:dyDescent="0.2"/>
    <row r="8683" ht="12" customHeight="1" x14ac:dyDescent="0.2"/>
    <row r="8684" ht="12" customHeight="1" x14ac:dyDescent="0.2"/>
    <row r="8685" ht="12" customHeight="1" x14ac:dyDescent="0.2"/>
    <row r="8686" ht="12" customHeight="1" x14ac:dyDescent="0.2"/>
    <row r="8687" ht="12" customHeight="1" x14ac:dyDescent="0.2"/>
    <row r="8688" ht="12" customHeight="1" x14ac:dyDescent="0.2"/>
    <row r="8689" ht="12" customHeight="1" x14ac:dyDescent="0.2"/>
    <row r="8690" ht="12" customHeight="1" x14ac:dyDescent="0.2"/>
    <row r="8691" ht="12" customHeight="1" x14ac:dyDescent="0.2"/>
    <row r="8692" ht="12" customHeight="1" x14ac:dyDescent="0.2"/>
    <row r="8693" ht="12" customHeight="1" x14ac:dyDescent="0.2"/>
    <row r="8694" ht="12" customHeight="1" x14ac:dyDescent="0.2"/>
    <row r="8695" ht="12" customHeight="1" x14ac:dyDescent="0.2"/>
    <row r="8696" ht="12" customHeight="1" x14ac:dyDescent="0.2"/>
    <row r="8697" ht="12" customHeight="1" x14ac:dyDescent="0.2"/>
    <row r="8698" ht="12" customHeight="1" x14ac:dyDescent="0.2"/>
    <row r="8699" ht="12" customHeight="1" x14ac:dyDescent="0.2"/>
    <row r="8700" ht="12" customHeight="1" x14ac:dyDescent="0.2"/>
    <row r="8701" ht="12" customHeight="1" x14ac:dyDescent="0.2"/>
    <row r="8702" ht="12" customHeight="1" x14ac:dyDescent="0.2"/>
    <row r="8703" ht="12" customHeight="1" x14ac:dyDescent="0.2"/>
    <row r="8704" ht="12" customHeight="1" x14ac:dyDescent="0.2"/>
    <row r="8705" ht="12" customHeight="1" x14ac:dyDescent="0.2"/>
    <row r="8706" ht="12" customHeight="1" x14ac:dyDescent="0.2"/>
    <row r="8707" ht="12" customHeight="1" x14ac:dyDescent="0.2"/>
    <row r="8708" ht="12" customHeight="1" x14ac:dyDescent="0.2"/>
    <row r="8709" ht="12" customHeight="1" x14ac:dyDescent="0.2"/>
    <row r="8710" ht="12" customHeight="1" x14ac:dyDescent="0.2"/>
    <row r="8711" ht="12" customHeight="1" x14ac:dyDescent="0.2"/>
    <row r="8712" ht="12" customHeight="1" x14ac:dyDescent="0.2"/>
    <row r="8713" ht="12" customHeight="1" x14ac:dyDescent="0.2"/>
    <row r="8714" ht="12" customHeight="1" x14ac:dyDescent="0.2"/>
    <row r="8715" ht="12" customHeight="1" x14ac:dyDescent="0.2"/>
    <row r="8716" ht="12" customHeight="1" x14ac:dyDescent="0.2"/>
    <row r="8717" ht="12" customHeight="1" x14ac:dyDescent="0.2"/>
    <row r="8718" ht="12" customHeight="1" x14ac:dyDescent="0.2"/>
    <row r="8719" ht="12" customHeight="1" x14ac:dyDescent="0.2"/>
    <row r="8720" ht="12" customHeight="1" x14ac:dyDescent="0.2"/>
    <row r="8721" ht="12" customHeight="1" x14ac:dyDescent="0.2"/>
    <row r="8722" ht="12" customHeight="1" x14ac:dyDescent="0.2"/>
    <row r="8723" ht="12" customHeight="1" x14ac:dyDescent="0.2"/>
    <row r="8724" ht="12" customHeight="1" x14ac:dyDescent="0.2"/>
    <row r="8725" ht="12" customHeight="1" x14ac:dyDescent="0.2"/>
    <row r="8726" ht="12" customHeight="1" x14ac:dyDescent="0.2"/>
    <row r="8727" ht="12" customHeight="1" x14ac:dyDescent="0.2"/>
    <row r="8728" ht="12" customHeight="1" x14ac:dyDescent="0.2"/>
    <row r="8729" ht="12" customHeight="1" x14ac:dyDescent="0.2"/>
    <row r="8730" ht="12" customHeight="1" x14ac:dyDescent="0.2"/>
    <row r="8731" ht="12" customHeight="1" x14ac:dyDescent="0.2"/>
    <row r="8732" ht="12" customHeight="1" x14ac:dyDescent="0.2"/>
    <row r="8733" ht="12" customHeight="1" x14ac:dyDescent="0.2"/>
    <row r="8734" ht="12" customHeight="1" x14ac:dyDescent="0.2"/>
    <row r="8735" ht="12" customHeight="1" x14ac:dyDescent="0.2"/>
    <row r="8736" ht="12" customHeight="1" x14ac:dyDescent="0.2"/>
    <row r="8737" ht="12" customHeight="1" x14ac:dyDescent="0.2"/>
    <row r="8738" ht="12" customHeight="1" x14ac:dyDescent="0.2"/>
    <row r="8739" ht="12" customHeight="1" x14ac:dyDescent="0.2"/>
    <row r="8740" ht="12" customHeight="1" x14ac:dyDescent="0.2"/>
    <row r="8741" ht="12" customHeight="1" x14ac:dyDescent="0.2"/>
    <row r="8742" ht="12" customHeight="1" x14ac:dyDescent="0.2"/>
    <row r="8743" ht="12" customHeight="1" x14ac:dyDescent="0.2"/>
    <row r="8744" ht="12" customHeight="1" x14ac:dyDescent="0.2"/>
    <row r="8745" ht="12" customHeight="1" x14ac:dyDescent="0.2"/>
    <row r="8746" ht="12" customHeight="1" x14ac:dyDescent="0.2"/>
    <row r="8747" ht="12" customHeight="1" x14ac:dyDescent="0.2"/>
    <row r="8748" ht="12" customHeight="1" x14ac:dyDescent="0.2"/>
    <row r="8749" ht="12" customHeight="1" x14ac:dyDescent="0.2"/>
    <row r="8750" ht="12" customHeight="1" x14ac:dyDescent="0.2"/>
    <row r="8751" ht="12" customHeight="1" x14ac:dyDescent="0.2"/>
    <row r="8752" ht="12" customHeight="1" x14ac:dyDescent="0.2"/>
    <row r="8753" ht="12" customHeight="1" x14ac:dyDescent="0.2"/>
    <row r="8754" ht="12" customHeight="1" x14ac:dyDescent="0.2"/>
    <row r="8755" ht="12" customHeight="1" x14ac:dyDescent="0.2"/>
    <row r="8756" ht="12" customHeight="1" x14ac:dyDescent="0.2"/>
    <row r="8757" ht="12" customHeight="1" x14ac:dyDescent="0.2"/>
    <row r="8758" ht="12" customHeight="1" x14ac:dyDescent="0.2"/>
    <row r="8759" ht="12" customHeight="1" x14ac:dyDescent="0.2"/>
    <row r="8760" ht="12" customHeight="1" x14ac:dyDescent="0.2"/>
    <row r="8761" ht="12" customHeight="1" x14ac:dyDescent="0.2"/>
    <row r="8762" ht="12" customHeight="1" x14ac:dyDescent="0.2"/>
    <row r="8763" ht="12" customHeight="1" x14ac:dyDescent="0.2"/>
    <row r="8764" ht="12" customHeight="1" x14ac:dyDescent="0.2"/>
    <row r="8765" ht="12" customHeight="1" x14ac:dyDescent="0.2"/>
    <row r="8766" ht="12" customHeight="1" x14ac:dyDescent="0.2"/>
    <row r="8767" ht="12" customHeight="1" x14ac:dyDescent="0.2"/>
    <row r="8768" ht="12" customHeight="1" x14ac:dyDescent="0.2"/>
    <row r="8769" ht="12" customHeight="1" x14ac:dyDescent="0.2"/>
    <row r="8770" ht="12" customHeight="1" x14ac:dyDescent="0.2"/>
    <row r="8771" ht="12" customHeight="1" x14ac:dyDescent="0.2"/>
    <row r="8772" ht="12" customHeight="1" x14ac:dyDescent="0.2"/>
    <row r="8773" ht="12" customHeight="1" x14ac:dyDescent="0.2"/>
    <row r="8774" ht="12" customHeight="1" x14ac:dyDescent="0.2"/>
    <row r="8775" ht="12" customHeight="1" x14ac:dyDescent="0.2"/>
    <row r="8776" ht="12" customHeight="1" x14ac:dyDescent="0.2"/>
    <row r="8777" ht="12" customHeight="1" x14ac:dyDescent="0.2"/>
    <row r="8778" ht="12" customHeight="1" x14ac:dyDescent="0.2"/>
    <row r="8779" ht="12" customHeight="1" x14ac:dyDescent="0.2"/>
    <row r="8780" ht="12" customHeight="1" x14ac:dyDescent="0.2"/>
    <row r="8781" ht="12" customHeight="1" x14ac:dyDescent="0.2"/>
    <row r="8782" ht="12" customHeight="1" x14ac:dyDescent="0.2"/>
    <row r="8783" ht="12" customHeight="1" x14ac:dyDescent="0.2"/>
    <row r="8784" ht="12" customHeight="1" x14ac:dyDescent="0.2"/>
    <row r="8785" ht="12" customHeight="1" x14ac:dyDescent="0.2"/>
    <row r="8786" ht="12" customHeight="1" x14ac:dyDescent="0.2"/>
    <row r="8787" ht="12" customHeight="1" x14ac:dyDescent="0.2"/>
    <row r="8788" ht="12" customHeight="1" x14ac:dyDescent="0.2"/>
    <row r="8789" ht="12" customHeight="1" x14ac:dyDescent="0.2"/>
    <row r="8790" ht="12" customHeight="1" x14ac:dyDescent="0.2"/>
    <row r="8791" ht="12" customHeight="1" x14ac:dyDescent="0.2"/>
    <row r="8792" ht="12" customHeight="1" x14ac:dyDescent="0.2"/>
    <row r="8793" ht="12" customHeight="1" x14ac:dyDescent="0.2"/>
    <row r="8794" ht="12" customHeight="1" x14ac:dyDescent="0.2"/>
    <row r="8795" ht="12" customHeight="1" x14ac:dyDescent="0.2"/>
    <row r="8796" ht="12" customHeight="1" x14ac:dyDescent="0.2"/>
    <row r="8797" ht="12" customHeight="1" x14ac:dyDescent="0.2"/>
    <row r="8798" ht="12" customHeight="1" x14ac:dyDescent="0.2"/>
    <row r="8799" ht="12" customHeight="1" x14ac:dyDescent="0.2"/>
    <row r="8800" ht="12" customHeight="1" x14ac:dyDescent="0.2"/>
    <row r="8801" ht="12" customHeight="1" x14ac:dyDescent="0.2"/>
    <row r="8802" ht="12" customHeight="1" x14ac:dyDescent="0.2"/>
    <row r="8803" ht="12" customHeight="1" x14ac:dyDescent="0.2"/>
    <row r="8804" ht="12" customHeight="1" x14ac:dyDescent="0.2"/>
    <row r="8805" ht="12" customHeight="1" x14ac:dyDescent="0.2"/>
    <row r="8806" ht="12" customHeight="1" x14ac:dyDescent="0.2"/>
    <row r="8807" ht="12" customHeight="1" x14ac:dyDescent="0.2"/>
    <row r="8808" ht="12" customHeight="1" x14ac:dyDescent="0.2"/>
    <row r="8809" ht="12" customHeight="1" x14ac:dyDescent="0.2"/>
    <row r="8810" ht="12" customHeight="1" x14ac:dyDescent="0.2"/>
    <row r="8811" ht="12" customHeight="1" x14ac:dyDescent="0.2"/>
    <row r="8812" ht="12" customHeight="1" x14ac:dyDescent="0.2"/>
    <row r="8813" ht="12" customHeight="1" x14ac:dyDescent="0.2"/>
    <row r="8814" ht="12" customHeight="1" x14ac:dyDescent="0.2"/>
    <row r="8815" ht="12" customHeight="1" x14ac:dyDescent="0.2"/>
    <row r="8816" ht="12" customHeight="1" x14ac:dyDescent="0.2"/>
    <row r="8817" ht="12" customHeight="1" x14ac:dyDescent="0.2"/>
    <row r="8818" ht="12" customHeight="1" x14ac:dyDescent="0.2"/>
    <row r="8819" ht="12" customHeight="1" x14ac:dyDescent="0.2"/>
    <row r="8820" ht="12" customHeight="1" x14ac:dyDescent="0.2"/>
    <row r="8821" ht="12" customHeight="1" x14ac:dyDescent="0.2"/>
    <row r="8822" ht="12" customHeight="1" x14ac:dyDescent="0.2"/>
    <row r="8823" ht="12" customHeight="1" x14ac:dyDescent="0.2"/>
    <row r="8824" ht="12" customHeight="1" x14ac:dyDescent="0.2"/>
    <row r="8825" ht="12" customHeight="1" x14ac:dyDescent="0.2"/>
    <row r="8826" ht="12" customHeight="1" x14ac:dyDescent="0.2"/>
    <row r="8827" ht="12" customHeight="1" x14ac:dyDescent="0.2"/>
    <row r="8828" ht="12" customHeight="1" x14ac:dyDescent="0.2"/>
    <row r="8829" ht="12" customHeight="1" x14ac:dyDescent="0.2"/>
    <row r="8830" ht="12" customHeight="1" x14ac:dyDescent="0.2"/>
    <row r="8831" ht="12" customHeight="1" x14ac:dyDescent="0.2"/>
    <row r="8832" ht="12" customHeight="1" x14ac:dyDescent="0.2"/>
    <row r="8833" ht="12" customHeight="1" x14ac:dyDescent="0.2"/>
    <row r="8834" ht="12" customHeight="1" x14ac:dyDescent="0.2"/>
    <row r="8835" ht="12" customHeight="1" x14ac:dyDescent="0.2"/>
    <row r="8836" ht="12" customHeight="1" x14ac:dyDescent="0.2"/>
    <row r="8837" ht="12" customHeight="1" x14ac:dyDescent="0.2"/>
    <row r="8838" ht="12" customHeight="1" x14ac:dyDescent="0.2"/>
    <row r="8839" ht="12" customHeight="1" x14ac:dyDescent="0.2"/>
    <row r="8840" ht="12" customHeight="1" x14ac:dyDescent="0.2"/>
    <row r="8841" ht="12" customHeight="1" x14ac:dyDescent="0.2"/>
    <row r="8842" ht="12" customHeight="1" x14ac:dyDescent="0.2"/>
    <row r="8843" ht="12" customHeight="1" x14ac:dyDescent="0.2"/>
    <row r="8844" ht="12" customHeight="1" x14ac:dyDescent="0.2"/>
    <row r="8845" ht="12" customHeight="1" x14ac:dyDescent="0.2"/>
    <row r="8846" ht="12" customHeight="1" x14ac:dyDescent="0.2"/>
    <row r="8847" ht="12" customHeight="1" x14ac:dyDescent="0.2"/>
    <row r="8848" ht="12" customHeight="1" x14ac:dyDescent="0.2"/>
    <row r="8849" ht="12" customHeight="1" x14ac:dyDescent="0.2"/>
    <row r="8850" ht="12" customHeight="1" x14ac:dyDescent="0.2"/>
    <row r="8851" ht="12" customHeight="1" x14ac:dyDescent="0.2"/>
    <row r="8852" ht="12" customHeight="1" x14ac:dyDescent="0.2"/>
    <row r="8853" ht="12" customHeight="1" x14ac:dyDescent="0.2"/>
    <row r="8854" ht="12" customHeight="1" x14ac:dyDescent="0.2"/>
    <row r="8855" ht="12" customHeight="1" x14ac:dyDescent="0.2"/>
    <row r="8856" ht="12" customHeight="1" x14ac:dyDescent="0.2"/>
    <row r="8857" ht="12" customHeight="1" x14ac:dyDescent="0.2"/>
    <row r="8858" ht="12" customHeight="1" x14ac:dyDescent="0.2"/>
    <row r="8859" ht="12" customHeight="1" x14ac:dyDescent="0.2"/>
    <row r="8860" ht="12" customHeight="1" x14ac:dyDescent="0.2"/>
    <row r="8861" ht="12" customHeight="1" x14ac:dyDescent="0.2"/>
    <row r="8862" ht="12" customHeight="1" x14ac:dyDescent="0.2"/>
    <row r="8863" ht="12" customHeight="1" x14ac:dyDescent="0.2"/>
    <row r="8864" ht="12" customHeight="1" x14ac:dyDescent="0.2"/>
    <row r="8865" ht="12" customHeight="1" x14ac:dyDescent="0.2"/>
    <row r="8866" ht="12" customHeight="1" x14ac:dyDescent="0.2"/>
    <row r="8867" ht="12" customHeight="1" x14ac:dyDescent="0.2"/>
    <row r="8868" ht="12" customHeight="1" x14ac:dyDescent="0.2"/>
    <row r="8869" ht="12" customHeight="1" x14ac:dyDescent="0.2"/>
    <row r="8870" ht="12" customHeight="1" x14ac:dyDescent="0.2"/>
    <row r="8871" ht="12" customHeight="1" x14ac:dyDescent="0.2"/>
    <row r="8872" ht="12" customHeight="1" x14ac:dyDescent="0.2"/>
    <row r="8873" ht="12" customHeight="1" x14ac:dyDescent="0.2"/>
    <row r="8874" ht="12" customHeight="1" x14ac:dyDescent="0.2"/>
    <row r="8875" ht="12" customHeight="1" x14ac:dyDescent="0.2"/>
    <row r="8876" ht="12" customHeight="1" x14ac:dyDescent="0.2"/>
    <row r="8877" ht="12" customHeight="1" x14ac:dyDescent="0.2"/>
    <row r="8878" ht="12" customHeight="1" x14ac:dyDescent="0.2"/>
    <row r="8879" ht="12" customHeight="1" x14ac:dyDescent="0.2"/>
    <row r="8880" ht="12" customHeight="1" x14ac:dyDescent="0.2"/>
    <row r="8881" ht="12" customHeight="1" x14ac:dyDescent="0.2"/>
    <row r="8882" ht="12" customHeight="1" x14ac:dyDescent="0.2"/>
    <row r="8883" ht="12" customHeight="1" x14ac:dyDescent="0.2"/>
    <row r="8884" ht="12" customHeight="1" x14ac:dyDescent="0.2"/>
    <row r="8885" ht="12" customHeight="1" x14ac:dyDescent="0.2"/>
    <row r="8886" ht="12" customHeight="1" x14ac:dyDescent="0.2"/>
    <row r="8887" ht="12" customHeight="1" x14ac:dyDescent="0.2"/>
    <row r="8888" ht="12" customHeight="1" x14ac:dyDescent="0.2"/>
    <row r="8889" ht="12" customHeight="1" x14ac:dyDescent="0.2"/>
    <row r="8890" ht="12" customHeight="1" x14ac:dyDescent="0.2"/>
    <row r="8891" ht="12" customHeight="1" x14ac:dyDescent="0.2"/>
    <row r="8892" ht="12" customHeight="1" x14ac:dyDescent="0.2"/>
    <row r="8893" ht="12" customHeight="1" x14ac:dyDescent="0.2"/>
    <row r="8894" ht="12" customHeight="1" x14ac:dyDescent="0.2"/>
    <row r="8895" ht="12" customHeight="1" x14ac:dyDescent="0.2"/>
    <row r="8896" ht="12" customHeight="1" x14ac:dyDescent="0.2"/>
    <row r="8897" ht="12" customHeight="1" x14ac:dyDescent="0.2"/>
    <row r="8898" ht="12" customHeight="1" x14ac:dyDescent="0.2"/>
    <row r="8899" ht="12" customHeight="1" x14ac:dyDescent="0.2"/>
    <row r="8900" ht="12" customHeight="1" x14ac:dyDescent="0.2"/>
    <row r="8901" ht="12" customHeight="1" x14ac:dyDescent="0.2"/>
    <row r="8902" ht="12" customHeight="1" x14ac:dyDescent="0.2"/>
    <row r="8903" ht="12" customHeight="1" x14ac:dyDescent="0.2"/>
    <row r="8904" ht="12" customHeight="1" x14ac:dyDescent="0.2"/>
    <row r="8905" ht="12" customHeight="1" x14ac:dyDescent="0.2"/>
    <row r="8906" ht="12" customHeight="1" x14ac:dyDescent="0.2"/>
    <row r="8907" ht="12" customHeight="1" x14ac:dyDescent="0.2"/>
    <row r="8908" ht="12" customHeight="1" x14ac:dyDescent="0.2"/>
    <row r="8909" ht="12" customHeight="1" x14ac:dyDescent="0.2"/>
    <row r="8910" ht="12" customHeight="1" x14ac:dyDescent="0.2"/>
    <row r="8911" ht="12" customHeight="1" x14ac:dyDescent="0.2"/>
    <row r="8912" ht="12" customHeight="1" x14ac:dyDescent="0.2"/>
    <row r="8913" ht="12" customHeight="1" x14ac:dyDescent="0.2"/>
    <row r="8914" ht="12" customHeight="1" x14ac:dyDescent="0.2"/>
    <row r="8915" ht="12" customHeight="1" x14ac:dyDescent="0.2"/>
    <row r="8916" ht="12" customHeight="1" x14ac:dyDescent="0.2"/>
    <row r="8917" ht="12" customHeight="1" x14ac:dyDescent="0.2"/>
    <row r="8918" ht="12" customHeight="1" x14ac:dyDescent="0.2"/>
    <row r="8919" ht="12" customHeight="1" x14ac:dyDescent="0.2"/>
    <row r="8920" ht="12" customHeight="1" x14ac:dyDescent="0.2"/>
    <row r="8921" ht="12" customHeight="1" x14ac:dyDescent="0.2"/>
    <row r="8922" ht="12" customHeight="1" x14ac:dyDescent="0.2"/>
    <row r="8923" ht="12" customHeight="1" x14ac:dyDescent="0.2"/>
    <row r="8924" ht="12" customHeight="1" x14ac:dyDescent="0.2"/>
    <row r="8925" ht="12" customHeight="1" x14ac:dyDescent="0.2"/>
    <row r="8926" ht="12" customHeight="1" x14ac:dyDescent="0.2"/>
    <row r="8927" ht="12" customHeight="1" x14ac:dyDescent="0.2"/>
    <row r="8928" ht="12" customHeight="1" x14ac:dyDescent="0.2"/>
    <row r="8929" ht="12" customHeight="1" x14ac:dyDescent="0.2"/>
    <row r="8930" ht="12" customHeight="1" x14ac:dyDescent="0.2"/>
    <row r="8931" ht="12" customHeight="1" x14ac:dyDescent="0.2"/>
    <row r="8932" ht="12" customHeight="1" x14ac:dyDescent="0.2"/>
    <row r="8933" ht="12" customHeight="1" x14ac:dyDescent="0.2"/>
    <row r="8934" ht="12" customHeight="1" x14ac:dyDescent="0.2"/>
    <row r="8935" ht="12" customHeight="1" x14ac:dyDescent="0.2"/>
    <row r="8936" ht="12" customHeight="1" x14ac:dyDescent="0.2"/>
    <row r="8937" ht="12" customHeight="1" x14ac:dyDescent="0.2"/>
    <row r="8938" ht="12" customHeight="1" x14ac:dyDescent="0.2"/>
    <row r="8939" ht="12" customHeight="1" x14ac:dyDescent="0.2"/>
    <row r="8940" ht="12" customHeight="1" x14ac:dyDescent="0.2"/>
    <row r="8941" ht="12" customHeight="1" x14ac:dyDescent="0.2"/>
    <row r="8942" ht="12" customHeight="1" x14ac:dyDescent="0.2"/>
    <row r="8943" ht="12" customHeight="1" x14ac:dyDescent="0.2"/>
    <row r="8944" ht="12" customHeight="1" x14ac:dyDescent="0.2"/>
    <row r="8945" ht="12" customHeight="1" x14ac:dyDescent="0.2"/>
    <row r="8946" ht="12" customHeight="1" x14ac:dyDescent="0.2"/>
    <row r="8947" ht="12" customHeight="1" x14ac:dyDescent="0.2"/>
    <row r="8948" ht="12" customHeight="1" x14ac:dyDescent="0.2"/>
    <row r="8949" ht="12" customHeight="1" x14ac:dyDescent="0.2"/>
    <row r="8950" ht="12" customHeight="1" x14ac:dyDescent="0.2"/>
    <row r="8951" ht="12" customHeight="1" x14ac:dyDescent="0.2"/>
    <row r="8952" ht="12" customHeight="1" x14ac:dyDescent="0.2"/>
    <row r="8953" ht="12" customHeight="1" x14ac:dyDescent="0.2"/>
    <row r="8954" ht="12" customHeight="1" x14ac:dyDescent="0.2"/>
    <row r="8955" ht="12" customHeight="1" x14ac:dyDescent="0.2"/>
    <row r="8956" ht="12" customHeight="1" x14ac:dyDescent="0.2"/>
    <row r="8957" ht="12" customHeight="1" x14ac:dyDescent="0.2"/>
    <row r="8958" ht="12" customHeight="1" x14ac:dyDescent="0.2"/>
    <row r="8959" ht="12" customHeight="1" x14ac:dyDescent="0.2"/>
    <row r="8960" ht="12" customHeight="1" x14ac:dyDescent="0.2"/>
    <row r="8961" ht="12" customHeight="1" x14ac:dyDescent="0.2"/>
    <row r="8962" ht="12" customHeight="1" x14ac:dyDescent="0.2"/>
    <row r="8963" ht="12" customHeight="1" x14ac:dyDescent="0.2"/>
    <row r="8964" ht="12" customHeight="1" x14ac:dyDescent="0.2"/>
    <row r="8965" ht="12" customHeight="1" x14ac:dyDescent="0.2"/>
    <row r="8966" ht="12" customHeight="1" x14ac:dyDescent="0.2"/>
    <row r="8967" ht="12" customHeight="1" x14ac:dyDescent="0.2"/>
    <row r="8968" ht="12" customHeight="1" x14ac:dyDescent="0.2"/>
    <row r="8969" ht="12" customHeight="1" x14ac:dyDescent="0.2"/>
    <row r="8970" ht="12" customHeight="1" x14ac:dyDescent="0.2"/>
    <row r="8971" ht="12" customHeight="1" x14ac:dyDescent="0.2"/>
    <row r="8972" ht="12" customHeight="1" x14ac:dyDescent="0.2"/>
    <row r="8973" ht="12" customHeight="1" x14ac:dyDescent="0.2"/>
    <row r="8974" ht="12" customHeight="1" x14ac:dyDescent="0.2"/>
    <row r="8975" ht="12" customHeight="1" x14ac:dyDescent="0.2"/>
    <row r="8976" ht="12" customHeight="1" x14ac:dyDescent="0.2"/>
    <row r="8977" ht="12" customHeight="1" x14ac:dyDescent="0.2"/>
    <row r="8978" ht="12" customHeight="1" x14ac:dyDescent="0.2"/>
    <row r="8979" ht="12" customHeight="1" x14ac:dyDescent="0.2"/>
    <row r="8980" ht="12" customHeight="1" x14ac:dyDescent="0.2"/>
    <row r="8981" ht="12" customHeight="1" x14ac:dyDescent="0.2"/>
    <row r="8982" ht="12" customHeight="1" x14ac:dyDescent="0.2"/>
    <row r="8983" ht="12" customHeight="1" x14ac:dyDescent="0.2"/>
    <row r="8984" ht="12" customHeight="1" x14ac:dyDescent="0.2"/>
    <row r="8985" ht="12" customHeight="1" x14ac:dyDescent="0.2"/>
    <row r="8986" ht="12" customHeight="1" x14ac:dyDescent="0.2"/>
    <row r="8987" ht="12" customHeight="1" x14ac:dyDescent="0.2"/>
    <row r="8988" ht="12" customHeight="1" x14ac:dyDescent="0.2"/>
    <row r="8989" ht="12" customHeight="1" x14ac:dyDescent="0.2"/>
    <row r="8990" ht="12" customHeight="1" x14ac:dyDescent="0.2"/>
    <row r="8991" ht="12" customHeight="1" x14ac:dyDescent="0.2"/>
    <row r="8992" ht="12" customHeight="1" x14ac:dyDescent="0.2"/>
    <row r="8993" ht="12" customHeight="1" x14ac:dyDescent="0.2"/>
    <row r="8994" ht="12" customHeight="1" x14ac:dyDescent="0.2"/>
    <row r="8995" ht="12" customHeight="1" x14ac:dyDescent="0.2"/>
    <row r="8996" ht="12" customHeight="1" x14ac:dyDescent="0.2"/>
    <row r="8997" ht="12" customHeight="1" x14ac:dyDescent="0.2"/>
    <row r="8998" ht="12" customHeight="1" x14ac:dyDescent="0.2"/>
    <row r="8999" ht="12" customHeight="1" x14ac:dyDescent="0.2"/>
    <row r="9000" ht="12" customHeight="1" x14ac:dyDescent="0.2"/>
    <row r="9001" ht="12" customHeight="1" x14ac:dyDescent="0.2"/>
    <row r="9002" ht="12" customHeight="1" x14ac:dyDescent="0.2"/>
    <row r="9003" ht="12" customHeight="1" x14ac:dyDescent="0.2"/>
    <row r="9004" ht="12" customHeight="1" x14ac:dyDescent="0.2"/>
    <row r="9005" ht="12" customHeight="1" x14ac:dyDescent="0.2"/>
    <row r="9006" ht="12" customHeight="1" x14ac:dyDescent="0.2"/>
    <row r="9007" ht="12" customHeight="1" x14ac:dyDescent="0.2"/>
    <row r="9008" ht="12" customHeight="1" x14ac:dyDescent="0.2"/>
    <row r="9009" ht="12" customHeight="1" x14ac:dyDescent="0.2"/>
    <row r="9010" ht="12" customHeight="1" x14ac:dyDescent="0.2"/>
    <row r="9011" ht="12" customHeight="1" x14ac:dyDescent="0.2"/>
    <row r="9012" ht="12" customHeight="1" x14ac:dyDescent="0.2"/>
    <row r="9013" ht="12" customHeight="1" x14ac:dyDescent="0.2"/>
    <row r="9014" ht="12" customHeight="1" x14ac:dyDescent="0.2"/>
    <row r="9015" ht="12" customHeight="1" x14ac:dyDescent="0.2"/>
    <row r="9016" ht="12" customHeight="1" x14ac:dyDescent="0.2"/>
    <row r="9017" ht="12" customHeight="1" x14ac:dyDescent="0.2"/>
    <row r="9018" ht="12" customHeight="1" x14ac:dyDescent="0.2"/>
    <row r="9019" ht="12" customHeight="1" x14ac:dyDescent="0.2"/>
    <row r="9020" ht="12" customHeight="1" x14ac:dyDescent="0.2"/>
    <row r="9021" ht="12" customHeight="1" x14ac:dyDescent="0.2"/>
    <row r="9022" ht="12" customHeight="1" x14ac:dyDescent="0.2"/>
    <row r="9023" ht="12" customHeight="1" x14ac:dyDescent="0.2"/>
    <row r="9024" ht="12" customHeight="1" x14ac:dyDescent="0.2"/>
    <row r="9025" ht="12" customHeight="1" x14ac:dyDescent="0.2"/>
    <row r="9026" ht="12" customHeight="1" x14ac:dyDescent="0.2"/>
    <row r="9027" ht="12" customHeight="1" x14ac:dyDescent="0.2"/>
    <row r="9028" ht="12" customHeight="1" x14ac:dyDescent="0.2"/>
    <row r="9029" ht="12" customHeight="1" x14ac:dyDescent="0.2"/>
    <row r="9030" ht="12" customHeight="1" x14ac:dyDescent="0.2"/>
    <row r="9031" ht="12" customHeight="1" x14ac:dyDescent="0.2"/>
    <row r="9032" ht="12" customHeight="1" x14ac:dyDescent="0.2"/>
    <row r="9033" ht="12" customHeight="1" x14ac:dyDescent="0.2"/>
    <row r="9034" ht="12" customHeight="1" x14ac:dyDescent="0.2"/>
    <row r="9035" ht="12" customHeight="1" x14ac:dyDescent="0.2"/>
    <row r="9036" ht="12" customHeight="1" x14ac:dyDescent="0.2"/>
    <row r="9037" ht="12" customHeight="1" x14ac:dyDescent="0.2"/>
    <row r="9038" ht="12" customHeight="1" x14ac:dyDescent="0.2"/>
    <row r="9039" ht="12" customHeight="1" x14ac:dyDescent="0.2"/>
    <row r="9040" ht="12" customHeight="1" x14ac:dyDescent="0.2"/>
    <row r="9041" ht="12" customHeight="1" x14ac:dyDescent="0.2"/>
    <row r="9042" ht="12" customHeight="1" x14ac:dyDescent="0.2"/>
    <row r="9043" ht="12" customHeight="1" x14ac:dyDescent="0.2"/>
    <row r="9044" ht="12" customHeight="1" x14ac:dyDescent="0.2"/>
    <row r="9045" ht="12" customHeight="1" x14ac:dyDescent="0.2"/>
    <row r="9046" ht="12" customHeight="1" x14ac:dyDescent="0.2"/>
    <row r="9047" ht="12" customHeight="1" x14ac:dyDescent="0.2"/>
    <row r="9048" ht="12" customHeight="1" x14ac:dyDescent="0.2"/>
    <row r="9049" ht="12" customHeight="1" x14ac:dyDescent="0.2"/>
    <row r="9050" ht="12" customHeight="1" x14ac:dyDescent="0.2"/>
    <row r="9051" ht="12" customHeight="1" x14ac:dyDescent="0.2"/>
    <row r="9052" ht="12" customHeight="1" x14ac:dyDescent="0.2"/>
    <row r="9053" ht="12" customHeight="1" x14ac:dyDescent="0.2"/>
    <row r="9054" ht="12" customHeight="1" x14ac:dyDescent="0.2"/>
    <row r="9055" ht="12" customHeight="1" x14ac:dyDescent="0.2"/>
    <row r="9056" ht="12" customHeight="1" x14ac:dyDescent="0.2"/>
    <row r="9057" ht="12" customHeight="1" x14ac:dyDescent="0.2"/>
    <row r="9058" ht="12" customHeight="1" x14ac:dyDescent="0.2"/>
    <row r="9059" ht="12" customHeight="1" x14ac:dyDescent="0.2"/>
    <row r="9060" ht="12" customHeight="1" x14ac:dyDescent="0.2"/>
    <row r="9061" ht="12" customHeight="1" x14ac:dyDescent="0.2"/>
    <row r="9062" ht="12" customHeight="1" x14ac:dyDescent="0.2"/>
    <row r="9063" ht="12" customHeight="1" x14ac:dyDescent="0.2"/>
    <row r="9064" ht="12" customHeight="1" x14ac:dyDescent="0.2"/>
    <row r="9065" ht="12" customHeight="1" x14ac:dyDescent="0.2"/>
    <row r="9066" ht="12" customHeight="1" x14ac:dyDescent="0.2"/>
    <row r="9067" ht="12" customHeight="1" x14ac:dyDescent="0.2"/>
    <row r="9068" ht="12" customHeight="1" x14ac:dyDescent="0.2"/>
    <row r="9069" ht="12" customHeight="1" x14ac:dyDescent="0.2"/>
    <row r="9070" ht="12" customHeight="1" x14ac:dyDescent="0.2"/>
    <row r="9071" ht="12" customHeight="1" x14ac:dyDescent="0.2"/>
    <row r="9072" ht="12" customHeight="1" x14ac:dyDescent="0.2"/>
    <row r="9073" ht="12" customHeight="1" x14ac:dyDescent="0.2"/>
    <row r="9074" ht="12" customHeight="1" x14ac:dyDescent="0.2"/>
    <row r="9075" ht="12" customHeight="1" x14ac:dyDescent="0.2"/>
    <row r="9076" ht="12" customHeight="1" x14ac:dyDescent="0.2"/>
    <row r="9077" ht="12" customHeight="1" x14ac:dyDescent="0.2"/>
    <row r="9078" ht="12" customHeight="1" x14ac:dyDescent="0.2"/>
    <row r="9079" ht="12" customHeight="1" x14ac:dyDescent="0.2"/>
    <row r="9080" ht="12" customHeight="1" x14ac:dyDescent="0.2"/>
    <row r="9081" ht="12" customHeight="1" x14ac:dyDescent="0.2"/>
    <row r="9082" ht="12" customHeight="1" x14ac:dyDescent="0.2"/>
    <row r="9083" ht="12" customHeight="1" x14ac:dyDescent="0.2"/>
    <row r="9084" ht="12" customHeight="1" x14ac:dyDescent="0.2"/>
    <row r="9085" ht="12" customHeight="1" x14ac:dyDescent="0.2"/>
    <row r="9086" ht="12" customHeight="1" x14ac:dyDescent="0.2"/>
    <row r="9087" ht="12" customHeight="1" x14ac:dyDescent="0.2"/>
    <row r="9088" ht="12" customHeight="1" x14ac:dyDescent="0.2"/>
    <row r="9089" ht="12" customHeight="1" x14ac:dyDescent="0.2"/>
    <row r="9090" ht="12" customHeight="1" x14ac:dyDescent="0.2"/>
    <row r="9091" ht="12" customHeight="1" x14ac:dyDescent="0.2"/>
    <row r="9092" ht="12" customHeight="1" x14ac:dyDescent="0.2"/>
    <row r="9093" ht="12" customHeight="1" x14ac:dyDescent="0.2"/>
    <row r="9094" ht="12" customHeight="1" x14ac:dyDescent="0.2"/>
    <row r="9095" ht="12" customHeight="1" x14ac:dyDescent="0.2"/>
    <row r="9096" ht="12" customHeight="1" x14ac:dyDescent="0.2"/>
    <row r="9097" ht="12" customHeight="1" x14ac:dyDescent="0.2"/>
    <row r="9098" ht="12" customHeight="1" x14ac:dyDescent="0.2"/>
    <row r="9099" ht="12" customHeight="1" x14ac:dyDescent="0.2"/>
    <row r="9100" ht="12" customHeight="1" x14ac:dyDescent="0.2"/>
    <row r="9101" ht="12" customHeight="1" x14ac:dyDescent="0.2"/>
    <row r="9102" ht="12" customHeight="1" x14ac:dyDescent="0.2"/>
    <row r="9103" ht="12" customHeight="1" x14ac:dyDescent="0.2"/>
    <row r="9104" ht="12" customHeight="1" x14ac:dyDescent="0.2"/>
    <row r="9105" ht="12" customHeight="1" x14ac:dyDescent="0.2"/>
    <row r="9106" ht="12" customHeight="1" x14ac:dyDescent="0.2"/>
    <row r="9107" ht="12" customHeight="1" x14ac:dyDescent="0.2"/>
    <row r="9108" ht="12" customHeight="1" x14ac:dyDescent="0.2"/>
    <row r="9109" ht="12" customHeight="1" x14ac:dyDescent="0.2"/>
    <row r="9110" ht="12" customHeight="1" x14ac:dyDescent="0.2"/>
    <row r="9111" ht="12" customHeight="1" x14ac:dyDescent="0.2"/>
    <row r="9112" ht="12" customHeight="1" x14ac:dyDescent="0.2"/>
    <row r="9113" ht="12" customHeight="1" x14ac:dyDescent="0.2"/>
    <row r="9114" ht="12" customHeight="1" x14ac:dyDescent="0.2"/>
    <row r="9115" ht="12" customHeight="1" x14ac:dyDescent="0.2"/>
    <row r="9116" ht="12" customHeight="1" x14ac:dyDescent="0.2"/>
    <row r="9117" ht="12" customHeight="1" x14ac:dyDescent="0.2"/>
    <row r="9118" ht="12" customHeight="1" x14ac:dyDescent="0.2"/>
    <row r="9119" ht="12" customHeight="1" x14ac:dyDescent="0.2"/>
    <row r="9120" ht="12" customHeight="1" x14ac:dyDescent="0.2"/>
    <row r="9121" ht="12" customHeight="1" x14ac:dyDescent="0.2"/>
    <row r="9122" ht="12" customHeight="1" x14ac:dyDescent="0.2"/>
    <row r="9123" ht="12" customHeight="1" x14ac:dyDescent="0.2"/>
    <row r="9124" ht="12" customHeight="1" x14ac:dyDescent="0.2"/>
    <row r="9125" ht="12" customHeight="1" x14ac:dyDescent="0.2"/>
    <row r="9126" ht="12" customHeight="1" x14ac:dyDescent="0.2"/>
    <row r="9127" ht="12" customHeight="1" x14ac:dyDescent="0.2"/>
    <row r="9128" ht="12" customHeight="1" x14ac:dyDescent="0.2"/>
    <row r="9129" ht="12" customHeight="1" x14ac:dyDescent="0.2"/>
    <row r="9130" ht="12" customHeight="1" x14ac:dyDescent="0.2"/>
    <row r="9131" ht="12" customHeight="1" x14ac:dyDescent="0.2"/>
    <row r="9132" ht="12" customHeight="1" x14ac:dyDescent="0.2"/>
    <row r="9133" ht="12" customHeight="1" x14ac:dyDescent="0.2"/>
    <row r="9134" ht="12" customHeight="1" x14ac:dyDescent="0.2"/>
    <row r="9135" ht="12" customHeight="1" x14ac:dyDescent="0.2"/>
    <row r="9136" ht="12" customHeight="1" x14ac:dyDescent="0.2"/>
    <row r="9137" ht="12" customHeight="1" x14ac:dyDescent="0.2"/>
    <row r="9138" ht="12" customHeight="1" x14ac:dyDescent="0.2"/>
    <row r="9139" ht="12" customHeight="1" x14ac:dyDescent="0.2"/>
    <row r="9140" ht="12" customHeight="1" x14ac:dyDescent="0.2"/>
    <row r="9141" ht="12" customHeight="1" x14ac:dyDescent="0.2"/>
    <row r="9142" ht="12" customHeight="1" x14ac:dyDescent="0.2"/>
    <row r="9143" ht="12" customHeight="1" x14ac:dyDescent="0.2"/>
    <row r="9144" ht="12" customHeight="1" x14ac:dyDescent="0.2"/>
    <row r="9145" ht="12" customHeight="1" x14ac:dyDescent="0.2"/>
    <row r="9146" ht="12" customHeight="1" x14ac:dyDescent="0.2"/>
    <row r="9147" ht="12" customHeight="1" x14ac:dyDescent="0.2"/>
    <row r="9148" ht="12" customHeight="1" x14ac:dyDescent="0.2"/>
    <row r="9149" ht="12" customHeight="1" x14ac:dyDescent="0.2"/>
    <row r="9150" ht="12" customHeight="1" x14ac:dyDescent="0.2"/>
    <row r="9151" ht="12" customHeight="1" x14ac:dyDescent="0.2"/>
    <row r="9152" ht="12" customHeight="1" x14ac:dyDescent="0.2"/>
    <row r="9153" ht="12" customHeight="1" x14ac:dyDescent="0.2"/>
    <row r="9154" ht="12" customHeight="1" x14ac:dyDescent="0.2"/>
    <row r="9155" ht="12" customHeight="1" x14ac:dyDescent="0.2"/>
    <row r="9156" ht="12" customHeight="1" x14ac:dyDescent="0.2"/>
    <row r="9157" ht="12" customHeight="1" x14ac:dyDescent="0.2"/>
    <row r="9158" ht="12" customHeight="1" x14ac:dyDescent="0.2"/>
    <row r="9159" ht="12" customHeight="1" x14ac:dyDescent="0.2"/>
    <row r="9160" ht="12" customHeight="1" x14ac:dyDescent="0.2"/>
    <row r="9161" ht="12" customHeight="1" x14ac:dyDescent="0.2"/>
    <row r="9162" ht="12" customHeight="1" x14ac:dyDescent="0.2"/>
    <row r="9163" ht="12" customHeight="1" x14ac:dyDescent="0.2"/>
    <row r="9164" ht="12" customHeight="1" x14ac:dyDescent="0.2"/>
    <row r="9165" ht="12" customHeight="1" x14ac:dyDescent="0.2"/>
    <row r="9166" ht="12" customHeight="1" x14ac:dyDescent="0.2"/>
    <row r="9167" ht="12" customHeight="1" x14ac:dyDescent="0.2"/>
    <row r="9168" ht="12" customHeight="1" x14ac:dyDescent="0.2"/>
    <row r="9169" ht="12" customHeight="1" x14ac:dyDescent="0.2"/>
    <row r="9170" ht="12" customHeight="1" x14ac:dyDescent="0.2"/>
    <row r="9171" ht="12" customHeight="1" x14ac:dyDescent="0.2"/>
    <row r="9172" ht="12" customHeight="1" x14ac:dyDescent="0.2"/>
    <row r="9173" ht="12" customHeight="1" x14ac:dyDescent="0.2"/>
    <row r="9174" ht="12" customHeight="1" x14ac:dyDescent="0.2"/>
    <row r="9175" ht="12" customHeight="1" x14ac:dyDescent="0.2"/>
    <row r="9176" ht="12" customHeight="1" x14ac:dyDescent="0.2"/>
    <row r="9177" ht="12" customHeight="1" x14ac:dyDescent="0.2"/>
    <row r="9178" ht="12" customHeight="1" x14ac:dyDescent="0.2"/>
    <row r="9179" ht="12" customHeight="1" x14ac:dyDescent="0.2"/>
    <row r="9180" ht="12" customHeight="1" x14ac:dyDescent="0.2"/>
    <row r="9181" ht="12" customHeight="1" x14ac:dyDescent="0.2"/>
    <row r="9182" ht="12" customHeight="1" x14ac:dyDescent="0.2"/>
    <row r="9183" ht="12" customHeight="1" x14ac:dyDescent="0.2"/>
    <row r="9184" ht="12" customHeight="1" x14ac:dyDescent="0.2"/>
    <row r="9185" ht="12" customHeight="1" x14ac:dyDescent="0.2"/>
    <row r="9186" ht="12" customHeight="1" x14ac:dyDescent="0.2"/>
    <row r="9187" ht="12" customHeight="1" x14ac:dyDescent="0.2"/>
    <row r="9188" ht="12" customHeight="1" x14ac:dyDescent="0.2"/>
    <row r="9189" ht="12" customHeight="1" x14ac:dyDescent="0.2"/>
    <row r="9190" ht="12" customHeight="1" x14ac:dyDescent="0.2"/>
    <row r="9191" ht="12" customHeight="1" x14ac:dyDescent="0.2"/>
    <row r="9192" ht="12" customHeight="1" x14ac:dyDescent="0.2"/>
    <row r="9193" ht="12" customHeight="1" x14ac:dyDescent="0.2"/>
    <row r="9194" ht="12" customHeight="1" x14ac:dyDescent="0.2"/>
    <row r="9195" ht="12" customHeight="1" x14ac:dyDescent="0.2"/>
    <row r="9196" ht="12" customHeight="1" x14ac:dyDescent="0.2"/>
    <row r="9197" ht="12" customHeight="1" x14ac:dyDescent="0.2"/>
    <row r="9198" ht="12" customHeight="1" x14ac:dyDescent="0.2"/>
    <row r="9199" ht="12" customHeight="1" x14ac:dyDescent="0.2"/>
    <row r="9200" ht="12" customHeight="1" x14ac:dyDescent="0.2"/>
    <row r="9201" ht="12" customHeight="1" x14ac:dyDescent="0.2"/>
    <row r="9202" ht="12" customHeight="1" x14ac:dyDescent="0.2"/>
    <row r="9203" ht="12" customHeight="1" x14ac:dyDescent="0.2"/>
    <row r="9204" ht="12" customHeight="1" x14ac:dyDescent="0.2"/>
    <row r="9205" ht="12" customHeight="1" x14ac:dyDescent="0.2"/>
    <row r="9206" ht="12" customHeight="1" x14ac:dyDescent="0.2"/>
    <row r="9207" ht="12" customHeight="1" x14ac:dyDescent="0.2"/>
    <row r="9208" ht="12" customHeight="1" x14ac:dyDescent="0.2"/>
    <row r="9209" ht="12" customHeight="1" x14ac:dyDescent="0.2"/>
    <row r="9210" ht="12" customHeight="1" x14ac:dyDescent="0.2"/>
    <row r="9211" ht="12" customHeight="1" x14ac:dyDescent="0.2"/>
    <row r="9212" ht="12" customHeight="1" x14ac:dyDescent="0.2"/>
    <row r="9213" ht="12" customHeight="1" x14ac:dyDescent="0.2"/>
    <row r="9214" ht="12" customHeight="1" x14ac:dyDescent="0.2"/>
    <row r="9215" ht="12" customHeight="1" x14ac:dyDescent="0.2"/>
    <row r="9216" ht="12" customHeight="1" x14ac:dyDescent="0.2"/>
    <row r="9217" ht="12" customHeight="1" x14ac:dyDescent="0.2"/>
    <row r="9218" ht="12" customHeight="1" x14ac:dyDescent="0.2"/>
    <row r="9219" ht="12" customHeight="1" x14ac:dyDescent="0.2"/>
    <row r="9220" ht="12" customHeight="1" x14ac:dyDescent="0.2"/>
    <row r="9221" ht="12" customHeight="1" x14ac:dyDescent="0.2"/>
    <row r="9222" ht="12" customHeight="1" x14ac:dyDescent="0.2"/>
    <row r="9223" ht="12" customHeight="1" x14ac:dyDescent="0.2"/>
    <row r="9224" ht="12" customHeight="1" x14ac:dyDescent="0.2"/>
    <row r="9225" ht="12" customHeight="1" x14ac:dyDescent="0.2"/>
    <row r="9226" ht="12" customHeight="1" x14ac:dyDescent="0.2"/>
    <row r="9227" ht="12" customHeight="1" x14ac:dyDescent="0.2"/>
    <row r="9228" ht="12" customHeight="1" x14ac:dyDescent="0.2"/>
    <row r="9229" ht="12" customHeight="1" x14ac:dyDescent="0.2"/>
    <row r="9230" ht="12" customHeight="1" x14ac:dyDescent="0.2"/>
    <row r="9231" ht="12" customHeight="1" x14ac:dyDescent="0.2"/>
    <row r="9232" ht="12" customHeight="1" x14ac:dyDescent="0.2"/>
    <row r="9233" ht="12" customHeight="1" x14ac:dyDescent="0.2"/>
    <row r="9234" ht="12" customHeight="1" x14ac:dyDescent="0.2"/>
    <row r="9235" ht="12" customHeight="1" x14ac:dyDescent="0.2"/>
    <row r="9236" ht="12" customHeight="1" x14ac:dyDescent="0.2"/>
    <row r="9237" ht="12" customHeight="1" x14ac:dyDescent="0.2"/>
    <row r="9238" ht="12" customHeight="1" x14ac:dyDescent="0.2"/>
    <row r="9239" ht="12" customHeight="1" x14ac:dyDescent="0.2"/>
    <row r="9240" ht="12" customHeight="1" x14ac:dyDescent="0.2"/>
    <row r="9241" ht="12" customHeight="1" x14ac:dyDescent="0.2"/>
    <row r="9242" ht="12" customHeight="1" x14ac:dyDescent="0.2"/>
    <row r="9243" ht="12" customHeight="1" x14ac:dyDescent="0.2"/>
    <row r="9244" ht="12" customHeight="1" x14ac:dyDescent="0.2"/>
    <row r="9245" ht="12" customHeight="1" x14ac:dyDescent="0.2"/>
    <row r="9246" ht="12" customHeight="1" x14ac:dyDescent="0.2"/>
    <row r="9247" ht="12" customHeight="1" x14ac:dyDescent="0.2"/>
    <row r="9248" ht="12" customHeight="1" x14ac:dyDescent="0.2"/>
    <row r="9249" ht="12" customHeight="1" x14ac:dyDescent="0.2"/>
    <row r="9250" ht="12" customHeight="1" x14ac:dyDescent="0.2"/>
    <row r="9251" ht="12" customHeight="1" x14ac:dyDescent="0.2"/>
    <row r="9252" ht="12" customHeight="1" x14ac:dyDescent="0.2"/>
    <row r="9253" ht="12" customHeight="1" x14ac:dyDescent="0.2"/>
    <row r="9254" ht="12" customHeight="1" x14ac:dyDescent="0.2"/>
    <row r="9255" ht="12" customHeight="1" x14ac:dyDescent="0.2"/>
    <row r="9256" ht="12" customHeight="1" x14ac:dyDescent="0.2"/>
    <row r="9257" ht="12" customHeight="1" x14ac:dyDescent="0.2"/>
    <row r="9258" ht="12" customHeight="1" x14ac:dyDescent="0.2"/>
    <row r="9259" ht="12" customHeight="1" x14ac:dyDescent="0.2"/>
    <row r="9260" ht="12" customHeight="1" x14ac:dyDescent="0.2"/>
    <row r="9261" ht="12" customHeight="1" x14ac:dyDescent="0.2"/>
    <row r="9262" ht="12" customHeight="1" x14ac:dyDescent="0.2"/>
    <row r="9263" ht="12" customHeight="1" x14ac:dyDescent="0.2"/>
    <row r="9264" ht="12" customHeight="1" x14ac:dyDescent="0.2"/>
    <row r="9265" ht="12" customHeight="1" x14ac:dyDescent="0.2"/>
    <row r="9266" ht="12" customHeight="1" x14ac:dyDescent="0.2"/>
    <row r="9267" ht="12" customHeight="1" x14ac:dyDescent="0.2"/>
    <row r="9268" ht="12" customHeight="1" x14ac:dyDescent="0.2"/>
    <row r="9269" ht="12" customHeight="1" x14ac:dyDescent="0.2"/>
    <row r="9270" ht="12" customHeight="1" x14ac:dyDescent="0.2"/>
    <row r="9271" ht="12" customHeight="1" x14ac:dyDescent="0.2"/>
    <row r="9272" ht="12" customHeight="1" x14ac:dyDescent="0.2"/>
    <row r="9273" ht="12" customHeight="1" x14ac:dyDescent="0.2"/>
    <row r="9274" ht="12" customHeight="1" x14ac:dyDescent="0.2"/>
    <row r="9275" ht="12" customHeight="1" x14ac:dyDescent="0.2"/>
    <row r="9276" ht="12" customHeight="1" x14ac:dyDescent="0.2"/>
    <row r="9277" ht="12" customHeight="1" x14ac:dyDescent="0.2"/>
    <row r="9278" ht="12" customHeight="1" x14ac:dyDescent="0.2"/>
    <row r="9279" ht="12" customHeight="1" x14ac:dyDescent="0.2"/>
    <row r="9280" ht="12" customHeight="1" x14ac:dyDescent="0.2"/>
    <row r="9281" ht="12" customHeight="1" x14ac:dyDescent="0.2"/>
    <row r="9282" ht="12" customHeight="1" x14ac:dyDescent="0.2"/>
    <row r="9283" ht="12" customHeight="1" x14ac:dyDescent="0.2"/>
    <row r="9284" ht="12" customHeight="1" x14ac:dyDescent="0.2"/>
    <row r="9285" ht="12" customHeight="1" x14ac:dyDescent="0.2"/>
    <row r="9286" ht="12" customHeight="1" x14ac:dyDescent="0.2"/>
    <row r="9287" ht="12" customHeight="1" x14ac:dyDescent="0.2"/>
    <row r="9288" ht="12" customHeight="1" x14ac:dyDescent="0.2"/>
    <row r="9289" ht="12" customHeight="1" x14ac:dyDescent="0.2"/>
    <row r="9290" ht="12" customHeight="1" x14ac:dyDescent="0.2"/>
    <row r="9291" ht="12" customHeight="1" x14ac:dyDescent="0.2"/>
    <row r="9292" ht="12" customHeight="1" x14ac:dyDescent="0.2"/>
    <row r="9293" ht="12" customHeight="1" x14ac:dyDescent="0.2"/>
    <row r="9294" ht="12" customHeight="1" x14ac:dyDescent="0.2"/>
    <row r="9295" ht="12" customHeight="1" x14ac:dyDescent="0.2"/>
    <row r="9296" ht="12" customHeight="1" x14ac:dyDescent="0.2"/>
    <row r="9297" ht="12" customHeight="1" x14ac:dyDescent="0.2"/>
    <row r="9298" ht="12" customHeight="1" x14ac:dyDescent="0.2"/>
    <row r="9299" ht="12" customHeight="1" x14ac:dyDescent="0.2"/>
    <row r="9300" ht="12" customHeight="1" x14ac:dyDescent="0.2"/>
    <row r="9301" ht="12" customHeight="1" x14ac:dyDescent="0.2"/>
    <row r="9302" ht="12" customHeight="1" x14ac:dyDescent="0.2"/>
    <row r="9303" ht="12" customHeight="1" x14ac:dyDescent="0.2"/>
    <row r="9304" ht="12" customHeight="1" x14ac:dyDescent="0.2"/>
    <row r="9305" ht="12" customHeight="1" x14ac:dyDescent="0.2"/>
    <row r="9306" ht="12" customHeight="1" x14ac:dyDescent="0.2"/>
    <row r="9307" ht="12" customHeight="1" x14ac:dyDescent="0.2"/>
    <row r="9308" ht="12" customHeight="1" x14ac:dyDescent="0.2"/>
    <row r="9309" ht="12" customHeight="1" x14ac:dyDescent="0.2"/>
    <row r="9310" ht="12" customHeight="1" x14ac:dyDescent="0.2"/>
    <row r="9311" ht="12" customHeight="1" x14ac:dyDescent="0.2"/>
    <row r="9312" ht="12" customHeight="1" x14ac:dyDescent="0.2"/>
    <row r="9313" ht="12" customHeight="1" x14ac:dyDescent="0.2"/>
    <row r="9314" ht="12" customHeight="1" x14ac:dyDescent="0.2"/>
    <row r="9315" ht="12" customHeight="1" x14ac:dyDescent="0.2"/>
    <row r="9316" ht="12" customHeight="1" x14ac:dyDescent="0.2"/>
    <row r="9317" ht="12" customHeight="1" x14ac:dyDescent="0.2"/>
    <row r="9318" ht="12" customHeight="1" x14ac:dyDescent="0.2"/>
    <row r="9319" ht="12" customHeight="1" x14ac:dyDescent="0.2"/>
    <row r="9320" ht="12" customHeight="1" x14ac:dyDescent="0.2"/>
    <row r="9321" ht="12" customHeight="1" x14ac:dyDescent="0.2"/>
    <row r="9322" ht="12" customHeight="1" x14ac:dyDescent="0.2"/>
    <row r="9323" ht="12" customHeight="1" x14ac:dyDescent="0.2"/>
    <row r="9324" ht="12" customHeight="1" x14ac:dyDescent="0.2"/>
    <row r="9325" ht="12" customHeight="1" x14ac:dyDescent="0.2"/>
    <row r="9326" ht="12" customHeight="1" x14ac:dyDescent="0.2"/>
    <row r="9327" ht="12" customHeight="1" x14ac:dyDescent="0.2"/>
    <row r="9328" ht="12" customHeight="1" x14ac:dyDescent="0.2"/>
    <row r="9329" ht="12" customHeight="1" x14ac:dyDescent="0.2"/>
    <row r="9330" ht="12" customHeight="1" x14ac:dyDescent="0.2"/>
    <row r="9331" ht="12" customHeight="1" x14ac:dyDescent="0.2"/>
    <row r="9332" ht="12" customHeight="1" x14ac:dyDescent="0.2"/>
    <row r="9333" ht="12" customHeight="1" x14ac:dyDescent="0.2"/>
    <row r="9334" ht="12" customHeight="1" x14ac:dyDescent="0.2"/>
    <row r="9335" ht="12" customHeight="1" x14ac:dyDescent="0.2"/>
    <row r="9336" ht="12" customHeight="1" x14ac:dyDescent="0.2"/>
    <row r="9337" ht="12" customHeight="1" x14ac:dyDescent="0.2"/>
    <row r="9338" ht="12" customHeight="1" x14ac:dyDescent="0.2"/>
    <row r="9339" ht="12" customHeight="1" x14ac:dyDescent="0.2"/>
    <row r="9340" ht="12" customHeight="1" x14ac:dyDescent="0.2"/>
    <row r="9341" ht="12" customHeight="1" x14ac:dyDescent="0.2"/>
    <row r="9342" ht="12" customHeight="1" x14ac:dyDescent="0.2"/>
    <row r="9343" ht="12" customHeight="1" x14ac:dyDescent="0.2"/>
    <row r="9344" ht="12" customHeight="1" x14ac:dyDescent="0.2"/>
    <row r="9345" ht="12" customHeight="1" x14ac:dyDescent="0.2"/>
    <row r="9346" ht="12" customHeight="1" x14ac:dyDescent="0.2"/>
    <row r="9347" ht="12" customHeight="1" x14ac:dyDescent="0.2"/>
    <row r="9348" ht="12" customHeight="1" x14ac:dyDescent="0.2"/>
    <row r="9349" ht="12" customHeight="1" x14ac:dyDescent="0.2"/>
    <row r="9350" ht="12" customHeight="1" x14ac:dyDescent="0.2"/>
    <row r="9351" ht="12" customHeight="1" x14ac:dyDescent="0.2"/>
    <row r="9352" ht="12" customHeight="1" x14ac:dyDescent="0.2"/>
    <row r="9353" ht="12" customHeight="1" x14ac:dyDescent="0.2"/>
    <row r="9354" ht="12" customHeight="1" x14ac:dyDescent="0.2"/>
    <row r="9355" ht="12" customHeight="1" x14ac:dyDescent="0.2"/>
    <row r="9356" ht="12" customHeight="1" x14ac:dyDescent="0.2"/>
    <row r="9357" ht="12" customHeight="1" x14ac:dyDescent="0.2"/>
    <row r="9358" ht="12" customHeight="1" x14ac:dyDescent="0.2"/>
    <row r="9359" ht="12" customHeight="1" x14ac:dyDescent="0.2"/>
    <row r="9360" ht="12" customHeight="1" x14ac:dyDescent="0.2"/>
    <row r="9361" ht="12" customHeight="1" x14ac:dyDescent="0.2"/>
    <row r="9362" ht="12" customHeight="1" x14ac:dyDescent="0.2"/>
    <row r="9363" ht="12" customHeight="1" x14ac:dyDescent="0.2"/>
    <row r="9364" ht="12" customHeight="1" x14ac:dyDescent="0.2"/>
    <row r="9365" ht="12" customHeight="1" x14ac:dyDescent="0.2"/>
    <row r="9366" ht="12" customHeight="1" x14ac:dyDescent="0.2"/>
    <row r="9367" ht="12" customHeight="1" x14ac:dyDescent="0.2"/>
    <row r="9368" ht="12" customHeight="1" x14ac:dyDescent="0.2"/>
    <row r="9369" ht="12" customHeight="1" x14ac:dyDescent="0.2"/>
    <row r="9370" ht="12" customHeight="1" x14ac:dyDescent="0.2"/>
    <row r="9371" ht="12" customHeight="1" x14ac:dyDescent="0.2"/>
    <row r="9372" ht="12" customHeight="1" x14ac:dyDescent="0.2"/>
    <row r="9373" ht="12" customHeight="1" x14ac:dyDescent="0.2"/>
    <row r="9374" ht="12" customHeight="1" x14ac:dyDescent="0.2"/>
    <row r="9375" ht="12" customHeight="1" x14ac:dyDescent="0.2"/>
    <row r="9376" ht="12" customHeight="1" x14ac:dyDescent="0.2"/>
    <row r="9377" ht="12" customHeight="1" x14ac:dyDescent="0.2"/>
    <row r="9378" ht="12" customHeight="1" x14ac:dyDescent="0.2"/>
    <row r="9379" ht="12" customHeight="1" x14ac:dyDescent="0.2"/>
    <row r="9380" ht="12" customHeight="1" x14ac:dyDescent="0.2"/>
    <row r="9381" ht="12" customHeight="1" x14ac:dyDescent="0.2"/>
    <row r="9382" ht="12" customHeight="1" x14ac:dyDescent="0.2"/>
    <row r="9383" ht="12" customHeight="1" x14ac:dyDescent="0.2"/>
    <row r="9384" ht="12" customHeight="1" x14ac:dyDescent="0.2"/>
    <row r="9385" ht="12" customHeight="1" x14ac:dyDescent="0.2"/>
    <row r="9386" ht="12" customHeight="1" x14ac:dyDescent="0.2"/>
    <row r="9387" ht="12" customHeight="1" x14ac:dyDescent="0.2"/>
    <row r="9388" ht="12" customHeight="1" x14ac:dyDescent="0.2"/>
    <row r="9389" ht="12" customHeight="1" x14ac:dyDescent="0.2"/>
    <row r="9390" ht="12" customHeight="1" x14ac:dyDescent="0.2"/>
    <row r="9391" ht="12" customHeight="1" x14ac:dyDescent="0.2"/>
    <row r="9392" ht="12" customHeight="1" x14ac:dyDescent="0.2"/>
    <row r="9393" ht="12" customHeight="1" x14ac:dyDescent="0.2"/>
    <row r="9394" ht="12" customHeight="1" x14ac:dyDescent="0.2"/>
    <row r="9395" ht="12" customHeight="1" x14ac:dyDescent="0.2"/>
    <row r="9396" ht="12" customHeight="1" x14ac:dyDescent="0.2"/>
    <row r="9397" ht="12" customHeight="1" x14ac:dyDescent="0.2"/>
    <row r="9398" ht="12" customHeight="1" x14ac:dyDescent="0.2"/>
    <row r="9399" ht="12" customHeight="1" x14ac:dyDescent="0.2"/>
    <row r="9400" ht="12" customHeight="1" x14ac:dyDescent="0.2"/>
    <row r="9401" ht="12" customHeight="1" x14ac:dyDescent="0.2"/>
    <row r="9402" ht="12" customHeight="1" x14ac:dyDescent="0.2"/>
    <row r="9403" ht="12" customHeight="1" x14ac:dyDescent="0.2"/>
    <row r="9404" ht="12" customHeight="1" x14ac:dyDescent="0.2"/>
    <row r="9405" ht="12" customHeight="1" x14ac:dyDescent="0.2"/>
    <row r="9406" ht="12" customHeight="1" x14ac:dyDescent="0.2"/>
    <row r="9407" ht="12" customHeight="1" x14ac:dyDescent="0.2"/>
    <row r="9408" ht="12" customHeight="1" x14ac:dyDescent="0.2"/>
    <row r="9409" ht="12" customHeight="1" x14ac:dyDescent="0.2"/>
    <row r="9410" ht="12" customHeight="1" x14ac:dyDescent="0.2"/>
    <row r="9411" ht="12" customHeight="1" x14ac:dyDescent="0.2"/>
    <row r="9412" ht="12" customHeight="1" x14ac:dyDescent="0.2"/>
    <row r="9413" ht="12" customHeight="1" x14ac:dyDescent="0.2"/>
    <row r="9414" ht="12" customHeight="1" x14ac:dyDescent="0.2"/>
    <row r="9415" ht="12" customHeight="1" x14ac:dyDescent="0.2"/>
    <row r="9416" ht="12" customHeight="1" x14ac:dyDescent="0.2"/>
    <row r="9417" ht="12" customHeight="1" x14ac:dyDescent="0.2"/>
    <row r="9418" ht="12" customHeight="1" x14ac:dyDescent="0.2"/>
    <row r="9419" ht="12" customHeight="1" x14ac:dyDescent="0.2"/>
    <row r="9420" ht="12" customHeight="1" x14ac:dyDescent="0.2"/>
    <row r="9421" ht="12" customHeight="1" x14ac:dyDescent="0.2"/>
    <row r="9422" ht="12" customHeight="1" x14ac:dyDescent="0.2"/>
    <row r="9423" ht="12" customHeight="1" x14ac:dyDescent="0.2"/>
    <row r="9424" ht="12" customHeight="1" x14ac:dyDescent="0.2"/>
    <row r="9425" ht="12" customHeight="1" x14ac:dyDescent="0.2"/>
    <row r="9426" ht="12" customHeight="1" x14ac:dyDescent="0.2"/>
    <row r="9427" ht="12" customHeight="1" x14ac:dyDescent="0.2"/>
    <row r="9428" ht="12" customHeight="1" x14ac:dyDescent="0.2"/>
    <row r="9429" ht="12" customHeight="1" x14ac:dyDescent="0.2"/>
    <row r="9430" ht="12" customHeight="1" x14ac:dyDescent="0.2"/>
    <row r="9431" ht="12" customHeight="1" x14ac:dyDescent="0.2"/>
    <row r="9432" ht="12" customHeight="1" x14ac:dyDescent="0.2"/>
    <row r="9433" ht="12" customHeight="1" x14ac:dyDescent="0.2"/>
    <row r="9434" ht="12" customHeight="1" x14ac:dyDescent="0.2"/>
    <row r="9435" ht="12" customHeight="1" x14ac:dyDescent="0.2"/>
    <row r="9436" ht="12" customHeight="1" x14ac:dyDescent="0.2"/>
    <row r="9437" ht="12" customHeight="1" x14ac:dyDescent="0.2"/>
    <row r="9438" ht="12" customHeight="1" x14ac:dyDescent="0.2"/>
    <row r="9439" ht="12" customHeight="1" x14ac:dyDescent="0.2"/>
    <row r="9440" ht="12" customHeight="1" x14ac:dyDescent="0.2"/>
    <row r="9441" ht="12" customHeight="1" x14ac:dyDescent="0.2"/>
    <row r="9442" ht="12" customHeight="1" x14ac:dyDescent="0.2"/>
    <row r="9443" ht="12" customHeight="1" x14ac:dyDescent="0.2"/>
    <row r="9444" ht="12" customHeight="1" x14ac:dyDescent="0.2"/>
    <row r="9445" ht="12" customHeight="1" x14ac:dyDescent="0.2"/>
    <row r="9446" ht="12" customHeight="1" x14ac:dyDescent="0.2"/>
    <row r="9447" ht="12" customHeight="1" x14ac:dyDescent="0.2"/>
    <row r="9448" ht="12" customHeight="1" x14ac:dyDescent="0.2"/>
    <row r="9449" ht="12" customHeight="1" x14ac:dyDescent="0.2"/>
    <row r="9450" ht="12" customHeight="1" x14ac:dyDescent="0.2"/>
    <row r="9451" ht="12" customHeight="1" x14ac:dyDescent="0.2"/>
    <row r="9452" ht="12" customHeight="1" x14ac:dyDescent="0.2"/>
    <row r="9453" ht="12" customHeight="1" x14ac:dyDescent="0.2"/>
    <row r="9454" ht="12" customHeight="1" x14ac:dyDescent="0.2"/>
    <row r="9455" ht="12" customHeight="1" x14ac:dyDescent="0.2"/>
    <row r="9456" ht="12" customHeight="1" x14ac:dyDescent="0.2"/>
    <row r="9457" ht="12" customHeight="1" x14ac:dyDescent="0.2"/>
    <row r="9458" ht="12" customHeight="1" x14ac:dyDescent="0.2"/>
    <row r="9459" ht="12" customHeight="1" x14ac:dyDescent="0.2"/>
    <row r="9460" ht="12" customHeight="1" x14ac:dyDescent="0.2"/>
    <row r="9461" ht="12" customHeight="1" x14ac:dyDescent="0.2"/>
    <row r="9462" ht="12" customHeight="1" x14ac:dyDescent="0.2"/>
    <row r="9463" ht="12" customHeight="1" x14ac:dyDescent="0.2"/>
    <row r="9464" ht="12" customHeight="1" x14ac:dyDescent="0.2"/>
    <row r="9465" ht="12" customHeight="1" x14ac:dyDescent="0.2"/>
    <row r="9466" ht="12" customHeight="1" x14ac:dyDescent="0.2"/>
    <row r="9467" ht="12" customHeight="1" x14ac:dyDescent="0.2"/>
    <row r="9468" ht="12" customHeight="1" x14ac:dyDescent="0.2"/>
    <row r="9469" ht="12" customHeight="1" x14ac:dyDescent="0.2"/>
    <row r="9470" ht="12" customHeight="1" x14ac:dyDescent="0.2"/>
    <row r="9471" ht="12" customHeight="1" x14ac:dyDescent="0.2"/>
    <row r="9472" ht="12" customHeight="1" x14ac:dyDescent="0.2"/>
    <row r="9473" ht="12" customHeight="1" x14ac:dyDescent="0.2"/>
    <row r="9474" ht="12" customHeight="1" x14ac:dyDescent="0.2"/>
    <row r="9475" ht="12" customHeight="1" x14ac:dyDescent="0.2"/>
    <row r="9476" ht="12" customHeight="1" x14ac:dyDescent="0.2"/>
    <row r="9477" ht="12" customHeight="1" x14ac:dyDescent="0.2"/>
    <row r="9478" ht="12" customHeight="1" x14ac:dyDescent="0.2"/>
    <row r="9479" ht="12" customHeight="1" x14ac:dyDescent="0.2"/>
    <row r="9480" ht="12" customHeight="1" x14ac:dyDescent="0.2"/>
    <row r="9481" ht="12" customHeight="1" x14ac:dyDescent="0.2"/>
    <row r="9482" ht="12" customHeight="1" x14ac:dyDescent="0.2"/>
    <row r="9483" ht="12" customHeight="1" x14ac:dyDescent="0.2"/>
    <row r="9484" ht="12" customHeight="1" x14ac:dyDescent="0.2"/>
    <row r="9485" ht="12" customHeight="1" x14ac:dyDescent="0.2"/>
    <row r="9486" ht="12" customHeight="1" x14ac:dyDescent="0.2"/>
    <row r="9487" ht="12" customHeight="1" x14ac:dyDescent="0.2"/>
    <row r="9488" ht="12" customHeight="1" x14ac:dyDescent="0.2"/>
    <row r="9489" ht="12" customHeight="1" x14ac:dyDescent="0.2"/>
    <row r="9490" ht="12" customHeight="1" x14ac:dyDescent="0.2"/>
    <row r="9491" ht="12" customHeight="1" x14ac:dyDescent="0.2"/>
    <row r="9492" ht="12" customHeight="1" x14ac:dyDescent="0.2"/>
    <row r="9493" ht="12" customHeight="1" x14ac:dyDescent="0.2"/>
    <row r="9494" ht="12" customHeight="1" x14ac:dyDescent="0.2"/>
    <row r="9495" ht="12" customHeight="1" x14ac:dyDescent="0.2"/>
    <row r="9496" ht="12" customHeight="1" x14ac:dyDescent="0.2"/>
    <row r="9497" ht="12" customHeight="1" x14ac:dyDescent="0.2"/>
    <row r="9498" ht="12" customHeight="1" x14ac:dyDescent="0.2"/>
    <row r="9499" ht="12" customHeight="1" x14ac:dyDescent="0.2"/>
    <row r="9500" ht="12" customHeight="1" x14ac:dyDescent="0.2"/>
    <row r="9501" ht="12" customHeight="1" x14ac:dyDescent="0.2"/>
    <row r="9502" ht="12" customHeight="1" x14ac:dyDescent="0.2"/>
    <row r="9503" ht="12" customHeight="1" x14ac:dyDescent="0.2"/>
    <row r="9504" ht="12" customHeight="1" x14ac:dyDescent="0.2"/>
    <row r="9505" ht="12" customHeight="1" x14ac:dyDescent="0.2"/>
    <row r="9506" ht="12" customHeight="1" x14ac:dyDescent="0.2"/>
    <row r="9507" ht="12" customHeight="1" x14ac:dyDescent="0.2"/>
    <row r="9508" ht="12" customHeight="1" x14ac:dyDescent="0.2"/>
    <row r="9509" ht="12" customHeight="1" x14ac:dyDescent="0.2"/>
    <row r="9510" ht="12" customHeight="1" x14ac:dyDescent="0.2"/>
    <row r="9511" ht="12" customHeight="1" x14ac:dyDescent="0.2"/>
    <row r="9512" ht="12" customHeight="1" x14ac:dyDescent="0.2"/>
    <row r="9513" ht="12" customHeight="1" x14ac:dyDescent="0.2"/>
    <row r="9514" ht="12" customHeight="1" x14ac:dyDescent="0.2"/>
    <row r="9515" ht="12" customHeight="1" x14ac:dyDescent="0.2"/>
    <row r="9516" ht="12" customHeight="1" x14ac:dyDescent="0.2"/>
    <row r="9517" ht="12" customHeight="1" x14ac:dyDescent="0.2"/>
    <row r="9518" ht="12" customHeight="1" x14ac:dyDescent="0.2"/>
    <row r="9519" ht="12" customHeight="1" x14ac:dyDescent="0.2"/>
    <row r="9520" ht="12" customHeight="1" x14ac:dyDescent="0.2"/>
    <row r="9521" ht="12" customHeight="1" x14ac:dyDescent="0.2"/>
    <row r="9522" ht="12" customHeight="1" x14ac:dyDescent="0.2"/>
    <row r="9523" ht="12" customHeight="1" x14ac:dyDescent="0.2"/>
    <row r="9524" ht="12" customHeight="1" x14ac:dyDescent="0.2"/>
    <row r="9525" ht="12" customHeight="1" x14ac:dyDescent="0.2"/>
    <row r="9526" ht="12" customHeight="1" x14ac:dyDescent="0.2"/>
    <row r="9527" ht="12" customHeight="1" x14ac:dyDescent="0.2"/>
    <row r="9528" ht="12" customHeight="1" x14ac:dyDescent="0.2"/>
    <row r="9529" ht="12" customHeight="1" x14ac:dyDescent="0.2"/>
    <row r="9530" ht="12" customHeight="1" x14ac:dyDescent="0.2"/>
    <row r="9531" ht="12" customHeight="1" x14ac:dyDescent="0.2"/>
    <row r="9532" ht="12" customHeight="1" x14ac:dyDescent="0.2"/>
    <row r="9533" ht="12" customHeight="1" x14ac:dyDescent="0.2"/>
    <row r="9534" ht="12" customHeight="1" x14ac:dyDescent="0.2"/>
    <row r="9535" ht="12" customHeight="1" x14ac:dyDescent="0.2"/>
    <row r="9536" ht="12" customHeight="1" x14ac:dyDescent="0.2"/>
    <row r="9537" ht="12" customHeight="1" x14ac:dyDescent="0.2"/>
    <row r="9538" ht="12" customHeight="1" x14ac:dyDescent="0.2"/>
    <row r="9539" ht="12" customHeight="1" x14ac:dyDescent="0.2"/>
    <row r="9540" ht="12" customHeight="1" x14ac:dyDescent="0.2"/>
    <row r="9541" ht="12" customHeight="1" x14ac:dyDescent="0.2"/>
    <row r="9542" ht="12" customHeight="1" x14ac:dyDescent="0.2"/>
    <row r="9543" ht="12" customHeight="1" x14ac:dyDescent="0.2"/>
    <row r="9544" ht="12" customHeight="1" x14ac:dyDescent="0.2"/>
    <row r="9545" ht="12" customHeight="1" x14ac:dyDescent="0.2"/>
    <row r="9546" ht="12" customHeight="1" x14ac:dyDescent="0.2"/>
    <row r="9547" ht="12" customHeight="1" x14ac:dyDescent="0.2"/>
    <row r="9548" ht="12" customHeight="1" x14ac:dyDescent="0.2"/>
    <row r="9549" ht="12" customHeight="1" x14ac:dyDescent="0.2"/>
    <row r="9550" ht="12" customHeight="1" x14ac:dyDescent="0.2"/>
    <row r="9551" ht="12" customHeight="1" x14ac:dyDescent="0.2"/>
    <row r="9552" ht="12" customHeight="1" x14ac:dyDescent="0.2"/>
    <row r="9553" ht="12" customHeight="1" x14ac:dyDescent="0.2"/>
    <row r="9554" ht="12" customHeight="1" x14ac:dyDescent="0.2"/>
    <row r="9555" ht="12" customHeight="1" x14ac:dyDescent="0.2"/>
    <row r="9556" ht="12" customHeight="1" x14ac:dyDescent="0.2"/>
    <row r="9557" ht="12" customHeight="1" x14ac:dyDescent="0.2"/>
    <row r="9558" ht="12" customHeight="1" x14ac:dyDescent="0.2"/>
    <row r="9559" ht="12" customHeight="1" x14ac:dyDescent="0.2"/>
    <row r="9560" ht="12" customHeight="1" x14ac:dyDescent="0.2"/>
    <row r="9561" ht="12" customHeight="1" x14ac:dyDescent="0.2"/>
    <row r="9562" ht="12" customHeight="1" x14ac:dyDescent="0.2"/>
    <row r="9563" ht="12" customHeight="1" x14ac:dyDescent="0.2"/>
    <row r="9564" ht="12" customHeight="1" x14ac:dyDescent="0.2"/>
    <row r="9565" ht="12" customHeight="1" x14ac:dyDescent="0.2"/>
    <row r="9566" ht="12" customHeight="1" x14ac:dyDescent="0.2"/>
    <row r="9567" ht="12" customHeight="1" x14ac:dyDescent="0.2"/>
    <row r="9568" ht="12" customHeight="1" x14ac:dyDescent="0.2"/>
    <row r="9569" ht="12" customHeight="1" x14ac:dyDescent="0.2"/>
    <row r="9570" ht="12" customHeight="1" x14ac:dyDescent="0.2"/>
    <row r="9571" ht="12" customHeight="1" x14ac:dyDescent="0.2"/>
    <row r="9572" ht="12" customHeight="1" x14ac:dyDescent="0.2"/>
    <row r="9573" ht="12" customHeight="1" x14ac:dyDescent="0.2"/>
    <row r="9574" ht="12" customHeight="1" x14ac:dyDescent="0.2"/>
    <row r="9575" ht="12" customHeight="1" x14ac:dyDescent="0.2"/>
    <row r="9576" ht="12" customHeight="1" x14ac:dyDescent="0.2"/>
    <row r="9577" ht="12" customHeight="1" x14ac:dyDescent="0.2"/>
    <row r="9578" ht="12" customHeight="1" x14ac:dyDescent="0.2"/>
    <row r="9579" ht="12" customHeight="1" x14ac:dyDescent="0.2"/>
    <row r="9580" ht="12" customHeight="1" x14ac:dyDescent="0.2"/>
    <row r="9581" ht="12" customHeight="1" x14ac:dyDescent="0.2"/>
    <row r="9582" ht="12" customHeight="1" x14ac:dyDescent="0.2"/>
    <row r="9583" ht="12" customHeight="1" x14ac:dyDescent="0.2"/>
    <row r="9584" ht="12" customHeight="1" x14ac:dyDescent="0.2"/>
    <row r="9585" ht="12" customHeight="1" x14ac:dyDescent="0.2"/>
    <row r="9586" ht="12" customHeight="1" x14ac:dyDescent="0.2"/>
    <row r="9587" ht="12" customHeight="1" x14ac:dyDescent="0.2"/>
    <row r="9588" ht="12" customHeight="1" x14ac:dyDescent="0.2"/>
    <row r="9589" ht="12" customHeight="1" x14ac:dyDescent="0.2"/>
    <row r="9590" ht="12" customHeight="1" x14ac:dyDescent="0.2"/>
    <row r="9591" ht="12" customHeight="1" x14ac:dyDescent="0.2"/>
    <row r="9592" ht="12" customHeight="1" x14ac:dyDescent="0.2"/>
    <row r="9593" ht="12" customHeight="1" x14ac:dyDescent="0.2"/>
    <row r="9594" ht="12" customHeight="1" x14ac:dyDescent="0.2"/>
    <row r="9595" ht="12" customHeight="1" x14ac:dyDescent="0.2"/>
    <row r="9596" ht="12" customHeight="1" x14ac:dyDescent="0.2"/>
    <row r="9597" ht="12" customHeight="1" x14ac:dyDescent="0.2"/>
    <row r="9598" ht="12" customHeight="1" x14ac:dyDescent="0.2"/>
    <row r="9599" ht="12" customHeight="1" x14ac:dyDescent="0.2"/>
    <row r="9600" ht="12" customHeight="1" x14ac:dyDescent="0.2"/>
    <row r="9601" ht="12" customHeight="1" x14ac:dyDescent="0.2"/>
    <row r="9602" ht="12" customHeight="1" x14ac:dyDescent="0.2"/>
    <row r="9603" ht="12" customHeight="1" x14ac:dyDescent="0.2"/>
    <row r="9604" ht="12" customHeight="1" x14ac:dyDescent="0.2"/>
    <row r="9605" ht="12" customHeight="1" x14ac:dyDescent="0.2"/>
    <row r="9606" ht="12" customHeight="1" x14ac:dyDescent="0.2"/>
    <row r="9607" ht="12" customHeight="1" x14ac:dyDescent="0.2"/>
    <row r="9608" ht="12" customHeight="1" x14ac:dyDescent="0.2"/>
    <row r="9609" ht="12" customHeight="1" x14ac:dyDescent="0.2"/>
    <row r="9610" ht="12" customHeight="1" x14ac:dyDescent="0.2"/>
    <row r="9611" ht="12" customHeight="1" x14ac:dyDescent="0.2"/>
    <row r="9612" ht="12" customHeight="1" x14ac:dyDescent="0.2"/>
    <row r="9613" ht="12" customHeight="1" x14ac:dyDescent="0.2"/>
    <row r="9614" ht="12" customHeight="1" x14ac:dyDescent="0.2"/>
    <row r="9615" ht="12" customHeight="1" x14ac:dyDescent="0.2"/>
    <row r="9616" ht="12" customHeight="1" x14ac:dyDescent="0.2"/>
    <row r="9617" ht="12" customHeight="1" x14ac:dyDescent="0.2"/>
    <row r="9618" ht="12" customHeight="1" x14ac:dyDescent="0.2"/>
    <row r="9619" ht="12" customHeight="1" x14ac:dyDescent="0.2"/>
    <row r="9620" ht="12" customHeight="1" x14ac:dyDescent="0.2"/>
    <row r="9621" ht="12" customHeight="1" x14ac:dyDescent="0.2"/>
    <row r="9622" ht="12" customHeight="1" x14ac:dyDescent="0.2"/>
    <row r="9623" ht="12" customHeight="1" x14ac:dyDescent="0.2"/>
    <row r="9624" ht="12" customHeight="1" x14ac:dyDescent="0.2"/>
    <row r="9625" ht="12" customHeight="1" x14ac:dyDescent="0.2"/>
    <row r="9626" ht="12" customHeight="1" x14ac:dyDescent="0.2"/>
    <row r="9627" ht="12" customHeight="1" x14ac:dyDescent="0.2"/>
    <row r="9628" ht="12" customHeight="1" x14ac:dyDescent="0.2"/>
    <row r="9629" ht="12" customHeight="1" x14ac:dyDescent="0.2"/>
    <row r="9630" ht="12" customHeight="1" x14ac:dyDescent="0.2"/>
    <row r="9631" ht="12" customHeight="1" x14ac:dyDescent="0.2"/>
    <row r="9632" ht="12" customHeight="1" x14ac:dyDescent="0.2"/>
    <row r="9633" ht="12" customHeight="1" x14ac:dyDescent="0.2"/>
    <row r="9634" ht="12" customHeight="1" x14ac:dyDescent="0.2"/>
    <row r="9635" ht="12" customHeight="1" x14ac:dyDescent="0.2"/>
    <row r="9636" ht="12" customHeight="1" x14ac:dyDescent="0.2"/>
    <row r="9637" ht="12" customHeight="1" x14ac:dyDescent="0.2"/>
    <row r="9638" ht="12" customHeight="1" x14ac:dyDescent="0.2"/>
    <row r="9639" ht="12" customHeight="1" x14ac:dyDescent="0.2"/>
    <row r="9640" ht="12" customHeight="1" x14ac:dyDescent="0.2"/>
    <row r="9641" ht="12" customHeight="1" x14ac:dyDescent="0.2"/>
    <row r="9642" ht="12" customHeight="1" x14ac:dyDescent="0.2"/>
    <row r="9643" ht="12" customHeight="1" x14ac:dyDescent="0.2"/>
    <row r="9644" ht="12" customHeight="1" x14ac:dyDescent="0.2"/>
    <row r="9645" ht="12" customHeight="1" x14ac:dyDescent="0.2"/>
    <row r="9646" ht="12" customHeight="1" x14ac:dyDescent="0.2"/>
    <row r="9647" ht="12" customHeight="1" x14ac:dyDescent="0.2"/>
    <row r="9648" ht="12" customHeight="1" x14ac:dyDescent="0.2"/>
    <row r="9649" ht="12" customHeight="1" x14ac:dyDescent="0.2"/>
    <row r="9650" ht="12" customHeight="1" x14ac:dyDescent="0.2"/>
    <row r="9651" ht="12" customHeight="1" x14ac:dyDescent="0.2"/>
    <row r="9652" ht="12" customHeight="1" x14ac:dyDescent="0.2"/>
    <row r="9653" ht="12" customHeight="1" x14ac:dyDescent="0.2"/>
    <row r="9654" ht="12" customHeight="1" x14ac:dyDescent="0.2"/>
    <row r="9655" ht="12" customHeight="1" x14ac:dyDescent="0.2"/>
    <row r="9656" ht="12" customHeight="1" x14ac:dyDescent="0.2"/>
    <row r="9657" ht="12" customHeight="1" x14ac:dyDescent="0.2"/>
    <row r="9658" ht="12" customHeight="1" x14ac:dyDescent="0.2"/>
    <row r="9659" ht="12" customHeight="1" x14ac:dyDescent="0.2"/>
    <row r="9660" ht="12" customHeight="1" x14ac:dyDescent="0.2"/>
    <row r="9661" ht="12" customHeight="1" x14ac:dyDescent="0.2"/>
    <row r="9662" ht="12" customHeight="1" x14ac:dyDescent="0.2"/>
    <row r="9663" ht="12" customHeight="1" x14ac:dyDescent="0.2"/>
    <row r="9664" ht="12" customHeight="1" x14ac:dyDescent="0.2"/>
    <row r="9665" ht="12" customHeight="1" x14ac:dyDescent="0.2"/>
    <row r="9666" ht="12" customHeight="1" x14ac:dyDescent="0.2"/>
    <row r="9667" ht="12" customHeight="1" x14ac:dyDescent="0.2"/>
    <row r="9668" ht="12" customHeight="1" x14ac:dyDescent="0.2"/>
    <row r="9669" ht="12" customHeight="1" x14ac:dyDescent="0.2"/>
    <row r="9670" ht="12" customHeight="1" x14ac:dyDescent="0.2"/>
    <row r="9671" ht="12" customHeight="1" x14ac:dyDescent="0.2"/>
    <row r="9672" ht="12" customHeight="1" x14ac:dyDescent="0.2"/>
    <row r="9673" ht="12" customHeight="1" x14ac:dyDescent="0.2"/>
    <row r="9674" ht="12" customHeight="1" x14ac:dyDescent="0.2"/>
    <row r="9675" ht="12" customHeight="1" x14ac:dyDescent="0.2"/>
    <row r="9676" ht="12" customHeight="1" x14ac:dyDescent="0.2"/>
    <row r="9677" ht="12" customHeight="1" x14ac:dyDescent="0.2"/>
    <row r="9678" ht="12" customHeight="1" x14ac:dyDescent="0.2"/>
    <row r="9679" ht="12" customHeight="1" x14ac:dyDescent="0.2"/>
    <row r="9680" ht="12" customHeight="1" x14ac:dyDescent="0.2"/>
    <row r="9681" ht="12" customHeight="1" x14ac:dyDescent="0.2"/>
    <row r="9682" ht="12" customHeight="1" x14ac:dyDescent="0.2"/>
    <row r="9683" ht="12" customHeight="1" x14ac:dyDescent="0.2"/>
    <row r="9684" ht="12" customHeight="1" x14ac:dyDescent="0.2"/>
    <row r="9685" ht="12" customHeight="1" x14ac:dyDescent="0.2"/>
    <row r="9686" ht="12" customHeight="1" x14ac:dyDescent="0.2"/>
    <row r="9687" ht="12" customHeight="1" x14ac:dyDescent="0.2"/>
    <row r="9688" ht="12" customHeight="1" x14ac:dyDescent="0.2"/>
    <row r="9689" ht="12" customHeight="1" x14ac:dyDescent="0.2"/>
    <row r="9690" ht="12" customHeight="1" x14ac:dyDescent="0.2"/>
    <row r="9691" ht="12" customHeight="1" x14ac:dyDescent="0.2"/>
    <row r="9692" ht="12" customHeight="1" x14ac:dyDescent="0.2"/>
    <row r="9693" ht="12" customHeight="1" x14ac:dyDescent="0.2"/>
    <row r="9694" ht="12" customHeight="1" x14ac:dyDescent="0.2"/>
    <row r="9695" ht="12" customHeight="1" x14ac:dyDescent="0.2"/>
    <row r="9696" ht="12" customHeight="1" x14ac:dyDescent="0.2"/>
    <row r="9697" ht="12" customHeight="1" x14ac:dyDescent="0.2"/>
    <row r="9698" ht="12" customHeight="1" x14ac:dyDescent="0.2"/>
    <row r="9699" ht="12" customHeight="1" x14ac:dyDescent="0.2"/>
    <row r="9700" ht="12" customHeight="1" x14ac:dyDescent="0.2"/>
    <row r="9701" ht="12" customHeight="1" x14ac:dyDescent="0.2"/>
    <row r="9702" ht="12" customHeight="1" x14ac:dyDescent="0.2"/>
    <row r="9703" ht="12" customHeight="1" x14ac:dyDescent="0.2"/>
    <row r="9704" ht="12" customHeight="1" x14ac:dyDescent="0.2"/>
    <row r="9705" ht="12" customHeight="1" x14ac:dyDescent="0.2"/>
    <row r="9706" ht="12" customHeight="1" x14ac:dyDescent="0.2"/>
    <row r="9707" ht="12" customHeight="1" x14ac:dyDescent="0.2"/>
    <row r="9708" ht="12" customHeight="1" x14ac:dyDescent="0.2"/>
    <row r="9709" ht="12" customHeight="1" x14ac:dyDescent="0.2"/>
    <row r="9710" ht="12" customHeight="1" x14ac:dyDescent="0.2"/>
    <row r="9711" ht="12" customHeight="1" x14ac:dyDescent="0.2"/>
    <row r="9712" ht="12" customHeight="1" x14ac:dyDescent="0.2"/>
    <row r="9713" ht="12" customHeight="1" x14ac:dyDescent="0.2"/>
    <row r="9714" ht="12" customHeight="1" x14ac:dyDescent="0.2"/>
    <row r="9715" ht="12" customHeight="1" x14ac:dyDescent="0.2"/>
    <row r="9716" ht="12" customHeight="1" x14ac:dyDescent="0.2"/>
    <row r="9717" ht="12" customHeight="1" x14ac:dyDescent="0.2"/>
    <row r="9718" ht="12" customHeight="1" x14ac:dyDescent="0.2"/>
    <row r="9719" ht="12" customHeight="1" x14ac:dyDescent="0.2"/>
    <row r="9720" ht="12" customHeight="1" x14ac:dyDescent="0.2"/>
    <row r="9721" ht="12" customHeight="1" x14ac:dyDescent="0.2"/>
    <row r="9722" ht="12" customHeight="1" x14ac:dyDescent="0.2"/>
    <row r="9723" ht="12" customHeight="1" x14ac:dyDescent="0.2"/>
    <row r="9724" ht="12" customHeight="1" x14ac:dyDescent="0.2"/>
    <row r="9725" ht="12" customHeight="1" x14ac:dyDescent="0.2"/>
    <row r="9726" ht="12" customHeight="1" x14ac:dyDescent="0.2"/>
    <row r="9727" ht="12" customHeight="1" x14ac:dyDescent="0.2"/>
    <row r="9728" ht="12" customHeight="1" x14ac:dyDescent="0.2"/>
    <row r="9729" ht="12" customHeight="1" x14ac:dyDescent="0.2"/>
    <row r="9730" ht="12" customHeight="1" x14ac:dyDescent="0.2"/>
    <row r="9731" ht="12" customHeight="1" x14ac:dyDescent="0.2"/>
    <row r="9732" ht="12" customHeight="1" x14ac:dyDescent="0.2"/>
    <row r="9733" ht="12" customHeight="1" x14ac:dyDescent="0.2"/>
    <row r="9734" ht="12" customHeight="1" x14ac:dyDescent="0.2"/>
    <row r="9735" ht="12" customHeight="1" x14ac:dyDescent="0.2"/>
    <row r="9736" ht="12" customHeight="1" x14ac:dyDescent="0.2"/>
    <row r="9737" ht="12" customHeight="1" x14ac:dyDescent="0.2"/>
    <row r="9738" ht="12" customHeight="1" x14ac:dyDescent="0.2"/>
    <row r="9739" ht="12" customHeight="1" x14ac:dyDescent="0.2"/>
    <row r="9740" ht="12" customHeight="1" x14ac:dyDescent="0.2"/>
    <row r="9741" ht="12" customHeight="1" x14ac:dyDescent="0.2"/>
    <row r="9742" ht="12" customHeight="1" x14ac:dyDescent="0.2"/>
    <row r="9743" ht="12" customHeight="1" x14ac:dyDescent="0.2"/>
    <row r="9744" ht="12" customHeight="1" x14ac:dyDescent="0.2"/>
    <row r="9745" ht="12" customHeight="1" x14ac:dyDescent="0.2"/>
    <row r="9746" ht="12" customHeight="1" x14ac:dyDescent="0.2"/>
    <row r="9747" ht="12" customHeight="1" x14ac:dyDescent="0.2"/>
    <row r="9748" ht="12" customHeight="1" x14ac:dyDescent="0.2"/>
    <row r="9749" ht="12" customHeight="1" x14ac:dyDescent="0.2"/>
    <row r="9750" ht="12" customHeight="1" x14ac:dyDescent="0.2"/>
    <row r="9751" ht="12" customHeight="1" x14ac:dyDescent="0.2"/>
    <row r="9752" ht="12" customHeight="1" x14ac:dyDescent="0.2"/>
    <row r="9753" ht="12" customHeight="1" x14ac:dyDescent="0.2"/>
    <row r="9754" ht="12" customHeight="1" x14ac:dyDescent="0.2"/>
    <row r="9755" ht="12" customHeight="1" x14ac:dyDescent="0.2"/>
    <row r="9756" ht="12" customHeight="1" x14ac:dyDescent="0.2"/>
    <row r="9757" ht="12" customHeight="1" x14ac:dyDescent="0.2"/>
    <row r="9758" ht="12" customHeight="1" x14ac:dyDescent="0.2"/>
    <row r="9759" ht="12" customHeight="1" x14ac:dyDescent="0.2"/>
    <row r="9760" ht="12" customHeight="1" x14ac:dyDescent="0.2"/>
    <row r="9761" ht="12" customHeight="1" x14ac:dyDescent="0.2"/>
    <row r="9762" ht="12" customHeight="1" x14ac:dyDescent="0.2"/>
    <row r="9763" ht="12" customHeight="1" x14ac:dyDescent="0.2"/>
    <row r="9764" ht="12" customHeight="1" x14ac:dyDescent="0.2"/>
    <row r="9765" ht="12" customHeight="1" x14ac:dyDescent="0.2"/>
    <row r="9766" ht="12" customHeight="1" x14ac:dyDescent="0.2"/>
    <row r="9767" ht="12" customHeight="1" x14ac:dyDescent="0.2"/>
    <row r="9768" ht="12" customHeight="1" x14ac:dyDescent="0.2"/>
    <row r="9769" ht="12" customHeight="1" x14ac:dyDescent="0.2"/>
    <row r="9770" ht="12" customHeight="1" x14ac:dyDescent="0.2"/>
    <row r="9771" ht="12" customHeight="1" x14ac:dyDescent="0.2"/>
    <row r="9772" ht="12" customHeight="1" x14ac:dyDescent="0.2"/>
    <row r="9773" ht="12" customHeight="1" x14ac:dyDescent="0.2"/>
    <row r="9774" ht="12" customHeight="1" x14ac:dyDescent="0.2"/>
    <row r="9775" ht="12" customHeight="1" x14ac:dyDescent="0.2"/>
    <row r="9776" ht="12" customHeight="1" x14ac:dyDescent="0.2"/>
    <row r="9777" ht="12" customHeight="1" x14ac:dyDescent="0.2"/>
    <row r="9778" ht="12" customHeight="1" x14ac:dyDescent="0.2"/>
    <row r="9779" ht="12" customHeight="1" x14ac:dyDescent="0.2"/>
    <row r="9780" ht="12" customHeight="1" x14ac:dyDescent="0.2"/>
    <row r="9781" ht="12" customHeight="1" x14ac:dyDescent="0.2"/>
    <row r="9782" ht="12" customHeight="1" x14ac:dyDescent="0.2"/>
    <row r="9783" ht="12" customHeight="1" x14ac:dyDescent="0.2"/>
    <row r="9784" ht="12" customHeight="1" x14ac:dyDescent="0.2"/>
    <row r="9785" ht="12" customHeight="1" x14ac:dyDescent="0.2"/>
    <row r="9786" ht="12" customHeight="1" x14ac:dyDescent="0.2"/>
    <row r="9787" ht="12" customHeight="1" x14ac:dyDescent="0.2"/>
    <row r="9788" ht="12" customHeight="1" x14ac:dyDescent="0.2"/>
    <row r="9789" ht="12" customHeight="1" x14ac:dyDescent="0.2"/>
    <row r="9790" ht="12" customHeight="1" x14ac:dyDescent="0.2"/>
    <row r="9791" ht="12" customHeight="1" x14ac:dyDescent="0.2"/>
    <row r="9792" ht="12" customHeight="1" x14ac:dyDescent="0.2"/>
    <row r="9793" ht="12" customHeight="1" x14ac:dyDescent="0.2"/>
    <row r="9794" ht="12" customHeight="1" x14ac:dyDescent="0.2"/>
    <row r="9795" ht="12" customHeight="1" x14ac:dyDescent="0.2"/>
    <row r="9796" ht="12" customHeight="1" x14ac:dyDescent="0.2"/>
    <row r="9797" ht="12" customHeight="1" x14ac:dyDescent="0.2"/>
    <row r="9798" ht="12" customHeight="1" x14ac:dyDescent="0.2"/>
    <row r="9799" ht="12" customHeight="1" x14ac:dyDescent="0.2"/>
    <row r="9800" ht="12" customHeight="1" x14ac:dyDescent="0.2"/>
    <row r="9801" ht="12" customHeight="1" x14ac:dyDescent="0.2"/>
    <row r="9802" ht="12" customHeight="1" x14ac:dyDescent="0.2"/>
    <row r="9803" ht="12" customHeight="1" x14ac:dyDescent="0.2"/>
    <row r="9804" ht="12" customHeight="1" x14ac:dyDescent="0.2"/>
    <row r="9805" ht="12" customHeight="1" x14ac:dyDescent="0.2"/>
    <row r="9806" ht="12" customHeight="1" x14ac:dyDescent="0.2"/>
    <row r="9807" ht="12" customHeight="1" x14ac:dyDescent="0.2"/>
    <row r="9808" ht="12" customHeight="1" x14ac:dyDescent="0.2"/>
    <row r="9809" ht="12" customHeight="1" x14ac:dyDescent="0.2"/>
    <row r="9810" ht="12" customHeight="1" x14ac:dyDescent="0.2"/>
    <row r="9811" ht="12" customHeight="1" x14ac:dyDescent="0.2"/>
    <row r="9812" ht="12" customHeight="1" x14ac:dyDescent="0.2"/>
    <row r="9813" ht="12" customHeight="1" x14ac:dyDescent="0.2"/>
    <row r="9814" ht="12" customHeight="1" x14ac:dyDescent="0.2"/>
    <row r="9815" ht="12" customHeight="1" x14ac:dyDescent="0.2"/>
    <row r="9816" ht="12" customHeight="1" x14ac:dyDescent="0.2"/>
    <row r="9817" ht="12" customHeight="1" x14ac:dyDescent="0.2"/>
    <row r="9818" ht="12" customHeight="1" x14ac:dyDescent="0.2"/>
    <row r="9819" ht="12" customHeight="1" x14ac:dyDescent="0.2"/>
    <row r="9820" ht="12" customHeight="1" x14ac:dyDescent="0.2"/>
    <row r="9821" ht="12" customHeight="1" x14ac:dyDescent="0.2"/>
    <row r="9822" ht="12" customHeight="1" x14ac:dyDescent="0.2"/>
    <row r="9823" ht="12" customHeight="1" x14ac:dyDescent="0.2"/>
    <row r="9824" ht="12" customHeight="1" x14ac:dyDescent="0.2"/>
    <row r="9825" ht="12" customHeight="1" x14ac:dyDescent="0.2"/>
    <row r="9826" ht="12" customHeight="1" x14ac:dyDescent="0.2"/>
    <row r="9827" ht="12" customHeight="1" x14ac:dyDescent="0.2"/>
    <row r="9828" ht="12" customHeight="1" x14ac:dyDescent="0.2"/>
    <row r="9829" ht="12" customHeight="1" x14ac:dyDescent="0.2"/>
    <row r="9830" ht="12" customHeight="1" x14ac:dyDescent="0.2"/>
    <row r="9831" ht="12" customHeight="1" x14ac:dyDescent="0.2"/>
    <row r="9832" ht="12" customHeight="1" x14ac:dyDescent="0.2"/>
    <row r="9833" ht="12" customHeight="1" x14ac:dyDescent="0.2"/>
    <row r="9834" ht="12" customHeight="1" x14ac:dyDescent="0.2"/>
    <row r="9835" ht="12" customHeight="1" x14ac:dyDescent="0.2"/>
    <row r="9836" ht="12" customHeight="1" x14ac:dyDescent="0.2"/>
    <row r="9837" ht="12" customHeight="1" x14ac:dyDescent="0.2"/>
    <row r="9838" ht="12" customHeight="1" x14ac:dyDescent="0.2"/>
    <row r="9839" ht="12" customHeight="1" x14ac:dyDescent="0.2"/>
    <row r="9840" ht="12" customHeight="1" x14ac:dyDescent="0.2"/>
    <row r="9841" ht="12" customHeight="1" x14ac:dyDescent="0.2"/>
    <row r="9842" ht="12" customHeight="1" x14ac:dyDescent="0.2"/>
    <row r="9843" ht="12" customHeight="1" x14ac:dyDescent="0.2"/>
    <row r="9844" ht="12" customHeight="1" x14ac:dyDescent="0.2"/>
    <row r="9845" ht="12" customHeight="1" x14ac:dyDescent="0.2"/>
    <row r="9846" ht="12" customHeight="1" x14ac:dyDescent="0.2"/>
    <row r="9847" ht="12" customHeight="1" x14ac:dyDescent="0.2"/>
    <row r="9848" ht="12" customHeight="1" x14ac:dyDescent="0.2"/>
    <row r="9849" ht="12" customHeight="1" x14ac:dyDescent="0.2"/>
    <row r="9850" ht="12" customHeight="1" x14ac:dyDescent="0.2"/>
    <row r="9851" ht="12" customHeight="1" x14ac:dyDescent="0.2"/>
    <row r="9852" ht="12" customHeight="1" x14ac:dyDescent="0.2"/>
    <row r="9853" ht="12" customHeight="1" x14ac:dyDescent="0.2"/>
    <row r="9854" ht="12" customHeight="1" x14ac:dyDescent="0.2"/>
    <row r="9855" ht="12" customHeight="1" x14ac:dyDescent="0.2"/>
    <row r="9856" ht="12" customHeight="1" x14ac:dyDescent="0.2"/>
    <row r="9857" ht="12" customHeight="1" x14ac:dyDescent="0.2"/>
    <row r="9858" ht="12" customHeight="1" x14ac:dyDescent="0.2"/>
    <row r="9859" ht="12" customHeight="1" x14ac:dyDescent="0.2"/>
    <row r="9860" ht="12" customHeight="1" x14ac:dyDescent="0.2"/>
    <row r="9861" ht="12" customHeight="1" x14ac:dyDescent="0.2"/>
    <row r="9862" ht="12" customHeight="1" x14ac:dyDescent="0.2"/>
    <row r="9863" ht="12" customHeight="1" x14ac:dyDescent="0.2"/>
    <row r="9864" ht="12" customHeight="1" x14ac:dyDescent="0.2"/>
    <row r="9865" ht="12" customHeight="1" x14ac:dyDescent="0.2"/>
    <row r="9866" ht="12" customHeight="1" x14ac:dyDescent="0.2"/>
    <row r="9867" ht="12" customHeight="1" x14ac:dyDescent="0.2"/>
    <row r="9868" ht="12" customHeight="1" x14ac:dyDescent="0.2"/>
    <row r="9869" ht="12" customHeight="1" x14ac:dyDescent="0.2"/>
    <row r="9870" ht="12" customHeight="1" x14ac:dyDescent="0.2"/>
    <row r="9871" ht="12" customHeight="1" x14ac:dyDescent="0.2"/>
    <row r="9872" ht="12" customHeight="1" x14ac:dyDescent="0.2"/>
    <row r="9873" ht="12" customHeight="1" x14ac:dyDescent="0.2"/>
    <row r="9874" ht="12" customHeight="1" x14ac:dyDescent="0.2"/>
    <row r="9875" ht="12" customHeight="1" x14ac:dyDescent="0.2"/>
    <row r="9876" ht="12" customHeight="1" x14ac:dyDescent="0.2"/>
    <row r="9877" ht="12" customHeight="1" x14ac:dyDescent="0.2"/>
    <row r="9878" ht="12" customHeight="1" x14ac:dyDescent="0.2"/>
    <row r="9879" ht="12" customHeight="1" x14ac:dyDescent="0.2"/>
    <row r="9880" ht="12" customHeight="1" x14ac:dyDescent="0.2"/>
    <row r="9881" ht="12" customHeight="1" x14ac:dyDescent="0.2"/>
    <row r="9882" ht="12" customHeight="1" x14ac:dyDescent="0.2"/>
    <row r="9883" ht="12" customHeight="1" x14ac:dyDescent="0.2"/>
    <row r="9884" ht="12" customHeight="1" x14ac:dyDescent="0.2"/>
    <row r="9885" ht="12" customHeight="1" x14ac:dyDescent="0.2"/>
    <row r="9886" ht="12" customHeight="1" x14ac:dyDescent="0.2"/>
    <row r="9887" ht="12" customHeight="1" x14ac:dyDescent="0.2"/>
    <row r="9888" ht="12" customHeight="1" x14ac:dyDescent="0.2"/>
    <row r="9889" ht="12" customHeight="1" x14ac:dyDescent="0.2"/>
    <row r="9890" ht="12" customHeight="1" x14ac:dyDescent="0.2"/>
    <row r="9891" ht="12" customHeight="1" x14ac:dyDescent="0.2"/>
    <row r="9892" ht="12" customHeight="1" x14ac:dyDescent="0.2"/>
    <row r="9893" ht="12" customHeight="1" x14ac:dyDescent="0.2"/>
    <row r="9894" ht="12" customHeight="1" x14ac:dyDescent="0.2"/>
    <row r="9895" ht="12" customHeight="1" x14ac:dyDescent="0.2"/>
    <row r="9896" ht="12" customHeight="1" x14ac:dyDescent="0.2"/>
    <row r="9897" ht="12" customHeight="1" x14ac:dyDescent="0.2"/>
    <row r="9898" ht="12" customHeight="1" x14ac:dyDescent="0.2"/>
    <row r="9899" ht="12" customHeight="1" x14ac:dyDescent="0.2"/>
    <row r="9900" ht="12" customHeight="1" x14ac:dyDescent="0.2"/>
    <row r="9901" ht="12" customHeight="1" x14ac:dyDescent="0.2"/>
    <row r="9902" ht="12" customHeight="1" x14ac:dyDescent="0.2"/>
    <row r="9903" ht="12" customHeight="1" x14ac:dyDescent="0.2"/>
    <row r="9904" ht="12" customHeight="1" x14ac:dyDescent="0.2"/>
    <row r="9905" ht="12" customHeight="1" x14ac:dyDescent="0.2"/>
    <row r="9906" ht="12" customHeight="1" x14ac:dyDescent="0.2"/>
    <row r="9907" ht="12" customHeight="1" x14ac:dyDescent="0.2"/>
    <row r="9908" ht="12" customHeight="1" x14ac:dyDescent="0.2"/>
    <row r="9909" ht="12" customHeight="1" x14ac:dyDescent="0.2"/>
    <row r="9910" ht="12" customHeight="1" x14ac:dyDescent="0.2"/>
    <row r="9911" ht="12" customHeight="1" x14ac:dyDescent="0.2"/>
    <row r="9912" ht="12" customHeight="1" x14ac:dyDescent="0.2"/>
    <row r="9913" ht="12" customHeight="1" x14ac:dyDescent="0.2"/>
    <row r="9914" ht="12" customHeight="1" x14ac:dyDescent="0.2"/>
    <row r="9915" ht="12" customHeight="1" x14ac:dyDescent="0.2"/>
    <row r="9916" ht="12" customHeight="1" x14ac:dyDescent="0.2"/>
    <row r="9917" ht="12" customHeight="1" x14ac:dyDescent="0.2"/>
    <row r="9918" ht="12" customHeight="1" x14ac:dyDescent="0.2"/>
    <row r="9919" ht="12" customHeight="1" x14ac:dyDescent="0.2"/>
    <row r="9920" ht="12" customHeight="1" x14ac:dyDescent="0.2"/>
    <row r="9921" ht="12" customHeight="1" x14ac:dyDescent="0.2"/>
    <row r="9922" ht="12" customHeight="1" x14ac:dyDescent="0.2"/>
    <row r="9923" ht="12" customHeight="1" x14ac:dyDescent="0.2"/>
    <row r="9924" ht="12" customHeight="1" x14ac:dyDescent="0.2"/>
    <row r="9925" ht="12" customHeight="1" x14ac:dyDescent="0.2"/>
    <row r="9926" ht="12" customHeight="1" x14ac:dyDescent="0.2"/>
    <row r="9927" ht="12" customHeight="1" x14ac:dyDescent="0.2"/>
    <row r="9928" ht="12" customHeight="1" x14ac:dyDescent="0.2"/>
    <row r="9929" ht="12" customHeight="1" x14ac:dyDescent="0.2"/>
    <row r="9930" ht="12" customHeight="1" x14ac:dyDescent="0.2"/>
    <row r="9931" ht="12" customHeight="1" x14ac:dyDescent="0.2"/>
    <row r="9932" ht="12" customHeight="1" x14ac:dyDescent="0.2"/>
    <row r="9933" ht="12" customHeight="1" x14ac:dyDescent="0.2"/>
    <row r="9934" ht="12" customHeight="1" x14ac:dyDescent="0.2"/>
    <row r="9935" ht="12" customHeight="1" x14ac:dyDescent="0.2"/>
    <row r="9936" ht="12" customHeight="1" x14ac:dyDescent="0.2"/>
    <row r="9937" ht="12" customHeight="1" x14ac:dyDescent="0.2"/>
    <row r="9938" ht="12" customHeight="1" x14ac:dyDescent="0.2"/>
    <row r="9939" ht="12" customHeight="1" x14ac:dyDescent="0.2"/>
    <row r="9940" ht="12" customHeight="1" x14ac:dyDescent="0.2"/>
    <row r="9941" ht="12" customHeight="1" x14ac:dyDescent="0.2"/>
    <row r="9942" ht="12" customHeight="1" x14ac:dyDescent="0.2"/>
    <row r="9943" ht="12" customHeight="1" x14ac:dyDescent="0.2"/>
    <row r="9944" ht="12" customHeight="1" x14ac:dyDescent="0.2"/>
    <row r="9945" ht="12" customHeight="1" x14ac:dyDescent="0.2"/>
    <row r="9946" ht="12" customHeight="1" x14ac:dyDescent="0.2"/>
    <row r="9947" ht="12" customHeight="1" x14ac:dyDescent="0.2"/>
    <row r="9948" ht="12" customHeight="1" x14ac:dyDescent="0.2"/>
    <row r="9949" ht="12" customHeight="1" x14ac:dyDescent="0.2"/>
    <row r="9950" ht="12" customHeight="1" x14ac:dyDescent="0.2"/>
    <row r="9951" ht="12" customHeight="1" x14ac:dyDescent="0.2"/>
    <row r="9952" ht="12" customHeight="1" x14ac:dyDescent="0.2"/>
    <row r="9953" ht="12" customHeight="1" x14ac:dyDescent="0.2"/>
    <row r="9954" ht="12" customHeight="1" x14ac:dyDescent="0.2"/>
    <row r="9955" ht="12" customHeight="1" x14ac:dyDescent="0.2"/>
    <row r="9956" ht="12" customHeight="1" x14ac:dyDescent="0.2"/>
    <row r="9957" ht="12" customHeight="1" x14ac:dyDescent="0.2"/>
    <row r="9958" ht="12" customHeight="1" x14ac:dyDescent="0.2"/>
    <row r="9959" ht="12" customHeight="1" x14ac:dyDescent="0.2"/>
    <row r="9960" ht="12" customHeight="1" x14ac:dyDescent="0.2"/>
    <row r="9961" ht="12" customHeight="1" x14ac:dyDescent="0.2"/>
    <row r="9962" ht="12" customHeight="1" x14ac:dyDescent="0.2"/>
    <row r="9963" ht="12" customHeight="1" x14ac:dyDescent="0.2"/>
    <row r="9964" ht="12" customHeight="1" x14ac:dyDescent="0.2"/>
    <row r="9965" ht="12" customHeight="1" x14ac:dyDescent="0.2"/>
    <row r="9966" ht="12" customHeight="1" x14ac:dyDescent="0.2"/>
    <row r="9967" ht="12" customHeight="1" x14ac:dyDescent="0.2"/>
    <row r="9968" ht="12" customHeight="1" x14ac:dyDescent="0.2"/>
    <row r="9969" ht="12" customHeight="1" x14ac:dyDescent="0.2"/>
    <row r="9970" ht="12" customHeight="1" x14ac:dyDescent="0.2"/>
    <row r="9971" ht="12" customHeight="1" x14ac:dyDescent="0.2"/>
    <row r="9972" ht="12" customHeight="1" x14ac:dyDescent="0.2"/>
    <row r="9973" ht="12" customHeight="1" x14ac:dyDescent="0.2"/>
    <row r="9974" ht="12" customHeight="1" x14ac:dyDescent="0.2"/>
    <row r="9975" ht="12" customHeight="1" x14ac:dyDescent="0.2"/>
    <row r="9976" ht="12" customHeight="1" x14ac:dyDescent="0.2"/>
    <row r="9977" ht="12" customHeight="1" x14ac:dyDescent="0.2"/>
    <row r="9978" ht="12" customHeight="1" x14ac:dyDescent="0.2"/>
    <row r="9979" ht="12" customHeight="1" x14ac:dyDescent="0.2"/>
    <row r="9980" ht="12" customHeight="1" x14ac:dyDescent="0.2"/>
    <row r="9981" ht="12" customHeight="1" x14ac:dyDescent="0.2"/>
    <row r="9982" ht="12" customHeight="1" x14ac:dyDescent="0.2"/>
    <row r="9983" ht="12" customHeight="1" x14ac:dyDescent="0.2"/>
    <row r="9984" ht="12" customHeight="1" x14ac:dyDescent="0.2"/>
    <row r="9985" ht="12" customHeight="1" x14ac:dyDescent="0.2"/>
    <row r="9986" ht="12" customHeight="1" x14ac:dyDescent="0.2"/>
    <row r="9987" ht="12" customHeight="1" x14ac:dyDescent="0.2"/>
    <row r="9988" ht="12" customHeight="1" x14ac:dyDescent="0.2"/>
    <row r="9989" ht="12" customHeight="1" x14ac:dyDescent="0.2"/>
    <row r="9990" ht="12" customHeight="1" x14ac:dyDescent="0.2"/>
    <row r="9991" ht="12" customHeight="1" x14ac:dyDescent="0.2"/>
    <row r="9992" ht="12" customHeight="1" x14ac:dyDescent="0.2"/>
    <row r="9993" ht="12" customHeight="1" x14ac:dyDescent="0.2"/>
    <row r="9994" ht="12" customHeight="1" x14ac:dyDescent="0.2"/>
    <row r="9995" ht="12" customHeight="1" x14ac:dyDescent="0.2"/>
    <row r="9996" ht="12" customHeight="1" x14ac:dyDescent="0.2"/>
    <row r="9997" ht="12" customHeight="1" x14ac:dyDescent="0.2"/>
    <row r="9998" ht="12" customHeight="1" x14ac:dyDescent="0.2"/>
    <row r="9999" ht="12" customHeight="1" x14ac:dyDescent="0.2"/>
    <row r="10000" ht="12" customHeight="1" x14ac:dyDescent="0.2"/>
    <row r="10001" ht="12" customHeight="1" x14ac:dyDescent="0.2"/>
    <row r="10002" ht="12" customHeight="1" x14ac:dyDescent="0.2"/>
    <row r="10003" ht="12" customHeight="1" x14ac:dyDescent="0.2"/>
    <row r="10004" ht="12" customHeight="1" x14ac:dyDescent="0.2"/>
    <row r="10005" ht="12" customHeight="1" x14ac:dyDescent="0.2"/>
    <row r="10006" ht="12" customHeight="1" x14ac:dyDescent="0.2"/>
    <row r="10007" ht="12" customHeight="1" x14ac:dyDescent="0.2"/>
    <row r="10008" ht="12" customHeight="1" x14ac:dyDescent="0.2"/>
    <row r="10009" ht="12" customHeight="1" x14ac:dyDescent="0.2"/>
    <row r="10010" ht="12" customHeight="1" x14ac:dyDescent="0.2"/>
    <row r="10011" ht="12" customHeight="1" x14ac:dyDescent="0.2"/>
    <row r="10012" ht="12" customHeight="1" x14ac:dyDescent="0.2"/>
    <row r="10013" ht="12" customHeight="1" x14ac:dyDescent="0.2"/>
    <row r="10014" ht="12" customHeight="1" x14ac:dyDescent="0.2"/>
    <row r="10015" ht="12" customHeight="1" x14ac:dyDescent="0.2"/>
    <row r="10016" ht="12" customHeight="1" x14ac:dyDescent="0.2"/>
    <row r="10017" ht="12" customHeight="1" x14ac:dyDescent="0.2"/>
    <row r="10018" ht="12" customHeight="1" x14ac:dyDescent="0.2"/>
    <row r="10019" ht="12" customHeight="1" x14ac:dyDescent="0.2"/>
    <row r="10020" ht="12" customHeight="1" x14ac:dyDescent="0.2"/>
    <row r="10021" ht="12" customHeight="1" x14ac:dyDescent="0.2"/>
    <row r="10022" ht="12" customHeight="1" x14ac:dyDescent="0.2"/>
    <row r="10023" ht="12" customHeight="1" x14ac:dyDescent="0.2"/>
    <row r="10024" ht="12" customHeight="1" x14ac:dyDescent="0.2"/>
    <row r="10025" ht="12" customHeight="1" x14ac:dyDescent="0.2"/>
    <row r="10026" ht="12" customHeight="1" x14ac:dyDescent="0.2"/>
    <row r="10027" ht="12" customHeight="1" x14ac:dyDescent="0.2"/>
    <row r="10028" ht="12" customHeight="1" x14ac:dyDescent="0.2"/>
    <row r="10029" ht="12" customHeight="1" x14ac:dyDescent="0.2"/>
    <row r="10030" ht="12" customHeight="1" x14ac:dyDescent="0.2"/>
    <row r="10031" ht="12" customHeight="1" x14ac:dyDescent="0.2"/>
    <row r="10032" ht="12" customHeight="1" x14ac:dyDescent="0.2"/>
    <row r="10033" ht="12" customHeight="1" x14ac:dyDescent="0.2"/>
    <row r="10034" ht="12" customHeight="1" x14ac:dyDescent="0.2"/>
    <row r="10035" ht="12" customHeight="1" x14ac:dyDescent="0.2"/>
    <row r="10036" ht="12" customHeight="1" x14ac:dyDescent="0.2"/>
    <row r="10037" ht="12" customHeight="1" x14ac:dyDescent="0.2"/>
    <row r="10038" ht="12" customHeight="1" x14ac:dyDescent="0.2"/>
    <row r="10039" ht="12" customHeight="1" x14ac:dyDescent="0.2"/>
    <row r="10040" ht="12" customHeight="1" x14ac:dyDescent="0.2"/>
    <row r="10041" ht="12" customHeight="1" x14ac:dyDescent="0.2"/>
    <row r="10042" ht="12" customHeight="1" x14ac:dyDescent="0.2"/>
    <row r="10043" ht="12" customHeight="1" x14ac:dyDescent="0.2"/>
    <row r="10044" ht="12" customHeight="1" x14ac:dyDescent="0.2"/>
    <row r="10045" ht="12" customHeight="1" x14ac:dyDescent="0.2"/>
    <row r="10046" ht="12" customHeight="1" x14ac:dyDescent="0.2"/>
    <row r="10047" ht="12" customHeight="1" x14ac:dyDescent="0.2"/>
    <row r="10048" ht="12" customHeight="1" x14ac:dyDescent="0.2"/>
    <row r="10049" ht="12" customHeight="1" x14ac:dyDescent="0.2"/>
    <row r="10050" ht="12" customHeight="1" x14ac:dyDescent="0.2"/>
    <row r="10051" ht="12" customHeight="1" x14ac:dyDescent="0.2"/>
    <row r="10052" ht="12" customHeight="1" x14ac:dyDescent="0.2"/>
    <row r="10053" ht="12" customHeight="1" x14ac:dyDescent="0.2"/>
    <row r="10054" ht="12" customHeight="1" x14ac:dyDescent="0.2"/>
    <row r="10055" ht="12" customHeight="1" x14ac:dyDescent="0.2"/>
    <row r="10056" ht="12" customHeight="1" x14ac:dyDescent="0.2"/>
    <row r="10057" ht="12" customHeight="1" x14ac:dyDescent="0.2"/>
    <row r="10058" ht="12" customHeight="1" x14ac:dyDescent="0.2"/>
    <row r="10059" ht="12" customHeight="1" x14ac:dyDescent="0.2"/>
    <row r="10060" ht="12" customHeight="1" x14ac:dyDescent="0.2"/>
    <row r="10061" ht="12" customHeight="1" x14ac:dyDescent="0.2"/>
    <row r="10062" ht="12" customHeight="1" x14ac:dyDescent="0.2"/>
    <row r="10063" ht="12" customHeight="1" x14ac:dyDescent="0.2"/>
    <row r="10064" ht="12" customHeight="1" x14ac:dyDescent="0.2"/>
    <row r="10065" ht="12" customHeight="1" x14ac:dyDescent="0.2"/>
    <row r="10066" ht="12" customHeight="1" x14ac:dyDescent="0.2"/>
    <row r="10067" ht="12" customHeight="1" x14ac:dyDescent="0.2"/>
    <row r="10068" ht="12" customHeight="1" x14ac:dyDescent="0.2"/>
    <row r="10069" ht="12" customHeight="1" x14ac:dyDescent="0.2"/>
    <row r="10070" ht="12" customHeight="1" x14ac:dyDescent="0.2"/>
    <row r="10071" ht="12" customHeight="1" x14ac:dyDescent="0.2"/>
    <row r="10072" ht="12" customHeight="1" x14ac:dyDescent="0.2"/>
    <row r="10073" ht="12" customHeight="1" x14ac:dyDescent="0.2"/>
    <row r="10074" ht="12" customHeight="1" x14ac:dyDescent="0.2"/>
    <row r="10075" ht="12" customHeight="1" x14ac:dyDescent="0.2"/>
    <row r="10076" ht="12" customHeight="1" x14ac:dyDescent="0.2"/>
    <row r="10077" ht="12" customHeight="1" x14ac:dyDescent="0.2"/>
    <row r="10078" ht="12" customHeight="1" x14ac:dyDescent="0.2"/>
    <row r="10079" ht="12" customHeight="1" x14ac:dyDescent="0.2"/>
    <row r="10080" ht="12" customHeight="1" x14ac:dyDescent="0.2"/>
    <row r="10081" ht="12" customHeight="1" x14ac:dyDescent="0.2"/>
    <row r="10082" ht="12" customHeight="1" x14ac:dyDescent="0.2"/>
    <row r="10083" ht="12" customHeight="1" x14ac:dyDescent="0.2"/>
    <row r="10084" ht="12" customHeight="1" x14ac:dyDescent="0.2"/>
    <row r="10085" ht="12" customHeight="1" x14ac:dyDescent="0.2"/>
    <row r="10086" ht="12" customHeight="1" x14ac:dyDescent="0.2"/>
    <row r="10087" ht="12" customHeight="1" x14ac:dyDescent="0.2"/>
    <row r="10088" ht="12" customHeight="1" x14ac:dyDescent="0.2"/>
    <row r="10089" ht="12" customHeight="1" x14ac:dyDescent="0.2"/>
    <row r="10090" ht="12" customHeight="1" x14ac:dyDescent="0.2"/>
    <row r="10091" ht="12" customHeight="1" x14ac:dyDescent="0.2"/>
    <row r="10092" ht="12" customHeight="1" x14ac:dyDescent="0.2"/>
    <row r="10093" ht="12" customHeight="1" x14ac:dyDescent="0.2"/>
    <row r="10094" ht="12" customHeight="1" x14ac:dyDescent="0.2"/>
    <row r="10095" ht="12" customHeight="1" x14ac:dyDescent="0.2"/>
    <row r="10096" ht="12" customHeight="1" x14ac:dyDescent="0.2"/>
    <row r="10097" ht="12" customHeight="1" x14ac:dyDescent="0.2"/>
    <row r="10098" ht="12" customHeight="1" x14ac:dyDescent="0.2"/>
    <row r="10099" ht="12" customHeight="1" x14ac:dyDescent="0.2"/>
    <row r="10100" ht="12" customHeight="1" x14ac:dyDescent="0.2"/>
    <row r="10101" ht="12" customHeight="1" x14ac:dyDescent="0.2"/>
    <row r="10102" ht="12" customHeight="1" x14ac:dyDescent="0.2"/>
    <row r="10103" ht="12" customHeight="1" x14ac:dyDescent="0.2"/>
    <row r="10104" ht="12" customHeight="1" x14ac:dyDescent="0.2"/>
    <row r="10105" ht="12" customHeight="1" x14ac:dyDescent="0.2"/>
    <row r="10106" ht="12" customHeight="1" x14ac:dyDescent="0.2"/>
    <row r="10107" ht="12" customHeight="1" x14ac:dyDescent="0.2"/>
    <row r="10108" ht="12" customHeight="1" x14ac:dyDescent="0.2"/>
    <row r="10109" ht="12" customHeight="1" x14ac:dyDescent="0.2"/>
    <row r="10110" ht="12" customHeight="1" x14ac:dyDescent="0.2"/>
    <row r="10111" ht="12" customHeight="1" x14ac:dyDescent="0.2"/>
    <row r="10112" ht="12" customHeight="1" x14ac:dyDescent="0.2"/>
    <row r="10113" ht="12" customHeight="1" x14ac:dyDescent="0.2"/>
    <row r="10114" ht="12" customHeight="1" x14ac:dyDescent="0.2"/>
    <row r="10115" ht="12" customHeight="1" x14ac:dyDescent="0.2"/>
    <row r="10116" ht="12" customHeight="1" x14ac:dyDescent="0.2"/>
    <row r="10117" ht="12" customHeight="1" x14ac:dyDescent="0.2"/>
    <row r="10118" ht="12" customHeight="1" x14ac:dyDescent="0.2"/>
    <row r="10119" ht="12" customHeight="1" x14ac:dyDescent="0.2"/>
    <row r="10120" ht="12" customHeight="1" x14ac:dyDescent="0.2"/>
    <row r="10121" ht="12" customHeight="1" x14ac:dyDescent="0.2"/>
    <row r="10122" ht="12" customHeight="1" x14ac:dyDescent="0.2"/>
    <row r="10123" ht="12" customHeight="1" x14ac:dyDescent="0.2"/>
    <row r="10124" ht="12" customHeight="1" x14ac:dyDescent="0.2"/>
    <row r="10125" ht="12" customHeight="1" x14ac:dyDescent="0.2"/>
    <row r="10126" ht="12" customHeight="1" x14ac:dyDescent="0.2"/>
    <row r="10127" ht="12" customHeight="1" x14ac:dyDescent="0.2"/>
    <row r="10128" ht="12" customHeight="1" x14ac:dyDescent="0.2"/>
    <row r="10129" ht="12" customHeight="1" x14ac:dyDescent="0.2"/>
    <row r="10130" ht="12" customHeight="1" x14ac:dyDescent="0.2"/>
    <row r="10131" ht="12" customHeight="1" x14ac:dyDescent="0.2"/>
    <row r="10132" ht="12" customHeight="1" x14ac:dyDescent="0.2"/>
    <row r="10133" ht="12" customHeight="1" x14ac:dyDescent="0.2"/>
    <row r="10134" ht="12" customHeight="1" x14ac:dyDescent="0.2"/>
    <row r="10135" ht="12" customHeight="1" x14ac:dyDescent="0.2"/>
    <row r="10136" ht="12" customHeight="1" x14ac:dyDescent="0.2"/>
    <row r="10137" ht="12" customHeight="1" x14ac:dyDescent="0.2"/>
    <row r="10138" ht="12" customHeight="1" x14ac:dyDescent="0.2"/>
    <row r="10139" ht="12" customHeight="1" x14ac:dyDescent="0.2"/>
    <row r="10140" ht="12" customHeight="1" x14ac:dyDescent="0.2"/>
    <row r="10141" ht="12" customHeight="1" x14ac:dyDescent="0.2"/>
    <row r="10142" ht="12" customHeight="1" x14ac:dyDescent="0.2"/>
    <row r="10143" ht="12" customHeight="1" x14ac:dyDescent="0.2"/>
    <row r="10144" ht="12" customHeight="1" x14ac:dyDescent="0.2"/>
    <row r="10145" ht="12" customHeight="1" x14ac:dyDescent="0.2"/>
    <row r="10146" ht="12" customHeight="1" x14ac:dyDescent="0.2"/>
    <row r="10147" ht="12" customHeight="1" x14ac:dyDescent="0.2"/>
    <row r="10148" ht="12" customHeight="1" x14ac:dyDescent="0.2"/>
    <row r="10149" ht="12" customHeight="1" x14ac:dyDescent="0.2"/>
    <row r="10150" ht="12" customHeight="1" x14ac:dyDescent="0.2"/>
    <row r="10151" ht="12" customHeight="1" x14ac:dyDescent="0.2"/>
    <row r="10152" ht="12" customHeight="1" x14ac:dyDescent="0.2"/>
    <row r="10153" ht="12" customHeight="1" x14ac:dyDescent="0.2"/>
    <row r="10154" ht="12" customHeight="1" x14ac:dyDescent="0.2"/>
    <row r="10155" ht="12" customHeight="1" x14ac:dyDescent="0.2"/>
    <row r="10156" ht="12" customHeight="1" x14ac:dyDescent="0.2"/>
    <row r="10157" ht="12" customHeight="1" x14ac:dyDescent="0.2"/>
    <row r="10158" ht="12" customHeight="1" x14ac:dyDescent="0.2"/>
    <row r="10159" ht="12" customHeight="1" x14ac:dyDescent="0.2"/>
    <row r="10160" ht="12" customHeight="1" x14ac:dyDescent="0.2"/>
    <row r="10161" ht="12" customHeight="1" x14ac:dyDescent="0.2"/>
    <row r="10162" ht="12" customHeight="1" x14ac:dyDescent="0.2"/>
    <row r="10163" ht="12" customHeight="1" x14ac:dyDescent="0.2"/>
    <row r="10164" ht="12" customHeight="1" x14ac:dyDescent="0.2"/>
    <row r="10165" ht="12" customHeight="1" x14ac:dyDescent="0.2"/>
    <row r="10166" ht="12" customHeight="1" x14ac:dyDescent="0.2"/>
    <row r="10167" ht="12" customHeight="1" x14ac:dyDescent="0.2"/>
    <row r="10168" ht="12" customHeight="1" x14ac:dyDescent="0.2"/>
    <row r="10169" ht="12" customHeight="1" x14ac:dyDescent="0.2"/>
    <row r="10170" ht="12" customHeight="1" x14ac:dyDescent="0.2"/>
    <row r="10171" ht="12" customHeight="1" x14ac:dyDescent="0.2"/>
    <row r="10172" ht="12" customHeight="1" x14ac:dyDescent="0.2"/>
    <row r="10173" ht="12" customHeight="1" x14ac:dyDescent="0.2"/>
    <row r="10174" ht="12" customHeight="1" x14ac:dyDescent="0.2"/>
    <row r="10175" ht="12" customHeight="1" x14ac:dyDescent="0.2"/>
    <row r="10176" ht="12" customHeight="1" x14ac:dyDescent="0.2"/>
    <row r="10177" ht="12" customHeight="1" x14ac:dyDescent="0.2"/>
    <row r="10178" ht="12" customHeight="1" x14ac:dyDescent="0.2"/>
    <row r="10179" ht="12" customHeight="1" x14ac:dyDescent="0.2"/>
    <row r="10180" ht="12" customHeight="1" x14ac:dyDescent="0.2"/>
    <row r="10181" ht="12" customHeight="1" x14ac:dyDescent="0.2"/>
    <row r="10182" ht="12" customHeight="1" x14ac:dyDescent="0.2"/>
    <row r="10183" ht="12" customHeight="1" x14ac:dyDescent="0.2"/>
    <row r="10184" ht="12" customHeight="1" x14ac:dyDescent="0.2"/>
    <row r="10185" ht="12" customHeight="1" x14ac:dyDescent="0.2"/>
    <row r="10186" ht="12" customHeight="1" x14ac:dyDescent="0.2"/>
    <row r="10187" ht="12" customHeight="1" x14ac:dyDescent="0.2"/>
    <row r="10188" ht="12" customHeight="1" x14ac:dyDescent="0.2"/>
    <row r="10189" ht="12" customHeight="1" x14ac:dyDescent="0.2"/>
    <row r="10190" ht="12" customHeight="1" x14ac:dyDescent="0.2"/>
    <row r="10191" ht="12" customHeight="1" x14ac:dyDescent="0.2"/>
    <row r="10192" ht="12" customHeight="1" x14ac:dyDescent="0.2"/>
    <row r="10193" ht="12" customHeight="1" x14ac:dyDescent="0.2"/>
    <row r="10194" ht="12" customHeight="1" x14ac:dyDescent="0.2"/>
    <row r="10195" ht="12" customHeight="1" x14ac:dyDescent="0.2"/>
    <row r="10196" ht="12" customHeight="1" x14ac:dyDescent="0.2"/>
    <row r="10197" ht="12" customHeight="1" x14ac:dyDescent="0.2"/>
    <row r="10198" ht="12" customHeight="1" x14ac:dyDescent="0.2"/>
    <row r="10199" ht="12" customHeight="1" x14ac:dyDescent="0.2"/>
    <row r="10200" ht="12" customHeight="1" x14ac:dyDescent="0.2"/>
    <row r="10201" ht="12" customHeight="1" x14ac:dyDescent="0.2"/>
    <row r="10202" ht="12" customHeight="1" x14ac:dyDescent="0.2"/>
    <row r="10203" ht="12" customHeight="1" x14ac:dyDescent="0.2"/>
    <row r="10204" ht="12" customHeight="1" x14ac:dyDescent="0.2"/>
    <row r="10205" ht="12" customHeight="1" x14ac:dyDescent="0.2"/>
    <row r="10206" ht="12" customHeight="1" x14ac:dyDescent="0.2"/>
    <row r="10207" ht="12" customHeight="1" x14ac:dyDescent="0.2"/>
    <row r="10208" ht="12" customHeight="1" x14ac:dyDescent="0.2"/>
    <row r="10209" ht="12" customHeight="1" x14ac:dyDescent="0.2"/>
    <row r="10210" ht="12" customHeight="1" x14ac:dyDescent="0.2"/>
    <row r="10211" ht="12" customHeight="1" x14ac:dyDescent="0.2"/>
    <row r="10212" ht="12" customHeight="1" x14ac:dyDescent="0.2"/>
    <row r="10213" ht="12" customHeight="1" x14ac:dyDescent="0.2"/>
    <row r="10214" ht="12" customHeight="1" x14ac:dyDescent="0.2"/>
    <row r="10215" ht="12" customHeight="1" x14ac:dyDescent="0.2"/>
    <row r="10216" ht="12" customHeight="1" x14ac:dyDescent="0.2"/>
    <row r="10217" ht="12" customHeight="1" x14ac:dyDescent="0.2"/>
    <row r="10218" ht="12" customHeight="1" x14ac:dyDescent="0.2"/>
    <row r="10219" ht="12" customHeight="1" x14ac:dyDescent="0.2"/>
    <row r="10220" ht="12" customHeight="1" x14ac:dyDescent="0.2"/>
    <row r="10221" ht="12" customHeight="1" x14ac:dyDescent="0.2"/>
    <row r="10222" ht="12" customHeight="1" x14ac:dyDescent="0.2"/>
    <row r="10223" ht="12" customHeight="1" x14ac:dyDescent="0.2"/>
    <row r="10224" ht="12" customHeight="1" x14ac:dyDescent="0.2"/>
    <row r="10225" ht="12" customHeight="1" x14ac:dyDescent="0.2"/>
    <row r="10226" ht="12" customHeight="1" x14ac:dyDescent="0.2"/>
    <row r="10227" ht="12" customHeight="1" x14ac:dyDescent="0.2"/>
    <row r="10228" ht="12" customHeight="1" x14ac:dyDescent="0.2"/>
    <row r="10229" ht="12" customHeight="1" x14ac:dyDescent="0.2"/>
    <row r="10230" ht="12" customHeight="1" x14ac:dyDescent="0.2"/>
    <row r="10231" ht="12" customHeight="1" x14ac:dyDescent="0.2"/>
    <row r="10232" ht="12" customHeight="1" x14ac:dyDescent="0.2"/>
    <row r="10233" ht="12" customHeight="1" x14ac:dyDescent="0.2"/>
    <row r="10234" ht="12" customHeight="1" x14ac:dyDescent="0.2"/>
    <row r="10235" ht="12" customHeight="1" x14ac:dyDescent="0.2"/>
    <row r="10236" ht="12" customHeight="1" x14ac:dyDescent="0.2"/>
    <row r="10237" ht="12" customHeight="1" x14ac:dyDescent="0.2"/>
    <row r="10238" ht="12" customHeight="1" x14ac:dyDescent="0.2"/>
    <row r="10239" ht="12" customHeight="1" x14ac:dyDescent="0.2"/>
    <row r="10240" ht="12" customHeight="1" x14ac:dyDescent="0.2"/>
    <row r="10241" ht="12" customHeight="1" x14ac:dyDescent="0.2"/>
    <row r="10242" ht="12" customHeight="1" x14ac:dyDescent="0.2"/>
    <row r="10243" ht="12" customHeight="1" x14ac:dyDescent="0.2"/>
    <row r="10244" ht="12" customHeight="1" x14ac:dyDescent="0.2"/>
    <row r="10245" ht="12" customHeight="1" x14ac:dyDescent="0.2"/>
    <row r="10246" ht="12" customHeight="1" x14ac:dyDescent="0.2"/>
    <row r="10247" ht="12" customHeight="1" x14ac:dyDescent="0.2"/>
    <row r="10248" ht="12" customHeight="1" x14ac:dyDescent="0.2"/>
    <row r="10249" ht="12" customHeight="1" x14ac:dyDescent="0.2"/>
    <row r="10250" ht="12" customHeight="1" x14ac:dyDescent="0.2"/>
    <row r="10251" ht="12" customHeight="1" x14ac:dyDescent="0.2"/>
    <row r="10252" ht="12" customHeight="1" x14ac:dyDescent="0.2"/>
    <row r="10253" ht="12" customHeight="1" x14ac:dyDescent="0.2"/>
    <row r="10254" ht="12" customHeight="1" x14ac:dyDescent="0.2"/>
    <row r="10255" ht="12" customHeight="1" x14ac:dyDescent="0.2"/>
    <row r="10256" ht="12" customHeight="1" x14ac:dyDescent="0.2"/>
    <row r="10257" ht="12" customHeight="1" x14ac:dyDescent="0.2"/>
    <row r="10258" ht="12" customHeight="1" x14ac:dyDescent="0.2"/>
    <row r="10259" ht="12" customHeight="1" x14ac:dyDescent="0.2"/>
    <row r="10260" ht="12" customHeight="1" x14ac:dyDescent="0.2"/>
    <row r="10261" ht="12" customHeight="1" x14ac:dyDescent="0.2"/>
    <row r="10262" ht="12" customHeight="1" x14ac:dyDescent="0.2"/>
    <row r="10263" ht="12" customHeight="1" x14ac:dyDescent="0.2"/>
    <row r="10264" ht="12" customHeight="1" x14ac:dyDescent="0.2"/>
    <row r="10265" ht="12" customHeight="1" x14ac:dyDescent="0.2"/>
    <row r="10266" ht="12" customHeight="1" x14ac:dyDescent="0.2"/>
    <row r="10267" ht="12" customHeight="1" x14ac:dyDescent="0.2"/>
    <row r="10268" ht="12" customHeight="1" x14ac:dyDescent="0.2"/>
    <row r="10269" ht="12" customHeight="1" x14ac:dyDescent="0.2"/>
    <row r="10270" ht="12" customHeight="1" x14ac:dyDescent="0.2"/>
    <row r="10271" ht="12" customHeight="1" x14ac:dyDescent="0.2"/>
    <row r="10272" ht="12" customHeight="1" x14ac:dyDescent="0.2"/>
    <row r="10273" ht="12" customHeight="1" x14ac:dyDescent="0.2"/>
    <row r="10274" ht="12" customHeight="1" x14ac:dyDescent="0.2"/>
    <row r="10275" ht="12" customHeight="1" x14ac:dyDescent="0.2"/>
    <row r="10276" ht="12" customHeight="1" x14ac:dyDescent="0.2"/>
    <row r="10277" ht="12" customHeight="1" x14ac:dyDescent="0.2"/>
    <row r="10278" ht="12" customHeight="1" x14ac:dyDescent="0.2"/>
    <row r="10279" ht="12" customHeight="1" x14ac:dyDescent="0.2"/>
    <row r="10280" ht="12" customHeight="1" x14ac:dyDescent="0.2"/>
    <row r="10281" ht="12" customHeight="1" x14ac:dyDescent="0.2"/>
    <row r="10282" ht="12" customHeight="1" x14ac:dyDescent="0.2"/>
    <row r="10283" ht="12" customHeight="1" x14ac:dyDescent="0.2"/>
    <row r="10284" ht="12" customHeight="1" x14ac:dyDescent="0.2"/>
    <row r="10285" ht="12" customHeight="1" x14ac:dyDescent="0.2"/>
    <row r="10286" ht="12" customHeight="1" x14ac:dyDescent="0.2"/>
    <row r="10287" ht="12" customHeight="1" x14ac:dyDescent="0.2"/>
    <row r="10288" ht="12" customHeight="1" x14ac:dyDescent="0.2"/>
    <row r="10289" ht="12" customHeight="1" x14ac:dyDescent="0.2"/>
    <row r="10290" ht="12" customHeight="1" x14ac:dyDescent="0.2"/>
    <row r="10291" ht="12" customHeight="1" x14ac:dyDescent="0.2"/>
    <row r="10292" ht="12" customHeight="1" x14ac:dyDescent="0.2"/>
    <row r="10293" ht="12" customHeight="1" x14ac:dyDescent="0.2"/>
    <row r="10294" ht="12" customHeight="1" x14ac:dyDescent="0.2"/>
    <row r="10295" ht="12" customHeight="1" x14ac:dyDescent="0.2"/>
    <row r="10296" ht="12" customHeight="1" x14ac:dyDescent="0.2"/>
    <row r="10297" ht="12" customHeight="1" x14ac:dyDescent="0.2"/>
    <row r="10298" ht="12" customHeight="1" x14ac:dyDescent="0.2"/>
    <row r="10299" ht="12" customHeight="1" x14ac:dyDescent="0.2"/>
    <row r="10300" ht="12" customHeight="1" x14ac:dyDescent="0.2"/>
    <row r="10301" ht="12" customHeight="1" x14ac:dyDescent="0.2"/>
    <row r="10302" ht="12" customHeight="1" x14ac:dyDescent="0.2"/>
    <row r="10303" ht="12" customHeight="1" x14ac:dyDescent="0.2"/>
    <row r="10304" ht="12" customHeight="1" x14ac:dyDescent="0.2"/>
    <row r="10305" ht="12" customHeight="1" x14ac:dyDescent="0.2"/>
    <row r="10306" ht="12" customHeight="1" x14ac:dyDescent="0.2"/>
    <row r="10307" ht="12" customHeight="1" x14ac:dyDescent="0.2"/>
    <row r="10308" ht="12" customHeight="1" x14ac:dyDescent="0.2"/>
    <row r="10309" ht="12" customHeight="1" x14ac:dyDescent="0.2"/>
    <row r="10310" ht="12" customHeight="1" x14ac:dyDescent="0.2"/>
    <row r="10311" ht="12" customHeight="1" x14ac:dyDescent="0.2"/>
    <row r="10312" ht="12" customHeight="1" x14ac:dyDescent="0.2"/>
    <row r="10313" ht="12" customHeight="1" x14ac:dyDescent="0.2"/>
    <row r="10314" ht="12" customHeight="1" x14ac:dyDescent="0.2"/>
    <row r="10315" ht="12" customHeight="1" x14ac:dyDescent="0.2"/>
    <row r="10316" ht="12" customHeight="1" x14ac:dyDescent="0.2"/>
    <row r="10317" ht="12" customHeight="1" x14ac:dyDescent="0.2"/>
    <row r="10318" ht="12" customHeight="1" x14ac:dyDescent="0.2"/>
    <row r="10319" ht="12" customHeight="1" x14ac:dyDescent="0.2"/>
    <row r="10320" ht="12" customHeight="1" x14ac:dyDescent="0.2"/>
    <row r="10321" ht="12" customHeight="1" x14ac:dyDescent="0.2"/>
    <row r="10322" ht="12" customHeight="1" x14ac:dyDescent="0.2"/>
    <row r="10323" ht="12" customHeight="1" x14ac:dyDescent="0.2"/>
    <row r="10324" ht="12" customHeight="1" x14ac:dyDescent="0.2"/>
    <row r="10325" ht="12" customHeight="1" x14ac:dyDescent="0.2"/>
    <row r="10326" ht="12" customHeight="1" x14ac:dyDescent="0.2"/>
    <row r="10327" ht="12" customHeight="1" x14ac:dyDescent="0.2"/>
    <row r="10328" ht="12" customHeight="1" x14ac:dyDescent="0.2"/>
    <row r="10329" ht="12" customHeight="1" x14ac:dyDescent="0.2"/>
    <row r="10330" ht="12" customHeight="1" x14ac:dyDescent="0.2"/>
    <row r="10331" ht="12" customHeight="1" x14ac:dyDescent="0.2"/>
    <row r="10332" ht="12" customHeight="1" x14ac:dyDescent="0.2"/>
    <row r="10333" ht="12" customHeight="1" x14ac:dyDescent="0.2"/>
    <row r="10334" ht="12" customHeight="1" x14ac:dyDescent="0.2"/>
    <row r="10335" ht="12" customHeight="1" x14ac:dyDescent="0.2"/>
    <row r="10336" ht="12" customHeight="1" x14ac:dyDescent="0.2"/>
    <row r="10337" ht="12" customHeight="1" x14ac:dyDescent="0.2"/>
    <row r="10338" ht="12" customHeight="1" x14ac:dyDescent="0.2"/>
    <row r="10339" ht="12" customHeight="1" x14ac:dyDescent="0.2"/>
    <row r="10340" ht="12" customHeight="1" x14ac:dyDescent="0.2"/>
    <row r="10341" ht="12" customHeight="1" x14ac:dyDescent="0.2"/>
    <row r="10342" ht="12" customHeight="1" x14ac:dyDescent="0.2"/>
    <row r="10343" ht="12" customHeight="1" x14ac:dyDescent="0.2"/>
    <row r="10344" ht="12" customHeight="1" x14ac:dyDescent="0.2"/>
    <row r="10345" ht="12" customHeight="1" x14ac:dyDescent="0.2"/>
    <row r="10346" ht="12" customHeight="1" x14ac:dyDescent="0.2"/>
    <row r="10347" ht="12" customHeight="1" x14ac:dyDescent="0.2"/>
    <row r="10348" ht="12" customHeight="1" x14ac:dyDescent="0.2"/>
    <row r="10349" ht="12" customHeight="1" x14ac:dyDescent="0.2"/>
    <row r="10350" ht="12" customHeight="1" x14ac:dyDescent="0.2"/>
    <row r="10351" ht="12" customHeight="1" x14ac:dyDescent="0.2"/>
    <row r="10352" ht="12" customHeight="1" x14ac:dyDescent="0.2"/>
    <row r="10353" ht="12" customHeight="1" x14ac:dyDescent="0.2"/>
    <row r="10354" ht="12" customHeight="1" x14ac:dyDescent="0.2"/>
    <row r="10355" ht="12" customHeight="1" x14ac:dyDescent="0.2"/>
    <row r="10356" ht="12" customHeight="1" x14ac:dyDescent="0.2"/>
    <row r="10357" ht="12" customHeight="1" x14ac:dyDescent="0.2"/>
    <row r="10358" ht="12" customHeight="1" x14ac:dyDescent="0.2"/>
    <row r="10359" ht="12" customHeight="1" x14ac:dyDescent="0.2"/>
    <row r="10360" ht="12" customHeight="1" x14ac:dyDescent="0.2"/>
    <row r="10361" ht="12" customHeight="1" x14ac:dyDescent="0.2"/>
    <row r="10362" ht="12" customHeight="1" x14ac:dyDescent="0.2"/>
    <row r="10363" ht="12" customHeight="1" x14ac:dyDescent="0.2"/>
    <row r="10364" ht="12" customHeight="1" x14ac:dyDescent="0.2"/>
    <row r="10365" ht="12" customHeight="1" x14ac:dyDescent="0.2"/>
    <row r="10366" ht="12" customHeight="1" x14ac:dyDescent="0.2"/>
    <row r="10367" ht="12" customHeight="1" x14ac:dyDescent="0.2"/>
    <row r="10368" ht="12" customHeight="1" x14ac:dyDescent="0.2"/>
    <row r="10369" ht="12" customHeight="1" x14ac:dyDescent="0.2"/>
    <row r="10370" ht="12" customHeight="1" x14ac:dyDescent="0.2"/>
    <row r="10371" ht="12" customHeight="1" x14ac:dyDescent="0.2"/>
    <row r="10372" ht="12" customHeight="1" x14ac:dyDescent="0.2"/>
    <row r="10373" ht="12" customHeight="1" x14ac:dyDescent="0.2"/>
    <row r="10374" ht="12" customHeight="1" x14ac:dyDescent="0.2"/>
    <row r="10375" ht="12" customHeight="1" x14ac:dyDescent="0.2"/>
    <row r="10376" ht="12" customHeight="1" x14ac:dyDescent="0.2"/>
    <row r="10377" ht="12" customHeight="1" x14ac:dyDescent="0.2"/>
    <row r="10378" ht="12" customHeight="1" x14ac:dyDescent="0.2"/>
    <row r="10379" ht="12" customHeight="1" x14ac:dyDescent="0.2"/>
    <row r="10380" ht="12" customHeight="1" x14ac:dyDescent="0.2"/>
    <row r="10381" ht="12" customHeight="1" x14ac:dyDescent="0.2"/>
    <row r="10382" ht="12" customHeight="1" x14ac:dyDescent="0.2"/>
    <row r="10383" ht="12" customHeight="1" x14ac:dyDescent="0.2"/>
    <row r="10384" ht="12" customHeight="1" x14ac:dyDescent="0.2"/>
    <row r="10385" ht="12" customHeight="1" x14ac:dyDescent="0.2"/>
    <row r="10386" ht="12" customHeight="1" x14ac:dyDescent="0.2"/>
    <row r="10387" ht="12" customHeight="1" x14ac:dyDescent="0.2"/>
    <row r="10388" ht="12" customHeight="1" x14ac:dyDescent="0.2"/>
    <row r="10389" ht="12" customHeight="1" x14ac:dyDescent="0.2"/>
    <row r="10390" ht="12" customHeight="1" x14ac:dyDescent="0.2"/>
    <row r="10391" ht="12" customHeight="1" x14ac:dyDescent="0.2"/>
    <row r="10392" ht="12" customHeight="1" x14ac:dyDescent="0.2"/>
    <row r="10393" ht="12" customHeight="1" x14ac:dyDescent="0.2"/>
    <row r="10394" ht="12" customHeight="1" x14ac:dyDescent="0.2"/>
    <row r="10395" ht="12" customHeight="1" x14ac:dyDescent="0.2"/>
    <row r="10396" ht="12" customHeight="1" x14ac:dyDescent="0.2"/>
    <row r="10397" ht="12" customHeight="1" x14ac:dyDescent="0.2"/>
    <row r="10398" ht="12" customHeight="1" x14ac:dyDescent="0.2"/>
    <row r="10399" ht="12" customHeight="1" x14ac:dyDescent="0.2"/>
    <row r="10400" ht="12" customHeight="1" x14ac:dyDescent="0.2"/>
    <row r="10401" ht="12" customHeight="1" x14ac:dyDescent="0.2"/>
    <row r="10402" ht="12" customHeight="1" x14ac:dyDescent="0.2"/>
    <row r="10403" ht="12" customHeight="1" x14ac:dyDescent="0.2"/>
    <row r="10404" ht="12" customHeight="1" x14ac:dyDescent="0.2"/>
    <row r="10405" ht="12" customHeight="1" x14ac:dyDescent="0.2"/>
    <row r="10406" ht="12" customHeight="1" x14ac:dyDescent="0.2"/>
    <row r="10407" ht="12" customHeight="1" x14ac:dyDescent="0.2"/>
    <row r="10408" ht="12" customHeight="1" x14ac:dyDescent="0.2"/>
    <row r="10409" ht="12" customHeight="1" x14ac:dyDescent="0.2"/>
    <row r="10410" ht="12" customHeight="1" x14ac:dyDescent="0.2"/>
    <row r="10411" ht="12" customHeight="1" x14ac:dyDescent="0.2"/>
    <row r="10412" ht="12" customHeight="1" x14ac:dyDescent="0.2"/>
    <row r="10413" ht="12" customHeight="1" x14ac:dyDescent="0.2"/>
    <row r="10414" ht="12" customHeight="1" x14ac:dyDescent="0.2"/>
    <row r="10415" ht="12" customHeight="1" x14ac:dyDescent="0.2"/>
    <row r="10416" ht="12" customHeight="1" x14ac:dyDescent="0.2"/>
    <row r="10417" ht="12" customHeight="1" x14ac:dyDescent="0.2"/>
    <row r="10418" ht="12" customHeight="1" x14ac:dyDescent="0.2"/>
    <row r="10419" ht="12" customHeight="1" x14ac:dyDescent="0.2"/>
    <row r="10420" ht="12" customHeight="1" x14ac:dyDescent="0.2"/>
    <row r="10421" ht="12" customHeight="1" x14ac:dyDescent="0.2"/>
    <row r="10422" ht="12" customHeight="1" x14ac:dyDescent="0.2"/>
    <row r="10423" ht="12" customHeight="1" x14ac:dyDescent="0.2"/>
    <row r="10424" ht="12" customHeight="1" x14ac:dyDescent="0.2"/>
    <row r="10425" ht="12" customHeight="1" x14ac:dyDescent="0.2"/>
    <row r="10426" ht="12" customHeight="1" x14ac:dyDescent="0.2"/>
    <row r="10427" ht="12" customHeight="1" x14ac:dyDescent="0.2"/>
    <row r="10428" ht="12" customHeight="1" x14ac:dyDescent="0.2"/>
    <row r="10429" ht="12" customHeight="1" x14ac:dyDescent="0.2"/>
    <row r="10430" ht="12" customHeight="1" x14ac:dyDescent="0.2"/>
    <row r="10431" ht="12" customHeight="1" x14ac:dyDescent="0.2"/>
    <row r="10432" ht="12" customHeight="1" x14ac:dyDescent="0.2"/>
    <row r="10433" ht="12" customHeight="1" x14ac:dyDescent="0.2"/>
    <row r="10434" ht="12" customHeight="1" x14ac:dyDescent="0.2"/>
    <row r="10435" ht="12" customHeight="1" x14ac:dyDescent="0.2"/>
    <row r="10436" ht="12" customHeight="1" x14ac:dyDescent="0.2"/>
    <row r="10437" ht="12" customHeight="1" x14ac:dyDescent="0.2"/>
    <row r="10438" ht="12" customHeight="1" x14ac:dyDescent="0.2"/>
    <row r="10439" ht="12" customHeight="1" x14ac:dyDescent="0.2"/>
    <row r="10440" ht="12" customHeight="1" x14ac:dyDescent="0.2"/>
    <row r="10441" ht="12" customHeight="1" x14ac:dyDescent="0.2"/>
    <row r="10442" ht="12" customHeight="1" x14ac:dyDescent="0.2"/>
    <row r="10443" ht="12" customHeight="1" x14ac:dyDescent="0.2"/>
    <row r="10444" ht="12" customHeight="1" x14ac:dyDescent="0.2"/>
    <row r="10445" ht="12" customHeight="1" x14ac:dyDescent="0.2"/>
    <row r="10446" ht="12" customHeight="1" x14ac:dyDescent="0.2"/>
    <row r="10447" ht="12" customHeight="1" x14ac:dyDescent="0.2"/>
    <row r="10448" ht="12" customHeight="1" x14ac:dyDescent="0.2"/>
    <row r="10449" ht="12" customHeight="1" x14ac:dyDescent="0.2"/>
    <row r="10450" ht="12" customHeight="1" x14ac:dyDescent="0.2"/>
    <row r="10451" ht="12" customHeight="1" x14ac:dyDescent="0.2"/>
    <row r="10452" ht="12" customHeight="1" x14ac:dyDescent="0.2"/>
    <row r="10453" ht="12" customHeight="1" x14ac:dyDescent="0.2"/>
    <row r="10454" ht="12" customHeight="1" x14ac:dyDescent="0.2"/>
    <row r="10455" ht="12" customHeight="1" x14ac:dyDescent="0.2"/>
    <row r="10456" ht="12" customHeight="1" x14ac:dyDescent="0.2"/>
    <row r="10457" ht="12" customHeight="1" x14ac:dyDescent="0.2"/>
    <row r="10458" ht="12" customHeight="1" x14ac:dyDescent="0.2"/>
    <row r="10459" ht="12" customHeight="1" x14ac:dyDescent="0.2"/>
    <row r="10460" ht="12" customHeight="1" x14ac:dyDescent="0.2"/>
    <row r="10461" ht="12" customHeight="1" x14ac:dyDescent="0.2"/>
    <row r="10462" ht="12" customHeight="1" x14ac:dyDescent="0.2"/>
    <row r="10463" ht="12" customHeight="1" x14ac:dyDescent="0.2"/>
    <row r="10464" ht="12" customHeight="1" x14ac:dyDescent="0.2"/>
    <row r="10465" ht="12" customHeight="1" x14ac:dyDescent="0.2"/>
    <row r="10466" ht="12" customHeight="1" x14ac:dyDescent="0.2"/>
    <row r="10467" ht="12" customHeight="1" x14ac:dyDescent="0.2"/>
    <row r="10468" ht="12" customHeight="1" x14ac:dyDescent="0.2"/>
    <row r="10469" ht="12" customHeight="1" x14ac:dyDescent="0.2"/>
    <row r="10470" ht="12" customHeight="1" x14ac:dyDescent="0.2"/>
    <row r="10471" ht="12" customHeight="1" x14ac:dyDescent="0.2"/>
    <row r="10472" ht="12" customHeight="1" x14ac:dyDescent="0.2"/>
    <row r="10473" ht="12" customHeight="1" x14ac:dyDescent="0.2"/>
    <row r="10474" ht="12" customHeight="1" x14ac:dyDescent="0.2"/>
    <row r="10475" ht="12" customHeight="1" x14ac:dyDescent="0.2"/>
    <row r="10476" ht="12" customHeight="1" x14ac:dyDescent="0.2"/>
    <row r="10477" ht="12" customHeight="1" x14ac:dyDescent="0.2"/>
    <row r="10478" ht="12" customHeight="1" x14ac:dyDescent="0.2"/>
    <row r="10479" ht="12" customHeight="1" x14ac:dyDescent="0.2"/>
    <row r="10480" ht="12" customHeight="1" x14ac:dyDescent="0.2"/>
    <row r="10481" ht="12" customHeight="1" x14ac:dyDescent="0.2"/>
    <row r="10482" ht="12" customHeight="1" x14ac:dyDescent="0.2"/>
    <row r="10483" ht="12" customHeight="1" x14ac:dyDescent="0.2"/>
    <row r="10484" ht="12" customHeight="1" x14ac:dyDescent="0.2"/>
    <row r="10485" ht="12" customHeight="1" x14ac:dyDescent="0.2"/>
    <row r="10486" ht="12" customHeight="1" x14ac:dyDescent="0.2"/>
    <row r="10487" ht="12" customHeight="1" x14ac:dyDescent="0.2"/>
    <row r="10488" ht="12" customHeight="1" x14ac:dyDescent="0.2"/>
    <row r="10489" ht="12" customHeight="1" x14ac:dyDescent="0.2"/>
    <row r="10490" ht="12" customHeight="1" x14ac:dyDescent="0.2"/>
    <row r="10491" ht="12" customHeight="1" x14ac:dyDescent="0.2"/>
    <row r="10492" ht="12" customHeight="1" x14ac:dyDescent="0.2"/>
    <row r="10493" ht="12" customHeight="1" x14ac:dyDescent="0.2"/>
    <row r="10494" ht="12" customHeight="1" x14ac:dyDescent="0.2"/>
    <row r="10495" ht="12" customHeight="1" x14ac:dyDescent="0.2"/>
    <row r="10496" ht="12" customHeight="1" x14ac:dyDescent="0.2"/>
    <row r="10497" ht="12" customHeight="1" x14ac:dyDescent="0.2"/>
    <row r="10498" ht="12" customHeight="1" x14ac:dyDescent="0.2"/>
    <row r="10499" ht="12" customHeight="1" x14ac:dyDescent="0.2"/>
    <row r="10500" ht="12" customHeight="1" x14ac:dyDescent="0.2"/>
    <row r="10501" ht="12" customHeight="1" x14ac:dyDescent="0.2"/>
    <row r="10502" ht="12" customHeight="1" x14ac:dyDescent="0.2"/>
    <row r="10503" ht="12" customHeight="1" x14ac:dyDescent="0.2"/>
    <row r="10504" ht="12" customHeight="1" x14ac:dyDescent="0.2"/>
    <row r="10505" ht="12" customHeight="1" x14ac:dyDescent="0.2"/>
    <row r="10506" ht="12" customHeight="1" x14ac:dyDescent="0.2"/>
    <row r="10507" ht="12" customHeight="1" x14ac:dyDescent="0.2"/>
    <row r="10508" ht="12" customHeight="1" x14ac:dyDescent="0.2"/>
    <row r="10509" ht="12" customHeight="1" x14ac:dyDescent="0.2"/>
    <row r="10510" ht="12" customHeight="1" x14ac:dyDescent="0.2"/>
    <row r="10511" ht="12" customHeight="1" x14ac:dyDescent="0.2"/>
    <row r="10512" ht="12" customHeight="1" x14ac:dyDescent="0.2"/>
    <row r="10513" ht="12" customHeight="1" x14ac:dyDescent="0.2"/>
    <row r="10514" ht="12" customHeight="1" x14ac:dyDescent="0.2"/>
    <row r="10515" ht="12" customHeight="1" x14ac:dyDescent="0.2"/>
    <row r="10516" ht="12" customHeight="1" x14ac:dyDescent="0.2"/>
    <row r="10517" ht="12" customHeight="1" x14ac:dyDescent="0.2"/>
    <row r="10518" ht="12" customHeight="1" x14ac:dyDescent="0.2"/>
    <row r="10519" ht="12" customHeight="1" x14ac:dyDescent="0.2"/>
    <row r="10520" ht="12" customHeight="1" x14ac:dyDescent="0.2"/>
    <row r="10521" ht="12" customHeight="1" x14ac:dyDescent="0.2"/>
    <row r="10522" ht="12" customHeight="1" x14ac:dyDescent="0.2"/>
    <row r="10523" ht="12" customHeight="1" x14ac:dyDescent="0.2"/>
    <row r="10524" ht="12" customHeight="1" x14ac:dyDescent="0.2"/>
    <row r="10525" ht="12" customHeight="1" x14ac:dyDescent="0.2"/>
    <row r="10526" ht="12" customHeight="1" x14ac:dyDescent="0.2"/>
    <row r="10527" ht="12" customHeight="1" x14ac:dyDescent="0.2"/>
    <row r="10528" ht="12" customHeight="1" x14ac:dyDescent="0.2"/>
    <row r="10529" ht="12" customHeight="1" x14ac:dyDescent="0.2"/>
    <row r="10530" ht="12" customHeight="1" x14ac:dyDescent="0.2"/>
    <row r="10531" ht="12" customHeight="1" x14ac:dyDescent="0.2"/>
    <row r="10532" ht="12" customHeight="1" x14ac:dyDescent="0.2"/>
    <row r="10533" ht="12" customHeight="1" x14ac:dyDescent="0.2"/>
    <row r="10534" ht="12" customHeight="1" x14ac:dyDescent="0.2"/>
    <row r="10535" ht="12" customHeight="1" x14ac:dyDescent="0.2"/>
    <row r="10536" ht="12" customHeight="1" x14ac:dyDescent="0.2"/>
    <row r="10537" ht="12" customHeight="1" x14ac:dyDescent="0.2"/>
    <row r="10538" ht="12" customHeight="1" x14ac:dyDescent="0.2"/>
    <row r="10539" ht="12" customHeight="1" x14ac:dyDescent="0.2"/>
    <row r="10540" ht="12" customHeight="1" x14ac:dyDescent="0.2"/>
    <row r="10541" ht="12" customHeight="1" x14ac:dyDescent="0.2"/>
    <row r="10542" ht="12" customHeight="1" x14ac:dyDescent="0.2"/>
    <row r="10543" ht="12" customHeight="1" x14ac:dyDescent="0.2"/>
    <row r="10544" ht="12" customHeight="1" x14ac:dyDescent="0.2"/>
    <row r="10545" ht="12" customHeight="1" x14ac:dyDescent="0.2"/>
    <row r="10546" ht="12" customHeight="1" x14ac:dyDescent="0.2"/>
    <row r="10547" ht="12" customHeight="1" x14ac:dyDescent="0.2"/>
    <row r="10548" ht="12" customHeight="1" x14ac:dyDescent="0.2"/>
    <row r="10549" ht="12" customHeight="1" x14ac:dyDescent="0.2"/>
    <row r="10550" ht="12" customHeight="1" x14ac:dyDescent="0.2"/>
    <row r="10551" ht="12" customHeight="1" x14ac:dyDescent="0.2"/>
    <row r="10552" ht="12" customHeight="1" x14ac:dyDescent="0.2"/>
    <row r="10553" ht="12" customHeight="1" x14ac:dyDescent="0.2"/>
    <row r="10554" ht="12" customHeight="1" x14ac:dyDescent="0.2"/>
    <row r="10555" ht="12" customHeight="1" x14ac:dyDescent="0.2"/>
    <row r="10556" ht="12" customHeight="1" x14ac:dyDescent="0.2"/>
    <row r="10557" ht="12" customHeight="1" x14ac:dyDescent="0.2"/>
    <row r="10558" ht="12" customHeight="1" x14ac:dyDescent="0.2"/>
    <row r="10559" ht="12" customHeight="1" x14ac:dyDescent="0.2"/>
    <row r="10560" ht="12" customHeight="1" x14ac:dyDescent="0.2"/>
    <row r="10561" ht="12" customHeight="1" x14ac:dyDescent="0.2"/>
    <row r="10562" ht="12" customHeight="1" x14ac:dyDescent="0.2"/>
    <row r="10563" ht="12" customHeight="1" x14ac:dyDescent="0.2"/>
    <row r="10564" ht="12" customHeight="1" x14ac:dyDescent="0.2"/>
    <row r="10565" ht="12" customHeight="1" x14ac:dyDescent="0.2"/>
    <row r="10566" ht="12" customHeight="1" x14ac:dyDescent="0.2"/>
    <row r="10567" ht="12" customHeight="1" x14ac:dyDescent="0.2"/>
    <row r="10568" ht="12" customHeight="1" x14ac:dyDescent="0.2"/>
    <row r="10569" ht="12" customHeight="1" x14ac:dyDescent="0.2"/>
    <row r="10570" ht="12" customHeight="1" x14ac:dyDescent="0.2"/>
    <row r="10571" ht="12" customHeight="1" x14ac:dyDescent="0.2"/>
    <row r="10572" ht="12" customHeight="1" x14ac:dyDescent="0.2"/>
    <row r="10573" ht="12" customHeight="1" x14ac:dyDescent="0.2"/>
    <row r="10574" ht="12" customHeight="1" x14ac:dyDescent="0.2"/>
    <row r="10575" ht="12" customHeight="1" x14ac:dyDescent="0.2"/>
    <row r="10576" ht="12" customHeight="1" x14ac:dyDescent="0.2"/>
    <row r="10577" ht="12" customHeight="1" x14ac:dyDescent="0.2"/>
    <row r="10578" ht="12" customHeight="1" x14ac:dyDescent="0.2"/>
    <row r="10579" ht="12" customHeight="1" x14ac:dyDescent="0.2"/>
    <row r="10580" ht="12" customHeight="1" x14ac:dyDescent="0.2"/>
    <row r="10581" ht="12" customHeight="1" x14ac:dyDescent="0.2"/>
    <row r="10582" ht="12" customHeight="1" x14ac:dyDescent="0.2"/>
    <row r="10583" ht="12" customHeight="1" x14ac:dyDescent="0.2"/>
    <row r="10584" ht="12" customHeight="1" x14ac:dyDescent="0.2"/>
    <row r="10585" ht="12" customHeight="1" x14ac:dyDescent="0.2"/>
    <row r="10586" ht="12" customHeight="1" x14ac:dyDescent="0.2"/>
    <row r="10587" ht="12" customHeight="1" x14ac:dyDescent="0.2"/>
    <row r="10588" ht="12" customHeight="1" x14ac:dyDescent="0.2"/>
    <row r="10589" ht="12" customHeight="1" x14ac:dyDescent="0.2"/>
    <row r="10590" ht="12" customHeight="1" x14ac:dyDescent="0.2"/>
    <row r="10591" ht="12" customHeight="1" x14ac:dyDescent="0.2"/>
    <row r="10592" ht="12" customHeight="1" x14ac:dyDescent="0.2"/>
    <row r="10593" ht="12" customHeight="1" x14ac:dyDescent="0.2"/>
    <row r="10594" ht="12" customHeight="1" x14ac:dyDescent="0.2"/>
    <row r="10595" ht="12" customHeight="1" x14ac:dyDescent="0.2"/>
    <row r="10596" ht="12" customHeight="1" x14ac:dyDescent="0.2"/>
    <row r="10597" ht="12" customHeight="1" x14ac:dyDescent="0.2"/>
    <row r="10598" ht="12" customHeight="1" x14ac:dyDescent="0.2"/>
    <row r="10599" ht="12" customHeight="1" x14ac:dyDescent="0.2"/>
    <row r="10600" ht="12" customHeight="1" x14ac:dyDescent="0.2"/>
    <row r="10601" ht="12" customHeight="1" x14ac:dyDescent="0.2"/>
    <row r="10602" ht="12" customHeight="1" x14ac:dyDescent="0.2"/>
    <row r="10603" ht="12" customHeight="1" x14ac:dyDescent="0.2"/>
    <row r="10604" ht="12" customHeight="1" x14ac:dyDescent="0.2"/>
    <row r="10605" ht="12" customHeight="1" x14ac:dyDescent="0.2"/>
    <row r="10606" ht="12" customHeight="1" x14ac:dyDescent="0.2"/>
    <row r="10607" ht="12" customHeight="1" x14ac:dyDescent="0.2"/>
    <row r="10608" ht="12" customHeight="1" x14ac:dyDescent="0.2"/>
    <row r="10609" ht="12" customHeight="1" x14ac:dyDescent="0.2"/>
    <row r="10610" ht="12" customHeight="1" x14ac:dyDescent="0.2"/>
    <row r="10611" ht="12" customHeight="1" x14ac:dyDescent="0.2"/>
    <row r="10612" ht="12" customHeight="1" x14ac:dyDescent="0.2"/>
    <row r="10613" ht="12" customHeight="1" x14ac:dyDescent="0.2"/>
    <row r="10614" ht="12" customHeight="1" x14ac:dyDescent="0.2"/>
    <row r="10615" ht="12" customHeight="1" x14ac:dyDescent="0.2"/>
    <row r="10616" ht="12" customHeight="1" x14ac:dyDescent="0.2"/>
    <row r="10617" ht="12" customHeight="1" x14ac:dyDescent="0.2"/>
    <row r="10618" ht="12" customHeight="1" x14ac:dyDescent="0.2"/>
    <row r="10619" ht="12" customHeight="1" x14ac:dyDescent="0.2"/>
    <row r="10620" ht="12" customHeight="1" x14ac:dyDescent="0.2"/>
    <row r="10621" ht="12" customHeight="1" x14ac:dyDescent="0.2"/>
    <row r="10622" ht="12" customHeight="1" x14ac:dyDescent="0.2"/>
    <row r="10623" ht="12" customHeight="1" x14ac:dyDescent="0.2"/>
    <row r="10624" ht="12" customHeight="1" x14ac:dyDescent="0.2"/>
    <row r="10625" ht="12" customHeight="1" x14ac:dyDescent="0.2"/>
    <row r="10626" ht="12" customHeight="1" x14ac:dyDescent="0.2"/>
    <row r="10627" ht="12" customHeight="1" x14ac:dyDescent="0.2"/>
    <row r="10628" ht="12" customHeight="1" x14ac:dyDescent="0.2"/>
    <row r="10629" ht="12" customHeight="1" x14ac:dyDescent="0.2"/>
    <row r="10630" ht="12" customHeight="1" x14ac:dyDescent="0.2"/>
    <row r="10631" ht="12" customHeight="1" x14ac:dyDescent="0.2"/>
    <row r="10632" ht="12" customHeight="1" x14ac:dyDescent="0.2"/>
    <row r="10633" ht="12" customHeight="1" x14ac:dyDescent="0.2"/>
    <row r="10634" ht="12" customHeight="1" x14ac:dyDescent="0.2"/>
    <row r="10635" ht="12" customHeight="1" x14ac:dyDescent="0.2"/>
    <row r="10636" ht="12" customHeight="1" x14ac:dyDescent="0.2"/>
    <row r="10637" ht="12" customHeight="1" x14ac:dyDescent="0.2"/>
    <row r="10638" ht="12" customHeight="1" x14ac:dyDescent="0.2"/>
    <row r="10639" ht="12" customHeight="1" x14ac:dyDescent="0.2"/>
    <row r="10640" ht="12" customHeight="1" x14ac:dyDescent="0.2"/>
    <row r="10641" ht="12" customHeight="1" x14ac:dyDescent="0.2"/>
    <row r="10642" ht="12" customHeight="1" x14ac:dyDescent="0.2"/>
    <row r="10643" ht="12" customHeight="1" x14ac:dyDescent="0.2"/>
    <row r="10644" ht="12" customHeight="1" x14ac:dyDescent="0.2"/>
    <row r="10645" ht="12" customHeight="1" x14ac:dyDescent="0.2"/>
    <row r="10646" ht="12" customHeight="1" x14ac:dyDescent="0.2"/>
    <row r="10647" ht="12" customHeight="1" x14ac:dyDescent="0.2"/>
    <row r="10648" ht="12" customHeight="1" x14ac:dyDescent="0.2"/>
    <row r="10649" ht="12" customHeight="1" x14ac:dyDescent="0.2"/>
    <row r="10650" ht="12" customHeight="1" x14ac:dyDescent="0.2"/>
    <row r="10651" ht="12" customHeight="1" x14ac:dyDescent="0.2"/>
    <row r="10652" ht="12" customHeight="1" x14ac:dyDescent="0.2"/>
    <row r="10653" ht="12" customHeight="1" x14ac:dyDescent="0.2"/>
    <row r="10654" ht="12" customHeight="1" x14ac:dyDescent="0.2"/>
    <row r="10655" ht="12" customHeight="1" x14ac:dyDescent="0.2"/>
    <row r="10656" ht="12" customHeight="1" x14ac:dyDescent="0.2"/>
    <row r="10657" ht="12" customHeight="1" x14ac:dyDescent="0.2"/>
    <row r="10658" ht="12" customHeight="1" x14ac:dyDescent="0.2"/>
    <row r="10659" ht="12" customHeight="1" x14ac:dyDescent="0.2"/>
    <row r="10660" ht="12" customHeight="1" x14ac:dyDescent="0.2"/>
    <row r="10661" ht="12" customHeight="1" x14ac:dyDescent="0.2"/>
    <row r="10662" ht="12" customHeight="1" x14ac:dyDescent="0.2"/>
    <row r="10663" ht="12" customHeight="1" x14ac:dyDescent="0.2"/>
    <row r="10664" ht="12" customHeight="1" x14ac:dyDescent="0.2"/>
    <row r="10665" ht="12" customHeight="1" x14ac:dyDescent="0.2"/>
    <row r="10666" ht="12" customHeight="1" x14ac:dyDescent="0.2"/>
    <row r="10667" ht="12" customHeight="1" x14ac:dyDescent="0.2"/>
    <row r="10668" ht="12" customHeight="1" x14ac:dyDescent="0.2"/>
    <row r="10669" ht="12" customHeight="1" x14ac:dyDescent="0.2"/>
    <row r="10670" ht="12" customHeight="1" x14ac:dyDescent="0.2"/>
    <row r="10671" ht="12" customHeight="1" x14ac:dyDescent="0.2"/>
    <row r="10672" ht="12" customHeight="1" x14ac:dyDescent="0.2"/>
    <row r="10673" ht="12" customHeight="1" x14ac:dyDescent="0.2"/>
    <row r="10674" ht="12" customHeight="1" x14ac:dyDescent="0.2"/>
    <row r="10675" ht="12" customHeight="1" x14ac:dyDescent="0.2"/>
    <row r="10676" ht="12" customHeight="1" x14ac:dyDescent="0.2"/>
    <row r="10677" ht="12" customHeight="1" x14ac:dyDescent="0.2"/>
    <row r="10678" ht="12" customHeight="1" x14ac:dyDescent="0.2"/>
    <row r="10679" ht="12" customHeight="1" x14ac:dyDescent="0.2"/>
    <row r="10680" ht="12" customHeight="1" x14ac:dyDescent="0.2"/>
    <row r="10681" ht="12" customHeight="1" x14ac:dyDescent="0.2"/>
    <row r="10682" ht="12" customHeight="1" x14ac:dyDescent="0.2"/>
    <row r="10683" ht="12" customHeight="1" x14ac:dyDescent="0.2"/>
    <row r="10684" ht="12" customHeight="1" x14ac:dyDescent="0.2"/>
    <row r="10685" ht="12" customHeight="1" x14ac:dyDescent="0.2"/>
    <row r="10686" ht="12" customHeight="1" x14ac:dyDescent="0.2"/>
    <row r="10687" ht="12" customHeight="1" x14ac:dyDescent="0.2"/>
    <row r="10688" ht="12" customHeight="1" x14ac:dyDescent="0.2"/>
    <row r="10689" ht="12" customHeight="1" x14ac:dyDescent="0.2"/>
    <row r="10690" ht="12" customHeight="1" x14ac:dyDescent="0.2"/>
    <row r="10691" ht="12" customHeight="1" x14ac:dyDescent="0.2"/>
    <row r="10692" ht="12" customHeight="1" x14ac:dyDescent="0.2"/>
    <row r="10693" ht="12" customHeight="1" x14ac:dyDescent="0.2"/>
    <row r="10694" ht="12" customHeight="1" x14ac:dyDescent="0.2"/>
    <row r="10695" ht="12" customHeight="1" x14ac:dyDescent="0.2"/>
    <row r="10696" ht="12" customHeight="1" x14ac:dyDescent="0.2"/>
    <row r="10697" ht="12" customHeight="1" x14ac:dyDescent="0.2"/>
    <row r="10698" ht="12" customHeight="1" x14ac:dyDescent="0.2"/>
    <row r="10699" ht="12" customHeight="1" x14ac:dyDescent="0.2"/>
    <row r="10700" ht="12" customHeight="1" x14ac:dyDescent="0.2"/>
    <row r="10701" ht="12" customHeight="1" x14ac:dyDescent="0.2"/>
    <row r="10702" ht="12" customHeight="1" x14ac:dyDescent="0.2"/>
    <row r="10703" ht="12" customHeight="1" x14ac:dyDescent="0.2"/>
    <row r="10704" ht="12" customHeight="1" x14ac:dyDescent="0.2"/>
    <row r="10705" ht="12" customHeight="1" x14ac:dyDescent="0.2"/>
    <row r="10706" ht="12" customHeight="1" x14ac:dyDescent="0.2"/>
    <row r="10707" ht="12" customHeight="1" x14ac:dyDescent="0.2"/>
    <row r="10708" ht="12" customHeight="1" x14ac:dyDescent="0.2"/>
    <row r="10709" ht="12" customHeight="1" x14ac:dyDescent="0.2"/>
    <row r="10710" ht="12" customHeight="1" x14ac:dyDescent="0.2"/>
    <row r="10711" ht="12" customHeight="1" x14ac:dyDescent="0.2"/>
    <row r="10712" ht="12" customHeight="1" x14ac:dyDescent="0.2"/>
    <row r="10713" ht="12" customHeight="1" x14ac:dyDescent="0.2"/>
    <row r="10714" ht="12" customHeight="1" x14ac:dyDescent="0.2"/>
    <row r="10715" ht="12" customHeight="1" x14ac:dyDescent="0.2"/>
    <row r="10716" ht="12" customHeight="1" x14ac:dyDescent="0.2"/>
    <row r="10717" ht="12" customHeight="1" x14ac:dyDescent="0.2"/>
    <row r="10718" ht="12" customHeight="1" x14ac:dyDescent="0.2"/>
    <row r="10719" ht="12" customHeight="1" x14ac:dyDescent="0.2"/>
    <row r="10720" ht="12" customHeight="1" x14ac:dyDescent="0.2"/>
    <row r="10721" ht="12" customHeight="1" x14ac:dyDescent="0.2"/>
    <row r="10722" ht="12" customHeight="1" x14ac:dyDescent="0.2"/>
    <row r="10723" ht="12" customHeight="1" x14ac:dyDescent="0.2"/>
    <row r="10724" ht="12" customHeight="1" x14ac:dyDescent="0.2"/>
    <row r="10725" ht="12" customHeight="1" x14ac:dyDescent="0.2"/>
    <row r="10726" ht="12" customHeight="1" x14ac:dyDescent="0.2"/>
    <row r="10727" ht="12" customHeight="1" x14ac:dyDescent="0.2"/>
    <row r="10728" ht="12" customHeight="1" x14ac:dyDescent="0.2"/>
    <row r="10729" ht="12" customHeight="1" x14ac:dyDescent="0.2"/>
    <row r="10730" ht="12" customHeight="1" x14ac:dyDescent="0.2"/>
    <row r="10731" ht="12" customHeight="1" x14ac:dyDescent="0.2"/>
    <row r="10732" ht="12" customHeight="1" x14ac:dyDescent="0.2"/>
    <row r="10733" ht="12" customHeight="1" x14ac:dyDescent="0.2"/>
    <row r="10734" ht="12" customHeight="1" x14ac:dyDescent="0.2"/>
    <row r="10735" ht="12" customHeight="1" x14ac:dyDescent="0.2"/>
    <row r="10736" ht="12" customHeight="1" x14ac:dyDescent="0.2"/>
    <row r="10737" ht="12" customHeight="1" x14ac:dyDescent="0.2"/>
    <row r="10738" ht="12" customHeight="1" x14ac:dyDescent="0.2"/>
    <row r="10739" ht="12" customHeight="1" x14ac:dyDescent="0.2"/>
    <row r="10740" ht="12" customHeight="1" x14ac:dyDescent="0.2"/>
    <row r="10741" ht="12" customHeight="1" x14ac:dyDescent="0.2"/>
    <row r="10742" ht="12" customHeight="1" x14ac:dyDescent="0.2"/>
    <row r="10743" ht="12" customHeight="1" x14ac:dyDescent="0.2"/>
    <row r="10744" ht="12" customHeight="1" x14ac:dyDescent="0.2"/>
    <row r="10745" ht="12" customHeight="1" x14ac:dyDescent="0.2"/>
    <row r="10746" ht="12" customHeight="1" x14ac:dyDescent="0.2"/>
    <row r="10747" ht="12" customHeight="1" x14ac:dyDescent="0.2"/>
    <row r="10748" ht="12" customHeight="1" x14ac:dyDescent="0.2"/>
    <row r="10749" ht="12" customHeight="1" x14ac:dyDescent="0.2"/>
    <row r="10750" ht="12" customHeight="1" x14ac:dyDescent="0.2"/>
    <row r="10751" ht="12" customHeight="1" x14ac:dyDescent="0.2"/>
    <row r="10752" ht="12" customHeight="1" x14ac:dyDescent="0.2"/>
    <row r="10753" ht="12" customHeight="1" x14ac:dyDescent="0.2"/>
    <row r="10754" ht="12" customHeight="1" x14ac:dyDescent="0.2"/>
    <row r="10755" ht="12" customHeight="1" x14ac:dyDescent="0.2"/>
    <row r="10756" ht="12" customHeight="1" x14ac:dyDescent="0.2"/>
    <row r="10757" ht="12" customHeight="1" x14ac:dyDescent="0.2"/>
    <row r="10758" ht="12" customHeight="1" x14ac:dyDescent="0.2"/>
    <row r="10759" ht="12" customHeight="1" x14ac:dyDescent="0.2"/>
    <row r="10760" ht="12" customHeight="1" x14ac:dyDescent="0.2"/>
    <row r="10761" ht="12" customHeight="1" x14ac:dyDescent="0.2"/>
    <row r="10762" ht="12" customHeight="1" x14ac:dyDescent="0.2"/>
    <row r="10763" ht="12" customHeight="1" x14ac:dyDescent="0.2"/>
    <row r="10764" ht="12" customHeight="1" x14ac:dyDescent="0.2"/>
    <row r="10765" ht="12" customHeight="1" x14ac:dyDescent="0.2"/>
    <row r="10766" ht="12" customHeight="1" x14ac:dyDescent="0.2"/>
    <row r="10767" ht="12" customHeight="1" x14ac:dyDescent="0.2"/>
    <row r="10768" ht="12" customHeight="1" x14ac:dyDescent="0.2"/>
    <row r="10769" ht="12" customHeight="1" x14ac:dyDescent="0.2"/>
    <row r="10770" ht="12" customHeight="1" x14ac:dyDescent="0.2"/>
    <row r="10771" ht="12" customHeight="1" x14ac:dyDescent="0.2"/>
    <row r="10772" ht="12" customHeight="1" x14ac:dyDescent="0.2"/>
    <row r="10773" ht="12" customHeight="1" x14ac:dyDescent="0.2"/>
    <row r="10774" ht="12" customHeight="1" x14ac:dyDescent="0.2"/>
    <row r="10775" ht="12" customHeight="1" x14ac:dyDescent="0.2"/>
    <row r="10776" ht="12" customHeight="1" x14ac:dyDescent="0.2"/>
    <row r="10777" ht="12" customHeight="1" x14ac:dyDescent="0.2"/>
    <row r="10778" ht="12" customHeight="1" x14ac:dyDescent="0.2"/>
    <row r="10779" ht="12" customHeight="1" x14ac:dyDescent="0.2"/>
    <row r="10780" ht="12" customHeight="1" x14ac:dyDescent="0.2"/>
    <row r="10781" ht="12" customHeight="1" x14ac:dyDescent="0.2"/>
    <row r="10782" ht="12" customHeight="1" x14ac:dyDescent="0.2"/>
    <row r="10783" ht="12" customHeight="1" x14ac:dyDescent="0.2"/>
    <row r="10784" ht="12" customHeight="1" x14ac:dyDescent="0.2"/>
    <row r="10785" ht="12" customHeight="1" x14ac:dyDescent="0.2"/>
    <row r="10786" ht="12" customHeight="1" x14ac:dyDescent="0.2"/>
    <row r="10787" ht="12" customHeight="1" x14ac:dyDescent="0.2"/>
    <row r="10788" ht="12" customHeight="1" x14ac:dyDescent="0.2"/>
    <row r="10789" ht="12" customHeight="1" x14ac:dyDescent="0.2"/>
    <row r="10790" ht="12" customHeight="1" x14ac:dyDescent="0.2"/>
    <row r="10791" ht="12" customHeight="1" x14ac:dyDescent="0.2"/>
    <row r="10792" ht="12" customHeight="1" x14ac:dyDescent="0.2"/>
    <row r="10793" ht="12" customHeight="1" x14ac:dyDescent="0.2"/>
    <row r="10794" ht="12" customHeight="1" x14ac:dyDescent="0.2"/>
    <row r="10795" ht="12" customHeight="1" x14ac:dyDescent="0.2"/>
    <row r="10796" ht="12" customHeight="1" x14ac:dyDescent="0.2"/>
    <row r="10797" ht="12" customHeight="1" x14ac:dyDescent="0.2"/>
    <row r="10798" ht="12" customHeight="1" x14ac:dyDescent="0.2"/>
    <row r="10799" ht="12" customHeight="1" x14ac:dyDescent="0.2"/>
    <row r="10800" ht="12" customHeight="1" x14ac:dyDescent="0.2"/>
    <row r="10801" ht="12" customHeight="1" x14ac:dyDescent="0.2"/>
    <row r="10802" ht="12" customHeight="1" x14ac:dyDescent="0.2"/>
    <row r="10803" ht="12" customHeight="1" x14ac:dyDescent="0.2"/>
    <row r="10804" ht="12" customHeight="1" x14ac:dyDescent="0.2"/>
    <row r="10805" ht="12" customHeight="1" x14ac:dyDescent="0.2"/>
    <row r="10806" ht="12" customHeight="1" x14ac:dyDescent="0.2"/>
    <row r="10807" ht="12" customHeight="1" x14ac:dyDescent="0.2"/>
    <row r="10808" ht="12" customHeight="1" x14ac:dyDescent="0.2"/>
    <row r="10809" ht="12" customHeight="1" x14ac:dyDescent="0.2"/>
    <row r="10810" ht="12" customHeight="1" x14ac:dyDescent="0.2"/>
    <row r="10811" ht="12" customHeight="1" x14ac:dyDescent="0.2"/>
    <row r="10812" ht="12" customHeight="1" x14ac:dyDescent="0.2"/>
    <row r="10813" ht="12" customHeight="1" x14ac:dyDescent="0.2"/>
    <row r="10814" ht="12" customHeight="1" x14ac:dyDescent="0.2"/>
    <row r="10815" ht="12" customHeight="1" x14ac:dyDescent="0.2"/>
    <row r="10816" ht="12" customHeight="1" x14ac:dyDescent="0.2"/>
    <row r="10817" ht="12" customHeight="1" x14ac:dyDescent="0.2"/>
    <row r="10818" ht="12" customHeight="1" x14ac:dyDescent="0.2"/>
    <row r="10819" ht="12" customHeight="1" x14ac:dyDescent="0.2"/>
    <row r="10820" ht="12" customHeight="1" x14ac:dyDescent="0.2"/>
    <row r="10821" ht="12" customHeight="1" x14ac:dyDescent="0.2"/>
    <row r="10822" ht="12" customHeight="1" x14ac:dyDescent="0.2"/>
    <row r="10823" ht="12" customHeight="1" x14ac:dyDescent="0.2"/>
    <row r="10824" ht="12" customHeight="1" x14ac:dyDescent="0.2"/>
    <row r="10825" ht="12" customHeight="1" x14ac:dyDescent="0.2"/>
    <row r="10826" ht="12" customHeight="1" x14ac:dyDescent="0.2"/>
    <row r="10827" ht="12" customHeight="1" x14ac:dyDescent="0.2"/>
    <row r="10828" ht="12" customHeight="1" x14ac:dyDescent="0.2"/>
    <row r="10829" ht="12" customHeight="1" x14ac:dyDescent="0.2"/>
    <row r="10830" ht="12" customHeight="1" x14ac:dyDescent="0.2"/>
    <row r="10831" ht="12" customHeight="1" x14ac:dyDescent="0.2"/>
    <row r="10832" ht="12" customHeight="1" x14ac:dyDescent="0.2"/>
    <row r="10833" ht="12" customHeight="1" x14ac:dyDescent="0.2"/>
    <row r="10834" ht="12" customHeight="1" x14ac:dyDescent="0.2"/>
    <row r="10835" ht="12" customHeight="1" x14ac:dyDescent="0.2"/>
    <row r="10836" ht="12" customHeight="1" x14ac:dyDescent="0.2"/>
    <row r="10837" ht="12" customHeight="1" x14ac:dyDescent="0.2"/>
    <row r="10838" ht="12" customHeight="1" x14ac:dyDescent="0.2"/>
    <row r="10839" ht="12" customHeight="1" x14ac:dyDescent="0.2"/>
    <row r="10840" ht="12" customHeight="1" x14ac:dyDescent="0.2"/>
    <row r="10841" ht="12" customHeight="1" x14ac:dyDescent="0.2"/>
    <row r="10842" ht="12" customHeight="1" x14ac:dyDescent="0.2"/>
    <row r="10843" ht="12" customHeight="1" x14ac:dyDescent="0.2"/>
    <row r="10844" ht="12" customHeight="1" x14ac:dyDescent="0.2"/>
    <row r="10845" ht="12" customHeight="1" x14ac:dyDescent="0.2"/>
    <row r="10846" ht="12" customHeight="1" x14ac:dyDescent="0.2"/>
    <row r="10847" ht="12" customHeight="1" x14ac:dyDescent="0.2"/>
    <row r="10848" ht="12" customHeight="1" x14ac:dyDescent="0.2"/>
    <row r="10849" ht="12" customHeight="1" x14ac:dyDescent="0.2"/>
    <row r="10850" ht="12" customHeight="1" x14ac:dyDescent="0.2"/>
    <row r="10851" ht="12" customHeight="1" x14ac:dyDescent="0.2"/>
    <row r="10852" ht="12" customHeight="1" x14ac:dyDescent="0.2"/>
    <row r="10853" ht="12" customHeight="1" x14ac:dyDescent="0.2"/>
    <row r="10854" ht="12" customHeight="1" x14ac:dyDescent="0.2"/>
    <row r="10855" ht="12" customHeight="1" x14ac:dyDescent="0.2"/>
    <row r="10856" ht="12" customHeight="1" x14ac:dyDescent="0.2"/>
    <row r="10857" ht="12" customHeight="1" x14ac:dyDescent="0.2"/>
    <row r="10858" ht="12" customHeight="1" x14ac:dyDescent="0.2"/>
    <row r="10859" ht="12" customHeight="1" x14ac:dyDescent="0.2"/>
    <row r="10860" ht="12" customHeight="1" x14ac:dyDescent="0.2"/>
    <row r="10861" ht="12" customHeight="1" x14ac:dyDescent="0.2"/>
    <row r="10862" ht="12" customHeight="1" x14ac:dyDescent="0.2"/>
    <row r="10863" ht="12" customHeight="1" x14ac:dyDescent="0.2"/>
    <row r="10864" ht="12" customHeight="1" x14ac:dyDescent="0.2"/>
    <row r="10865" ht="12" customHeight="1" x14ac:dyDescent="0.2"/>
    <row r="10866" ht="12" customHeight="1" x14ac:dyDescent="0.2"/>
    <row r="10867" ht="12" customHeight="1" x14ac:dyDescent="0.2"/>
    <row r="10868" ht="12" customHeight="1" x14ac:dyDescent="0.2"/>
    <row r="10869" ht="12" customHeight="1" x14ac:dyDescent="0.2"/>
    <row r="10870" ht="12" customHeight="1" x14ac:dyDescent="0.2"/>
    <row r="10871" ht="12" customHeight="1" x14ac:dyDescent="0.2"/>
    <row r="10872" ht="12" customHeight="1" x14ac:dyDescent="0.2"/>
    <row r="10873" ht="12" customHeight="1" x14ac:dyDescent="0.2"/>
    <row r="10874" ht="12" customHeight="1" x14ac:dyDescent="0.2"/>
    <row r="10875" ht="12" customHeight="1" x14ac:dyDescent="0.2"/>
    <row r="10876" ht="12" customHeight="1" x14ac:dyDescent="0.2"/>
    <row r="10877" ht="12" customHeight="1" x14ac:dyDescent="0.2"/>
    <row r="10878" ht="12" customHeight="1" x14ac:dyDescent="0.2"/>
    <row r="10879" ht="12" customHeight="1" x14ac:dyDescent="0.2"/>
    <row r="10880" ht="12" customHeight="1" x14ac:dyDescent="0.2"/>
    <row r="10881" ht="12" customHeight="1" x14ac:dyDescent="0.2"/>
    <row r="10882" ht="12" customHeight="1" x14ac:dyDescent="0.2"/>
    <row r="10883" ht="12" customHeight="1" x14ac:dyDescent="0.2"/>
    <row r="10884" ht="12" customHeight="1" x14ac:dyDescent="0.2"/>
    <row r="10885" ht="12" customHeight="1" x14ac:dyDescent="0.2"/>
    <row r="10886" ht="12" customHeight="1" x14ac:dyDescent="0.2"/>
    <row r="10887" ht="12" customHeight="1" x14ac:dyDescent="0.2"/>
    <row r="10888" ht="12" customHeight="1" x14ac:dyDescent="0.2"/>
    <row r="10889" ht="12" customHeight="1" x14ac:dyDescent="0.2"/>
    <row r="10890" ht="12" customHeight="1" x14ac:dyDescent="0.2"/>
    <row r="10891" ht="12" customHeight="1" x14ac:dyDescent="0.2"/>
    <row r="10892" ht="12" customHeight="1" x14ac:dyDescent="0.2"/>
    <row r="10893" ht="12" customHeight="1" x14ac:dyDescent="0.2"/>
    <row r="10894" ht="12" customHeight="1" x14ac:dyDescent="0.2"/>
    <row r="10895" ht="12" customHeight="1" x14ac:dyDescent="0.2"/>
    <row r="10896" ht="12" customHeight="1" x14ac:dyDescent="0.2"/>
    <row r="10897" ht="12" customHeight="1" x14ac:dyDescent="0.2"/>
    <row r="10898" ht="12" customHeight="1" x14ac:dyDescent="0.2"/>
    <row r="10899" ht="12" customHeight="1" x14ac:dyDescent="0.2"/>
    <row r="10900" ht="12" customHeight="1" x14ac:dyDescent="0.2"/>
    <row r="10901" ht="12" customHeight="1" x14ac:dyDescent="0.2"/>
    <row r="10902" ht="12" customHeight="1" x14ac:dyDescent="0.2"/>
    <row r="10903" ht="12" customHeight="1" x14ac:dyDescent="0.2"/>
    <row r="10904" ht="12" customHeight="1" x14ac:dyDescent="0.2"/>
    <row r="10905" ht="12" customHeight="1" x14ac:dyDescent="0.2"/>
    <row r="10906" ht="12" customHeight="1" x14ac:dyDescent="0.2"/>
    <row r="10907" ht="12" customHeight="1" x14ac:dyDescent="0.2"/>
    <row r="10908" ht="12" customHeight="1" x14ac:dyDescent="0.2"/>
    <row r="10909" ht="12" customHeight="1" x14ac:dyDescent="0.2"/>
    <row r="10910" ht="12" customHeight="1" x14ac:dyDescent="0.2"/>
    <row r="10911" ht="12" customHeight="1" x14ac:dyDescent="0.2"/>
    <row r="10912" ht="12" customHeight="1" x14ac:dyDescent="0.2"/>
    <row r="10913" ht="12" customHeight="1" x14ac:dyDescent="0.2"/>
    <row r="10914" ht="12" customHeight="1" x14ac:dyDescent="0.2"/>
    <row r="10915" ht="12" customHeight="1" x14ac:dyDescent="0.2"/>
    <row r="10916" ht="12" customHeight="1" x14ac:dyDescent="0.2"/>
    <row r="10917" ht="12" customHeight="1" x14ac:dyDescent="0.2"/>
    <row r="10918" ht="12" customHeight="1" x14ac:dyDescent="0.2"/>
    <row r="10919" ht="12" customHeight="1" x14ac:dyDescent="0.2"/>
    <row r="10920" ht="12" customHeight="1" x14ac:dyDescent="0.2"/>
    <row r="10921" ht="12" customHeight="1" x14ac:dyDescent="0.2"/>
    <row r="10922" ht="12" customHeight="1" x14ac:dyDescent="0.2"/>
    <row r="10923" ht="12" customHeight="1" x14ac:dyDescent="0.2"/>
    <row r="10924" ht="12" customHeight="1" x14ac:dyDescent="0.2"/>
    <row r="10925" ht="12" customHeight="1" x14ac:dyDescent="0.2"/>
    <row r="10926" ht="12" customHeight="1" x14ac:dyDescent="0.2"/>
    <row r="10927" ht="12" customHeight="1" x14ac:dyDescent="0.2"/>
    <row r="10928" ht="12" customHeight="1" x14ac:dyDescent="0.2"/>
    <row r="10929" ht="12" customHeight="1" x14ac:dyDescent="0.2"/>
    <row r="10930" ht="12" customHeight="1" x14ac:dyDescent="0.2"/>
    <row r="10931" ht="12" customHeight="1" x14ac:dyDescent="0.2"/>
    <row r="10932" ht="12" customHeight="1" x14ac:dyDescent="0.2"/>
    <row r="10933" ht="12" customHeight="1" x14ac:dyDescent="0.2"/>
    <row r="10934" ht="12" customHeight="1" x14ac:dyDescent="0.2"/>
    <row r="10935" ht="12" customHeight="1" x14ac:dyDescent="0.2"/>
    <row r="10936" ht="12" customHeight="1" x14ac:dyDescent="0.2"/>
    <row r="10937" ht="12" customHeight="1" x14ac:dyDescent="0.2"/>
    <row r="10938" ht="12" customHeight="1" x14ac:dyDescent="0.2"/>
    <row r="10939" ht="12" customHeight="1" x14ac:dyDescent="0.2"/>
    <row r="10940" ht="12" customHeight="1" x14ac:dyDescent="0.2"/>
    <row r="10941" ht="12" customHeight="1" x14ac:dyDescent="0.2"/>
    <row r="10942" ht="12" customHeight="1" x14ac:dyDescent="0.2"/>
    <row r="10943" ht="12" customHeight="1" x14ac:dyDescent="0.2"/>
    <row r="10944" ht="12" customHeight="1" x14ac:dyDescent="0.2"/>
    <row r="10945" ht="12" customHeight="1" x14ac:dyDescent="0.2"/>
    <row r="10946" ht="12" customHeight="1" x14ac:dyDescent="0.2"/>
    <row r="10947" ht="12" customHeight="1" x14ac:dyDescent="0.2"/>
    <row r="10948" ht="12" customHeight="1" x14ac:dyDescent="0.2"/>
    <row r="10949" ht="12" customHeight="1" x14ac:dyDescent="0.2"/>
    <row r="10950" ht="12" customHeight="1" x14ac:dyDescent="0.2"/>
    <row r="10951" ht="12" customHeight="1" x14ac:dyDescent="0.2"/>
    <row r="10952" ht="12" customHeight="1" x14ac:dyDescent="0.2"/>
    <row r="10953" ht="12" customHeight="1" x14ac:dyDescent="0.2"/>
    <row r="10954" ht="12" customHeight="1" x14ac:dyDescent="0.2"/>
    <row r="10955" ht="12" customHeight="1" x14ac:dyDescent="0.2"/>
    <row r="10956" ht="12" customHeight="1" x14ac:dyDescent="0.2"/>
    <row r="10957" ht="12" customHeight="1" x14ac:dyDescent="0.2"/>
    <row r="10958" ht="12" customHeight="1" x14ac:dyDescent="0.2"/>
    <row r="10959" ht="12" customHeight="1" x14ac:dyDescent="0.2"/>
    <row r="10960" ht="12" customHeight="1" x14ac:dyDescent="0.2"/>
    <row r="10961" ht="12" customHeight="1" x14ac:dyDescent="0.2"/>
    <row r="10962" ht="12" customHeight="1" x14ac:dyDescent="0.2"/>
    <row r="10963" ht="12" customHeight="1" x14ac:dyDescent="0.2"/>
    <row r="10964" ht="12" customHeight="1" x14ac:dyDescent="0.2"/>
    <row r="10965" ht="12" customHeight="1" x14ac:dyDescent="0.2"/>
    <row r="10966" ht="12" customHeight="1" x14ac:dyDescent="0.2"/>
    <row r="10967" ht="12" customHeight="1" x14ac:dyDescent="0.2"/>
    <row r="10968" ht="12" customHeight="1" x14ac:dyDescent="0.2"/>
    <row r="10969" ht="12" customHeight="1" x14ac:dyDescent="0.2"/>
    <row r="10970" ht="12" customHeight="1" x14ac:dyDescent="0.2"/>
    <row r="10971" ht="12" customHeight="1" x14ac:dyDescent="0.2"/>
    <row r="10972" ht="12" customHeight="1" x14ac:dyDescent="0.2"/>
    <row r="10973" ht="12" customHeight="1" x14ac:dyDescent="0.2"/>
    <row r="10974" ht="12" customHeight="1" x14ac:dyDescent="0.2"/>
    <row r="10975" ht="12" customHeight="1" x14ac:dyDescent="0.2"/>
    <row r="10976" ht="12" customHeight="1" x14ac:dyDescent="0.2"/>
    <row r="10977" ht="12" customHeight="1" x14ac:dyDescent="0.2"/>
    <row r="10978" ht="12" customHeight="1" x14ac:dyDescent="0.2"/>
    <row r="10979" ht="12" customHeight="1" x14ac:dyDescent="0.2"/>
    <row r="10980" ht="12" customHeight="1" x14ac:dyDescent="0.2"/>
    <row r="10981" ht="12" customHeight="1" x14ac:dyDescent="0.2"/>
    <row r="10982" ht="12" customHeight="1" x14ac:dyDescent="0.2"/>
    <row r="10983" ht="12" customHeight="1" x14ac:dyDescent="0.2"/>
    <row r="10984" ht="12" customHeight="1" x14ac:dyDescent="0.2"/>
    <row r="10985" ht="12" customHeight="1" x14ac:dyDescent="0.2"/>
    <row r="10986" ht="12" customHeight="1" x14ac:dyDescent="0.2"/>
    <row r="10987" ht="12" customHeight="1" x14ac:dyDescent="0.2"/>
    <row r="10988" ht="12" customHeight="1" x14ac:dyDescent="0.2"/>
    <row r="10989" ht="12" customHeight="1" x14ac:dyDescent="0.2"/>
    <row r="10990" ht="12" customHeight="1" x14ac:dyDescent="0.2"/>
    <row r="10991" ht="12" customHeight="1" x14ac:dyDescent="0.2"/>
    <row r="10992" ht="12" customHeight="1" x14ac:dyDescent="0.2"/>
    <row r="10993" ht="12" customHeight="1" x14ac:dyDescent="0.2"/>
    <row r="10994" ht="12" customHeight="1" x14ac:dyDescent="0.2"/>
    <row r="10995" ht="12" customHeight="1" x14ac:dyDescent="0.2"/>
    <row r="10996" ht="12" customHeight="1" x14ac:dyDescent="0.2"/>
    <row r="10997" ht="12" customHeight="1" x14ac:dyDescent="0.2"/>
    <row r="10998" ht="12" customHeight="1" x14ac:dyDescent="0.2"/>
    <row r="10999" ht="12" customHeight="1" x14ac:dyDescent="0.2"/>
    <row r="11000" ht="12" customHeight="1" x14ac:dyDescent="0.2"/>
    <row r="11001" ht="12" customHeight="1" x14ac:dyDescent="0.2"/>
    <row r="11002" ht="12" customHeight="1" x14ac:dyDescent="0.2"/>
    <row r="11003" ht="12" customHeight="1" x14ac:dyDescent="0.2"/>
    <row r="11004" ht="12" customHeight="1" x14ac:dyDescent="0.2"/>
    <row r="11005" ht="12" customHeight="1" x14ac:dyDescent="0.2"/>
    <row r="11006" ht="12" customHeight="1" x14ac:dyDescent="0.2"/>
    <row r="11007" ht="12" customHeight="1" x14ac:dyDescent="0.2"/>
    <row r="11008" ht="12" customHeight="1" x14ac:dyDescent="0.2"/>
    <row r="11009" ht="12" customHeight="1" x14ac:dyDescent="0.2"/>
    <row r="11010" ht="12" customHeight="1" x14ac:dyDescent="0.2"/>
    <row r="11011" ht="12" customHeight="1" x14ac:dyDescent="0.2"/>
    <row r="11012" ht="12" customHeight="1" x14ac:dyDescent="0.2"/>
    <row r="11013" ht="12" customHeight="1" x14ac:dyDescent="0.2"/>
    <row r="11014" ht="12" customHeight="1" x14ac:dyDescent="0.2"/>
    <row r="11015" ht="12" customHeight="1" x14ac:dyDescent="0.2"/>
    <row r="11016" ht="12" customHeight="1" x14ac:dyDescent="0.2"/>
    <row r="11017" ht="12" customHeight="1" x14ac:dyDescent="0.2"/>
    <row r="11018" ht="12" customHeight="1" x14ac:dyDescent="0.2"/>
    <row r="11019" ht="12" customHeight="1" x14ac:dyDescent="0.2"/>
    <row r="11020" ht="12" customHeight="1" x14ac:dyDescent="0.2"/>
    <row r="11021" ht="12" customHeight="1" x14ac:dyDescent="0.2"/>
    <row r="11022" ht="12" customHeight="1" x14ac:dyDescent="0.2"/>
    <row r="11023" ht="12" customHeight="1" x14ac:dyDescent="0.2"/>
    <row r="11024" ht="12" customHeight="1" x14ac:dyDescent="0.2"/>
    <row r="11025" ht="12" customHeight="1" x14ac:dyDescent="0.2"/>
    <row r="11026" ht="12" customHeight="1" x14ac:dyDescent="0.2"/>
    <row r="11027" ht="12" customHeight="1" x14ac:dyDescent="0.2"/>
    <row r="11028" ht="12" customHeight="1" x14ac:dyDescent="0.2"/>
    <row r="11029" ht="12" customHeight="1" x14ac:dyDescent="0.2"/>
    <row r="11030" ht="12" customHeight="1" x14ac:dyDescent="0.2"/>
    <row r="11031" ht="12" customHeight="1" x14ac:dyDescent="0.2"/>
    <row r="11032" ht="12" customHeight="1" x14ac:dyDescent="0.2"/>
    <row r="11033" ht="12" customHeight="1" x14ac:dyDescent="0.2"/>
    <row r="11034" ht="12" customHeight="1" x14ac:dyDescent="0.2"/>
    <row r="11035" ht="12" customHeight="1" x14ac:dyDescent="0.2"/>
    <row r="11036" ht="12" customHeight="1" x14ac:dyDescent="0.2"/>
    <row r="11037" ht="12" customHeight="1" x14ac:dyDescent="0.2"/>
    <row r="11038" ht="12" customHeight="1" x14ac:dyDescent="0.2"/>
    <row r="11039" ht="12" customHeight="1" x14ac:dyDescent="0.2"/>
    <row r="11040" ht="12" customHeight="1" x14ac:dyDescent="0.2"/>
    <row r="11041" ht="12" customHeight="1" x14ac:dyDescent="0.2"/>
    <row r="11042" ht="12" customHeight="1" x14ac:dyDescent="0.2"/>
    <row r="11043" ht="12" customHeight="1" x14ac:dyDescent="0.2"/>
    <row r="11044" ht="12" customHeight="1" x14ac:dyDescent="0.2"/>
    <row r="11045" ht="12" customHeight="1" x14ac:dyDescent="0.2"/>
    <row r="11046" ht="12" customHeight="1" x14ac:dyDescent="0.2"/>
    <row r="11047" ht="12" customHeight="1" x14ac:dyDescent="0.2"/>
    <row r="11048" ht="12" customHeight="1" x14ac:dyDescent="0.2"/>
    <row r="11049" ht="12" customHeight="1" x14ac:dyDescent="0.2"/>
    <row r="11050" ht="12" customHeight="1" x14ac:dyDescent="0.2"/>
    <row r="11051" ht="12" customHeight="1" x14ac:dyDescent="0.2"/>
    <row r="11052" ht="12" customHeight="1" x14ac:dyDescent="0.2"/>
    <row r="11053" ht="12" customHeight="1" x14ac:dyDescent="0.2"/>
    <row r="11054" ht="12" customHeight="1" x14ac:dyDescent="0.2"/>
    <row r="11055" ht="12" customHeight="1" x14ac:dyDescent="0.2"/>
    <row r="11056" ht="12" customHeight="1" x14ac:dyDescent="0.2"/>
    <row r="11057" ht="12" customHeight="1" x14ac:dyDescent="0.2"/>
    <row r="11058" ht="12" customHeight="1" x14ac:dyDescent="0.2"/>
    <row r="11059" ht="12" customHeight="1" x14ac:dyDescent="0.2"/>
    <row r="11060" ht="12" customHeight="1" x14ac:dyDescent="0.2"/>
    <row r="11061" ht="12" customHeight="1" x14ac:dyDescent="0.2"/>
    <row r="11062" ht="12" customHeight="1" x14ac:dyDescent="0.2"/>
    <row r="11063" ht="12" customHeight="1" x14ac:dyDescent="0.2"/>
    <row r="11064" ht="12" customHeight="1" x14ac:dyDescent="0.2"/>
    <row r="11065" ht="12" customHeight="1" x14ac:dyDescent="0.2"/>
    <row r="11066" ht="12" customHeight="1" x14ac:dyDescent="0.2"/>
    <row r="11067" ht="12" customHeight="1" x14ac:dyDescent="0.2"/>
    <row r="11068" ht="12" customHeight="1" x14ac:dyDescent="0.2"/>
    <row r="11069" ht="12" customHeight="1" x14ac:dyDescent="0.2"/>
    <row r="11070" ht="12" customHeight="1" x14ac:dyDescent="0.2"/>
    <row r="11071" ht="12" customHeight="1" x14ac:dyDescent="0.2"/>
    <row r="11072" ht="12" customHeight="1" x14ac:dyDescent="0.2"/>
    <row r="11073" ht="12" customHeight="1" x14ac:dyDescent="0.2"/>
    <row r="11074" ht="12" customHeight="1" x14ac:dyDescent="0.2"/>
    <row r="11075" ht="12" customHeight="1" x14ac:dyDescent="0.2"/>
    <row r="11076" ht="12" customHeight="1" x14ac:dyDescent="0.2"/>
    <row r="11077" ht="12" customHeight="1" x14ac:dyDescent="0.2"/>
    <row r="11078" ht="12" customHeight="1" x14ac:dyDescent="0.2"/>
    <row r="11079" ht="12" customHeight="1" x14ac:dyDescent="0.2"/>
    <row r="11080" ht="12" customHeight="1" x14ac:dyDescent="0.2"/>
    <row r="11081" ht="12" customHeight="1" x14ac:dyDescent="0.2"/>
    <row r="11082" ht="12" customHeight="1" x14ac:dyDescent="0.2"/>
    <row r="11083" ht="12" customHeight="1" x14ac:dyDescent="0.2"/>
    <row r="11084" ht="12" customHeight="1" x14ac:dyDescent="0.2"/>
    <row r="11085" ht="12" customHeight="1" x14ac:dyDescent="0.2"/>
    <row r="11086" ht="12" customHeight="1" x14ac:dyDescent="0.2"/>
    <row r="11087" ht="12" customHeight="1" x14ac:dyDescent="0.2"/>
    <row r="11088" ht="12" customHeight="1" x14ac:dyDescent="0.2"/>
    <row r="11089" ht="12" customHeight="1" x14ac:dyDescent="0.2"/>
    <row r="11090" ht="12" customHeight="1" x14ac:dyDescent="0.2"/>
    <row r="11091" ht="12" customHeight="1" x14ac:dyDescent="0.2"/>
    <row r="11092" ht="12" customHeight="1" x14ac:dyDescent="0.2"/>
    <row r="11093" ht="12" customHeight="1" x14ac:dyDescent="0.2"/>
    <row r="11094" ht="12" customHeight="1" x14ac:dyDescent="0.2"/>
    <row r="11095" ht="12" customHeight="1" x14ac:dyDescent="0.2"/>
    <row r="11096" ht="12" customHeight="1" x14ac:dyDescent="0.2"/>
    <row r="11097" ht="12" customHeight="1" x14ac:dyDescent="0.2"/>
    <row r="11098" ht="12" customHeight="1" x14ac:dyDescent="0.2"/>
    <row r="11099" ht="12" customHeight="1" x14ac:dyDescent="0.2"/>
    <row r="11100" ht="12" customHeight="1" x14ac:dyDescent="0.2"/>
    <row r="11101" ht="12" customHeight="1" x14ac:dyDescent="0.2"/>
    <row r="11102" ht="12" customHeight="1" x14ac:dyDescent="0.2"/>
    <row r="11103" ht="12" customHeight="1" x14ac:dyDescent="0.2"/>
    <row r="11104" ht="12" customHeight="1" x14ac:dyDescent="0.2"/>
    <row r="11105" ht="12" customHeight="1" x14ac:dyDescent="0.2"/>
    <row r="11106" ht="12" customHeight="1" x14ac:dyDescent="0.2"/>
    <row r="11107" ht="12" customHeight="1" x14ac:dyDescent="0.2"/>
    <row r="11108" ht="12" customHeight="1" x14ac:dyDescent="0.2"/>
    <row r="11109" ht="12" customHeight="1" x14ac:dyDescent="0.2"/>
    <row r="11110" ht="12" customHeight="1" x14ac:dyDescent="0.2"/>
    <row r="11111" ht="12" customHeight="1" x14ac:dyDescent="0.2"/>
    <row r="11112" ht="12" customHeight="1" x14ac:dyDescent="0.2"/>
    <row r="11113" ht="12" customHeight="1" x14ac:dyDescent="0.2"/>
    <row r="11114" ht="12" customHeight="1" x14ac:dyDescent="0.2"/>
    <row r="11115" ht="12" customHeight="1" x14ac:dyDescent="0.2"/>
    <row r="11116" ht="12" customHeight="1" x14ac:dyDescent="0.2"/>
    <row r="11117" ht="12" customHeight="1" x14ac:dyDescent="0.2"/>
    <row r="11118" ht="12" customHeight="1" x14ac:dyDescent="0.2"/>
    <row r="11119" ht="12" customHeight="1" x14ac:dyDescent="0.2"/>
    <row r="11120" ht="12" customHeight="1" x14ac:dyDescent="0.2"/>
    <row r="11121" ht="12" customHeight="1" x14ac:dyDescent="0.2"/>
    <row r="11122" ht="12" customHeight="1" x14ac:dyDescent="0.2"/>
    <row r="11123" ht="12" customHeight="1" x14ac:dyDescent="0.2"/>
    <row r="11124" ht="12" customHeight="1" x14ac:dyDescent="0.2"/>
    <row r="11125" ht="12" customHeight="1" x14ac:dyDescent="0.2"/>
    <row r="11126" ht="12" customHeight="1" x14ac:dyDescent="0.2"/>
    <row r="11127" ht="12" customHeight="1" x14ac:dyDescent="0.2"/>
    <row r="11128" ht="12" customHeight="1" x14ac:dyDescent="0.2"/>
    <row r="11129" ht="12" customHeight="1" x14ac:dyDescent="0.2"/>
    <row r="11130" ht="12" customHeight="1" x14ac:dyDescent="0.2"/>
    <row r="11131" ht="12" customHeight="1" x14ac:dyDescent="0.2"/>
    <row r="11132" ht="12" customHeight="1" x14ac:dyDescent="0.2"/>
    <row r="11133" ht="12" customHeight="1" x14ac:dyDescent="0.2"/>
    <row r="11134" ht="12" customHeight="1" x14ac:dyDescent="0.2"/>
    <row r="11135" ht="12" customHeight="1" x14ac:dyDescent="0.2"/>
    <row r="11136" ht="12" customHeight="1" x14ac:dyDescent="0.2"/>
    <row r="11137" ht="12" customHeight="1" x14ac:dyDescent="0.2"/>
    <row r="11138" ht="12" customHeight="1" x14ac:dyDescent="0.2"/>
    <row r="11139" ht="12" customHeight="1" x14ac:dyDescent="0.2"/>
    <row r="11140" ht="12" customHeight="1" x14ac:dyDescent="0.2"/>
    <row r="11141" ht="12" customHeight="1" x14ac:dyDescent="0.2"/>
    <row r="11142" ht="12" customHeight="1" x14ac:dyDescent="0.2"/>
    <row r="11143" ht="12" customHeight="1" x14ac:dyDescent="0.2"/>
    <row r="11144" ht="12" customHeight="1" x14ac:dyDescent="0.2"/>
    <row r="11145" ht="12" customHeight="1" x14ac:dyDescent="0.2"/>
    <row r="11146" ht="12" customHeight="1" x14ac:dyDescent="0.2"/>
    <row r="11147" ht="12" customHeight="1" x14ac:dyDescent="0.2"/>
    <row r="11148" ht="12" customHeight="1" x14ac:dyDescent="0.2"/>
    <row r="11149" ht="12" customHeight="1" x14ac:dyDescent="0.2"/>
    <row r="11150" ht="12" customHeight="1" x14ac:dyDescent="0.2"/>
    <row r="11151" ht="12" customHeight="1" x14ac:dyDescent="0.2"/>
    <row r="11152" ht="12" customHeight="1" x14ac:dyDescent="0.2"/>
    <row r="11153" ht="12" customHeight="1" x14ac:dyDescent="0.2"/>
    <row r="11154" ht="12" customHeight="1" x14ac:dyDescent="0.2"/>
    <row r="11155" ht="12" customHeight="1" x14ac:dyDescent="0.2"/>
    <row r="11156" ht="12" customHeight="1" x14ac:dyDescent="0.2"/>
    <row r="11157" ht="12" customHeight="1" x14ac:dyDescent="0.2"/>
    <row r="11158" ht="12" customHeight="1" x14ac:dyDescent="0.2"/>
    <row r="11159" ht="12" customHeight="1" x14ac:dyDescent="0.2"/>
    <row r="11160" ht="12" customHeight="1" x14ac:dyDescent="0.2"/>
    <row r="11161" ht="12" customHeight="1" x14ac:dyDescent="0.2"/>
    <row r="11162" ht="12" customHeight="1" x14ac:dyDescent="0.2"/>
    <row r="11163" ht="12" customHeight="1" x14ac:dyDescent="0.2"/>
    <row r="11164" ht="12" customHeight="1" x14ac:dyDescent="0.2"/>
    <row r="11165" ht="12" customHeight="1" x14ac:dyDescent="0.2"/>
    <row r="11166" ht="12" customHeight="1" x14ac:dyDescent="0.2"/>
    <row r="11167" ht="12" customHeight="1" x14ac:dyDescent="0.2"/>
    <row r="11168" ht="12" customHeight="1" x14ac:dyDescent="0.2"/>
    <row r="11169" ht="12" customHeight="1" x14ac:dyDescent="0.2"/>
    <row r="11170" ht="12" customHeight="1" x14ac:dyDescent="0.2"/>
    <row r="11171" ht="12" customHeight="1" x14ac:dyDescent="0.2"/>
    <row r="11172" ht="12" customHeight="1" x14ac:dyDescent="0.2"/>
    <row r="11173" ht="12" customHeight="1" x14ac:dyDescent="0.2"/>
    <row r="11174" ht="12" customHeight="1" x14ac:dyDescent="0.2"/>
    <row r="11175" ht="12" customHeight="1" x14ac:dyDescent="0.2"/>
    <row r="11176" ht="12" customHeight="1" x14ac:dyDescent="0.2"/>
    <row r="11177" ht="12" customHeight="1" x14ac:dyDescent="0.2"/>
    <row r="11178" ht="12" customHeight="1" x14ac:dyDescent="0.2"/>
    <row r="11179" ht="12" customHeight="1" x14ac:dyDescent="0.2"/>
    <row r="11180" ht="12" customHeight="1" x14ac:dyDescent="0.2"/>
    <row r="11181" ht="12" customHeight="1" x14ac:dyDescent="0.2"/>
    <row r="11182" ht="12" customHeight="1" x14ac:dyDescent="0.2"/>
    <row r="11183" ht="12" customHeight="1" x14ac:dyDescent="0.2"/>
    <row r="11184" ht="12" customHeight="1" x14ac:dyDescent="0.2"/>
    <row r="11185" ht="12" customHeight="1" x14ac:dyDescent="0.2"/>
    <row r="11186" ht="12" customHeight="1" x14ac:dyDescent="0.2"/>
    <row r="11187" ht="12" customHeight="1" x14ac:dyDescent="0.2"/>
    <row r="11188" ht="12" customHeight="1" x14ac:dyDescent="0.2"/>
    <row r="11189" ht="12" customHeight="1" x14ac:dyDescent="0.2"/>
    <row r="11190" ht="12" customHeight="1" x14ac:dyDescent="0.2"/>
    <row r="11191" ht="12" customHeight="1" x14ac:dyDescent="0.2"/>
    <row r="11192" ht="12" customHeight="1" x14ac:dyDescent="0.2"/>
    <row r="11193" ht="12" customHeight="1" x14ac:dyDescent="0.2"/>
    <row r="11194" ht="12" customHeight="1" x14ac:dyDescent="0.2"/>
    <row r="11195" ht="12" customHeight="1" x14ac:dyDescent="0.2"/>
    <row r="11196" ht="12" customHeight="1" x14ac:dyDescent="0.2"/>
    <row r="11197" ht="12" customHeight="1" x14ac:dyDescent="0.2"/>
    <row r="11198" ht="12" customHeight="1" x14ac:dyDescent="0.2"/>
    <row r="11199" ht="12" customHeight="1" x14ac:dyDescent="0.2"/>
    <row r="11200" ht="12" customHeight="1" x14ac:dyDescent="0.2"/>
    <row r="11201" ht="12" customHeight="1" x14ac:dyDescent="0.2"/>
    <row r="11202" ht="12" customHeight="1" x14ac:dyDescent="0.2"/>
    <row r="11203" ht="12" customHeight="1" x14ac:dyDescent="0.2"/>
    <row r="11204" ht="12" customHeight="1" x14ac:dyDescent="0.2"/>
    <row r="11205" ht="12" customHeight="1" x14ac:dyDescent="0.2"/>
    <row r="11206" ht="12" customHeight="1" x14ac:dyDescent="0.2"/>
    <row r="11207" ht="12" customHeight="1" x14ac:dyDescent="0.2"/>
    <row r="11208" ht="12" customHeight="1" x14ac:dyDescent="0.2"/>
    <row r="11209" ht="12" customHeight="1" x14ac:dyDescent="0.2"/>
    <row r="11210" ht="12" customHeight="1" x14ac:dyDescent="0.2"/>
    <row r="11211" ht="12" customHeight="1" x14ac:dyDescent="0.2"/>
    <row r="11212" ht="12" customHeight="1" x14ac:dyDescent="0.2"/>
    <row r="11213" ht="12" customHeight="1" x14ac:dyDescent="0.2"/>
    <row r="11214" ht="12" customHeight="1" x14ac:dyDescent="0.2"/>
    <row r="11215" ht="12" customHeight="1" x14ac:dyDescent="0.2"/>
    <row r="11216" ht="12" customHeight="1" x14ac:dyDescent="0.2"/>
    <row r="11217" ht="12" customHeight="1" x14ac:dyDescent="0.2"/>
    <row r="11218" ht="12" customHeight="1" x14ac:dyDescent="0.2"/>
    <row r="11219" ht="12" customHeight="1" x14ac:dyDescent="0.2"/>
    <row r="11220" ht="12" customHeight="1" x14ac:dyDescent="0.2"/>
    <row r="11221" ht="12" customHeight="1" x14ac:dyDescent="0.2"/>
    <row r="11222" ht="12" customHeight="1" x14ac:dyDescent="0.2"/>
    <row r="11223" ht="12" customHeight="1" x14ac:dyDescent="0.2"/>
    <row r="11224" ht="12" customHeight="1" x14ac:dyDescent="0.2"/>
    <row r="11225" ht="12" customHeight="1" x14ac:dyDescent="0.2"/>
    <row r="11226" ht="12" customHeight="1" x14ac:dyDescent="0.2"/>
    <row r="11227" ht="12" customHeight="1" x14ac:dyDescent="0.2"/>
    <row r="11228" ht="12" customHeight="1" x14ac:dyDescent="0.2"/>
    <row r="11229" ht="12" customHeight="1" x14ac:dyDescent="0.2"/>
    <row r="11230" ht="12" customHeight="1" x14ac:dyDescent="0.2"/>
    <row r="11231" ht="12" customHeight="1" x14ac:dyDescent="0.2"/>
    <row r="11232" ht="12" customHeight="1" x14ac:dyDescent="0.2"/>
    <row r="11233" ht="12" customHeight="1" x14ac:dyDescent="0.2"/>
    <row r="11234" ht="12" customHeight="1" x14ac:dyDescent="0.2"/>
    <row r="11235" ht="12" customHeight="1" x14ac:dyDescent="0.2"/>
    <row r="11236" ht="12" customHeight="1" x14ac:dyDescent="0.2"/>
    <row r="11237" ht="12" customHeight="1" x14ac:dyDescent="0.2"/>
    <row r="11238" ht="12" customHeight="1" x14ac:dyDescent="0.2"/>
    <row r="11239" ht="12" customHeight="1" x14ac:dyDescent="0.2"/>
    <row r="11240" ht="12" customHeight="1" x14ac:dyDescent="0.2"/>
    <row r="11241" ht="12" customHeight="1" x14ac:dyDescent="0.2"/>
    <row r="11242" ht="12" customHeight="1" x14ac:dyDescent="0.2"/>
    <row r="11243" ht="12" customHeight="1" x14ac:dyDescent="0.2"/>
    <row r="11244" ht="12" customHeight="1" x14ac:dyDescent="0.2"/>
    <row r="11245" ht="12" customHeight="1" x14ac:dyDescent="0.2"/>
    <row r="11246" ht="12" customHeight="1" x14ac:dyDescent="0.2"/>
    <row r="11247" ht="12" customHeight="1" x14ac:dyDescent="0.2"/>
    <row r="11248" ht="12" customHeight="1" x14ac:dyDescent="0.2"/>
    <row r="11249" ht="12" customHeight="1" x14ac:dyDescent="0.2"/>
    <row r="11250" ht="12" customHeight="1" x14ac:dyDescent="0.2"/>
    <row r="11251" ht="12" customHeight="1" x14ac:dyDescent="0.2"/>
    <row r="11252" ht="12" customHeight="1" x14ac:dyDescent="0.2"/>
    <row r="11253" ht="12" customHeight="1" x14ac:dyDescent="0.2"/>
    <row r="11254" ht="12" customHeight="1" x14ac:dyDescent="0.2"/>
    <row r="11255" ht="12" customHeight="1" x14ac:dyDescent="0.2"/>
    <row r="11256" ht="12" customHeight="1" x14ac:dyDescent="0.2"/>
    <row r="11257" ht="12" customHeight="1" x14ac:dyDescent="0.2"/>
    <row r="11258" ht="12" customHeight="1" x14ac:dyDescent="0.2"/>
    <row r="11259" ht="12" customHeight="1" x14ac:dyDescent="0.2"/>
    <row r="11260" ht="12" customHeight="1" x14ac:dyDescent="0.2"/>
    <row r="11261" ht="12" customHeight="1" x14ac:dyDescent="0.2"/>
    <row r="11262" ht="12" customHeight="1" x14ac:dyDescent="0.2"/>
    <row r="11263" ht="12" customHeight="1" x14ac:dyDescent="0.2"/>
    <row r="11264" ht="12" customHeight="1" x14ac:dyDescent="0.2"/>
    <row r="11265" ht="12" customHeight="1" x14ac:dyDescent="0.2"/>
    <row r="11266" ht="12" customHeight="1" x14ac:dyDescent="0.2"/>
    <row r="11267" ht="12" customHeight="1" x14ac:dyDescent="0.2"/>
    <row r="11268" ht="12" customHeight="1" x14ac:dyDescent="0.2"/>
    <row r="11269" ht="12" customHeight="1" x14ac:dyDescent="0.2"/>
    <row r="11270" ht="12" customHeight="1" x14ac:dyDescent="0.2"/>
    <row r="11271" ht="12" customHeight="1" x14ac:dyDescent="0.2"/>
    <row r="11272" ht="12" customHeight="1" x14ac:dyDescent="0.2"/>
    <row r="11273" ht="12" customHeight="1" x14ac:dyDescent="0.2"/>
    <row r="11274" ht="12" customHeight="1" x14ac:dyDescent="0.2"/>
    <row r="11275" ht="12" customHeight="1" x14ac:dyDescent="0.2"/>
    <row r="11276" ht="12" customHeight="1" x14ac:dyDescent="0.2"/>
    <row r="11277" ht="12" customHeight="1" x14ac:dyDescent="0.2"/>
    <row r="11278" ht="12" customHeight="1" x14ac:dyDescent="0.2"/>
    <row r="11279" ht="12" customHeight="1" x14ac:dyDescent="0.2"/>
    <row r="11280" ht="12" customHeight="1" x14ac:dyDescent="0.2"/>
    <row r="11281" ht="12" customHeight="1" x14ac:dyDescent="0.2"/>
    <row r="11282" ht="12" customHeight="1" x14ac:dyDescent="0.2"/>
    <row r="11283" ht="12" customHeight="1" x14ac:dyDescent="0.2"/>
    <row r="11284" ht="12" customHeight="1" x14ac:dyDescent="0.2"/>
    <row r="11285" ht="12" customHeight="1" x14ac:dyDescent="0.2"/>
    <row r="11286" ht="12" customHeight="1" x14ac:dyDescent="0.2"/>
    <row r="11287" ht="12" customHeight="1" x14ac:dyDescent="0.2"/>
    <row r="11288" ht="12" customHeight="1" x14ac:dyDescent="0.2"/>
    <row r="11289" ht="12" customHeight="1" x14ac:dyDescent="0.2"/>
    <row r="11290" ht="12" customHeight="1" x14ac:dyDescent="0.2"/>
    <row r="11291" ht="12" customHeight="1" x14ac:dyDescent="0.2"/>
    <row r="11292" ht="12" customHeight="1" x14ac:dyDescent="0.2"/>
    <row r="11293" ht="12" customHeight="1" x14ac:dyDescent="0.2"/>
    <row r="11294" ht="12" customHeight="1" x14ac:dyDescent="0.2"/>
    <row r="11295" ht="12" customHeight="1" x14ac:dyDescent="0.2"/>
    <row r="11296" ht="12" customHeight="1" x14ac:dyDescent="0.2"/>
    <row r="11297" ht="12" customHeight="1" x14ac:dyDescent="0.2"/>
    <row r="11298" ht="12" customHeight="1" x14ac:dyDescent="0.2"/>
    <row r="11299" ht="12" customHeight="1" x14ac:dyDescent="0.2"/>
    <row r="11300" ht="12" customHeight="1" x14ac:dyDescent="0.2"/>
    <row r="11301" ht="12" customHeight="1" x14ac:dyDescent="0.2"/>
    <row r="11302" ht="12" customHeight="1" x14ac:dyDescent="0.2"/>
    <row r="11303" ht="12" customHeight="1" x14ac:dyDescent="0.2"/>
    <row r="11304" ht="12" customHeight="1" x14ac:dyDescent="0.2"/>
    <row r="11305" ht="12" customHeight="1" x14ac:dyDescent="0.2"/>
    <row r="11306" ht="12" customHeight="1" x14ac:dyDescent="0.2"/>
    <row r="11307" ht="12" customHeight="1" x14ac:dyDescent="0.2"/>
    <row r="11308" ht="12" customHeight="1" x14ac:dyDescent="0.2"/>
    <row r="11309" ht="12" customHeight="1" x14ac:dyDescent="0.2"/>
    <row r="11310" ht="12" customHeight="1" x14ac:dyDescent="0.2"/>
    <row r="11311" ht="12" customHeight="1" x14ac:dyDescent="0.2"/>
    <row r="11312" ht="12" customHeight="1" x14ac:dyDescent="0.2"/>
    <row r="11313" ht="12" customHeight="1" x14ac:dyDescent="0.2"/>
    <row r="11314" ht="12" customHeight="1" x14ac:dyDescent="0.2"/>
    <row r="11315" ht="12" customHeight="1" x14ac:dyDescent="0.2"/>
    <row r="11316" ht="12" customHeight="1" x14ac:dyDescent="0.2"/>
    <row r="11317" ht="12" customHeight="1" x14ac:dyDescent="0.2"/>
    <row r="11318" ht="12" customHeight="1" x14ac:dyDescent="0.2"/>
    <row r="11319" ht="12" customHeight="1" x14ac:dyDescent="0.2"/>
    <row r="11320" ht="12" customHeight="1" x14ac:dyDescent="0.2"/>
    <row r="11321" ht="12" customHeight="1" x14ac:dyDescent="0.2"/>
    <row r="11322" ht="12" customHeight="1" x14ac:dyDescent="0.2"/>
    <row r="11323" ht="12" customHeight="1" x14ac:dyDescent="0.2"/>
    <row r="11324" ht="12" customHeight="1" x14ac:dyDescent="0.2"/>
    <row r="11325" ht="12" customHeight="1" x14ac:dyDescent="0.2"/>
    <row r="11326" ht="12" customHeight="1" x14ac:dyDescent="0.2"/>
    <row r="11327" ht="12" customHeight="1" x14ac:dyDescent="0.2"/>
    <row r="11328" ht="12" customHeight="1" x14ac:dyDescent="0.2"/>
    <row r="11329" ht="12" customHeight="1" x14ac:dyDescent="0.2"/>
    <row r="11330" ht="12" customHeight="1" x14ac:dyDescent="0.2"/>
    <row r="11331" ht="12" customHeight="1" x14ac:dyDescent="0.2"/>
    <row r="11332" ht="12" customHeight="1" x14ac:dyDescent="0.2"/>
    <row r="11333" ht="12" customHeight="1" x14ac:dyDescent="0.2"/>
    <row r="11334" ht="12" customHeight="1" x14ac:dyDescent="0.2"/>
    <row r="11335" ht="12" customHeight="1" x14ac:dyDescent="0.2"/>
    <row r="11336" ht="12" customHeight="1" x14ac:dyDescent="0.2"/>
    <row r="11337" ht="12" customHeight="1" x14ac:dyDescent="0.2"/>
    <row r="11338" ht="12" customHeight="1" x14ac:dyDescent="0.2"/>
    <row r="11339" ht="12" customHeight="1" x14ac:dyDescent="0.2"/>
    <row r="11340" ht="12" customHeight="1" x14ac:dyDescent="0.2"/>
    <row r="11341" ht="12" customHeight="1" x14ac:dyDescent="0.2"/>
    <row r="11342" ht="12" customHeight="1" x14ac:dyDescent="0.2"/>
    <row r="11343" ht="12" customHeight="1" x14ac:dyDescent="0.2"/>
    <row r="11344" ht="12" customHeight="1" x14ac:dyDescent="0.2"/>
    <row r="11345" ht="12" customHeight="1" x14ac:dyDescent="0.2"/>
    <row r="11346" ht="12" customHeight="1" x14ac:dyDescent="0.2"/>
    <row r="11347" ht="12" customHeight="1" x14ac:dyDescent="0.2"/>
    <row r="11348" ht="12" customHeight="1" x14ac:dyDescent="0.2"/>
    <row r="11349" ht="12" customHeight="1" x14ac:dyDescent="0.2"/>
    <row r="11350" ht="12" customHeight="1" x14ac:dyDescent="0.2"/>
    <row r="11351" ht="12" customHeight="1" x14ac:dyDescent="0.2"/>
    <row r="11352" ht="12" customHeight="1" x14ac:dyDescent="0.2"/>
    <row r="11353" ht="12" customHeight="1" x14ac:dyDescent="0.2"/>
    <row r="11354" ht="12" customHeight="1" x14ac:dyDescent="0.2"/>
    <row r="11355" ht="12" customHeight="1" x14ac:dyDescent="0.2"/>
    <row r="11356" ht="12" customHeight="1" x14ac:dyDescent="0.2"/>
    <row r="11357" ht="12" customHeight="1" x14ac:dyDescent="0.2"/>
    <row r="11358" ht="12" customHeight="1" x14ac:dyDescent="0.2"/>
    <row r="11359" ht="12" customHeight="1" x14ac:dyDescent="0.2"/>
    <row r="11360" ht="12" customHeight="1" x14ac:dyDescent="0.2"/>
    <row r="11361" ht="12" customHeight="1" x14ac:dyDescent="0.2"/>
    <row r="11362" ht="12" customHeight="1" x14ac:dyDescent="0.2"/>
    <row r="11363" ht="12" customHeight="1" x14ac:dyDescent="0.2"/>
    <row r="11364" ht="12" customHeight="1" x14ac:dyDescent="0.2"/>
    <row r="11365" ht="12" customHeight="1" x14ac:dyDescent="0.2"/>
    <row r="11366" ht="12" customHeight="1" x14ac:dyDescent="0.2"/>
    <row r="11367" ht="12" customHeight="1" x14ac:dyDescent="0.2"/>
    <row r="11368" ht="12" customHeight="1" x14ac:dyDescent="0.2"/>
    <row r="11369" ht="12" customHeight="1" x14ac:dyDescent="0.2"/>
    <row r="11370" ht="12" customHeight="1" x14ac:dyDescent="0.2"/>
    <row r="11371" ht="12" customHeight="1" x14ac:dyDescent="0.2"/>
    <row r="11372" ht="12" customHeight="1" x14ac:dyDescent="0.2"/>
    <row r="11373" ht="12" customHeight="1" x14ac:dyDescent="0.2"/>
    <row r="11374" ht="12" customHeight="1" x14ac:dyDescent="0.2"/>
    <row r="11375" ht="12" customHeight="1" x14ac:dyDescent="0.2"/>
    <row r="11376" ht="12" customHeight="1" x14ac:dyDescent="0.2"/>
    <row r="11377" ht="12" customHeight="1" x14ac:dyDescent="0.2"/>
    <row r="11378" ht="12" customHeight="1" x14ac:dyDescent="0.2"/>
    <row r="11379" ht="12" customHeight="1" x14ac:dyDescent="0.2"/>
    <row r="11380" ht="12" customHeight="1" x14ac:dyDescent="0.2"/>
    <row r="11381" ht="12" customHeight="1" x14ac:dyDescent="0.2"/>
    <row r="11382" ht="12" customHeight="1" x14ac:dyDescent="0.2"/>
    <row r="11383" ht="12" customHeight="1" x14ac:dyDescent="0.2"/>
    <row r="11384" ht="12" customHeight="1" x14ac:dyDescent="0.2"/>
    <row r="11385" ht="12" customHeight="1" x14ac:dyDescent="0.2"/>
    <row r="11386" ht="12" customHeight="1" x14ac:dyDescent="0.2"/>
    <row r="11387" ht="12" customHeight="1" x14ac:dyDescent="0.2"/>
    <row r="11388" ht="12" customHeight="1" x14ac:dyDescent="0.2"/>
    <row r="11389" ht="12" customHeight="1" x14ac:dyDescent="0.2"/>
    <row r="11390" ht="12" customHeight="1" x14ac:dyDescent="0.2"/>
    <row r="11391" ht="12" customHeight="1" x14ac:dyDescent="0.2"/>
    <row r="11392" ht="12" customHeight="1" x14ac:dyDescent="0.2"/>
    <row r="11393" ht="12" customHeight="1" x14ac:dyDescent="0.2"/>
    <row r="11394" ht="12" customHeight="1" x14ac:dyDescent="0.2"/>
    <row r="11395" ht="12" customHeight="1" x14ac:dyDescent="0.2"/>
    <row r="11396" ht="12" customHeight="1" x14ac:dyDescent="0.2"/>
    <row r="11397" ht="12" customHeight="1" x14ac:dyDescent="0.2"/>
    <row r="11398" ht="12" customHeight="1" x14ac:dyDescent="0.2"/>
    <row r="11399" ht="12" customHeight="1" x14ac:dyDescent="0.2"/>
    <row r="11400" ht="12" customHeight="1" x14ac:dyDescent="0.2"/>
    <row r="11401" ht="12" customHeight="1" x14ac:dyDescent="0.2"/>
    <row r="11402" ht="12" customHeight="1" x14ac:dyDescent="0.2"/>
    <row r="11403" ht="12" customHeight="1" x14ac:dyDescent="0.2"/>
    <row r="11404" ht="12" customHeight="1" x14ac:dyDescent="0.2"/>
    <row r="11405" ht="12" customHeight="1" x14ac:dyDescent="0.2"/>
    <row r="11406" ht="12" customHeight="1" x14ac:dyDescent="0.2"/>
    <row r="11407" ht="12" customHeight="1" x14ac:dyDescent="0.2"/>
    <row r="11408" ht="12" customHeight="1" x14ac:dyDescent="0.2"/>
    <row r="11409" ht="12" customHeight="1" x14ac:dyDescent="0.2"/>
    <row r="11410" ht="12" customHeight="1" x14ac:dyDescent="0.2"/>
    <row r="11411" ht="12" customHeight="1" x14ac:dyDescent="0.2"/>
    <row r="11412" ht="12" customHeight="1" x14ac:dyDescent="0.2"/>
    <row r="11413" ht="12" customHeight="1" x14ac:dyDescent="0.2"/>
    <row r="11414" ht="12" customHeight="1" x14ac:dyDescent="0.2"/>
    <row r="11415" ht="12" customHeight="1" x14ac:dyDescent="0.2"/>
    <row r="11416" ht="12" customHeight="1" x14ac:dyDescent="0.2"/>
    <row r="11417" ht="12" customHeight="1" x14ac:dyDescent="0.2"/>
    <row r="11418" ht="12" customHeight="1" x14ac:dyDescent="0.2"/>
    <row r="11419" ht="12" customHeight="1" x14ac:dyDescent="0.2"/>
    <row r="11420" ht="12" customHeight="1" x14ac:dyDescent="0.2"/>
    <row r="11421" ht="12" customHeight="1" x14ac:dyDescent="0.2"/>
    <row r="11422" ht="12" customHeight="1" x14ac:dyDescent="0.2"/>
    <row r="11423" ht="12" customHeight="1" x14ac:dyDescent="0.2"/>
    <row r="11424" ht="12" customHeight="1" x14ac:dyDescent="0.2"/>
    <row r="11425" ht="12" customHeight="1" x14ac:dyDescent="0.2"/>
    <row r="11426" ht="12" customHeight="1" x14ac:dyDescent="0.2"/>
    <row r="11427" ht="12" customHeight="1" x14ac:dyDescent="0.2"/>
    <row r="11428" ht="12" customHeight="1" x14ac:dyDescent="0.2"/>
    <row r="11429" ht="12" customHeight="1" x14ac:dyDescent="0.2"/>
    <row r="11430" ht="12" customHeight="1" x14ac:dyDescent="0.2"/>
    <row r="11431" ht="12" customHeight="1" x14ac:dyDescent="0.2"/>
    <row r="11432" ht="12" customHeight="1" x14ac:dyDescent="0.2"/>
    <row r="11433" ht="12" customHeight="1" x14ac:dyDescent="0.2"/>
    <row r="11434" ht="12" customHeight="1" x14ac:dyDescent="0.2"/>
    <row r="11435" ht="12" customHeight="1" x14ac:dyDescent="0.2"/>
    <row r="11436" ht="12" customHeight="1" x14ac:dyDescent="0.2"/>
    <row r="11437" ht="12" customHeight="1" x14ac:dyDescent="0.2"/>
    <row r="11438" ht="12" customHeight="1" x14ac:dyDescent="0.2"/>
    <row r="11439" ht="12" customHeight="1" x14ac:dyDescent="0.2"/>
    <row r="11440" ht="12" customHeight="1" x14ac:dyDescent="0.2"/>
    <row r="11441" ht="12" customHeight="1" x14ac:dyDescent="0.2"/>
    <row r="11442" ht="12" customHeight="1" x14ac:dyDescent="0.2"/>
    <row r="11443" ht="12" customHeight="1" x14ac:dyDescent="0.2"/>
    <row r="11444" ht="12" customHeight="1" x14ac:dyDescent="0.2"/>
    <row r="11445" ht="12" customHeight="1" x14ac:dyDescent="0.2"/>
    <row r="11446" ht="12" customHeight="1" x14ac:dyDescent="0.2"/>
    <row r="11447" ht="12" customHeight="1" x14ac:dyDescent="0.2"/>
    <row r="11448" ht="12" customHeight="1" x14ac:dyDescent="0.2"/>
    <row r="11449" ht="12" customHeight="1" x14ac:dyDescent="0.2"/>
    <row r="11450" ht="12" customHeight="1" x14ac:dyDescent="0.2"/>
    <row r="11451" ht="12" customHeight="1" x14ac:dyDescent="0.2"/>
    <row r="11452" ht="12" customHeight="1" x14ac:dyDescent="0.2"/>
    <row r="11453" ht="12" customHeight="1" x14ac:dyDescent="0.2"/>
    <row r="11454" ht="12" customHeight="1" x14ac:dyDescent="0.2"/>
    <row r="11455" ht="12" customHeight="1" x14ac:dyDescent="0.2"/>
    <row r="11456" ht="12" customHeight="1" x14ac:dyDescent="0.2"/>
    <row r="11457" ht="12" customHeight="1" x14ac:dyDescent="0.2"/>
    <row r="11458" ht="12" customHeight="1" x14ac:dyDescent="0.2"/>
    <row r="11459" ht="12" customHeight="1" x14ac:dyDescent="0.2"/>
    <row r="11460" ht="12" customHeight="1" x14ac:dyDescent="0.2"/>
    <row r="11461" ht="12" customHeight="1" x14ac:dyDescent="0.2"/>
    <row r="11462" ht="12" customHeight="1" x14ac:dyDescent="0.2"/>
    <row r="11463" ht="12" customHeight="1" x14ac:dyDescent="0.2"/>
    <row r="11464" ht="12" customHeight="1" x14ac:dyDescent="0.2"/>
    <row r="11465" ht="12" customHeight="1" x14ac:dyDescent="0.2"/>
    <row r="11466" ht="12" customHeight="1" x14ac:dyDescent="0.2"/>
    <row r="11467" ht="12" customHeight="1" x14ac:dyDescent="0.2"/>
    <row r="11468" ht="12" customHeight="1" x14ac:dyDescent="0.2"/>
    <row r="11469" ht="12" customHeight="1" x14ac:dyDescent="0.2"/>
    <row r="11470" ht="12" customHeight="1" x14ac:dyDescent="0.2"/>
    <row r="11471" ht="12" customHeight="1" x14ac:dyDescent="0.2"/>
    <row r="11472" ht="12" customHeight="1" x14ac:dyDescent="0.2"/>
    <row r="11473" ht="12" customHeight="1" x14ac:dyDescent="0.2"/>
    <row r="11474" ht="12" customHeight="1" x14ac:dyDescent="0.2"/>
    <row r="11475" ht="12" customHeight="1" x14ac:dyDescent="0.2"/>
    <row r="11476" ht="12" customHeight="1" x14ac:dyDescent="0.2"/>
    <row r="11477" ht="12" customHeight="1" x14ac:dyDescent="0.2"/>
    <row r="11478" ht="12" customHeight="1" x14ac:dyDescent="0.2"/>
    <row r="11479" ht="12" customHeight="1" x14ac:dyDescent="0.2"/>
    <row r="11480" ht="12" customHeight="1" x14ac:dyDescent="0.2"/>
    <row r="11481" ht="12" customHeight="1" x14ac:dyDescent="0.2"/>
    <row r="11482" ht="12" customHeight="1" x14ac:dyDescent="0.2"/>
    <row r="11483" ht="12" customHeight="1" x14ac:dyDescent="0.2"/>
    <row r="11484" ht="12" customHeight="1" x14ac:dyDescent="0.2"/>
    <row r="11485" ht="12" customHeight="1" x14ac:dyDescent="0.2"/>
    <row r="11486" ht="12" customHeight="1" x14ac:dyDescent="0.2"/>
    <row r="11487" ht="12" customHeight="1" x14ac:dyDescent="0.2"/>
    <row r="11488" ht="12" customHeight="1" x14ac:dyDescent="0.2"/>
    <row r="11489" ht="12" customHeight="1" x14ac:dyDescent="0.2"/>
    <row r="11490" ht="12" customHeight="1" x14ac:dyDescent="0.2"/>
    <row r="11491" ht="12" customHeight="1" x14ac:dyDescent="0.2"/>
    <row r="11492" ht="12" customHeight="1" x14ac:dyDescent="0.2"/>
    <row r="11493" ht="12" customHeight="1" x14ac:dyDescent="0.2"/>
    <row r="11494" ht="12" customHeight="1" x14ac:dyDescent="0.2"/>
    <row r="11495" ht="12" customHeight="1" x14ac:dyDescent="0.2"/>
    <row r="11496" ht="12" customHeight="1" x14ac:dyDescent="0.2"/>
    <row r="11497" ht="12" customHeight="1" x14ac:dyDescent="0.2"/>
    <row r="11498" ht="12" customHeight="1" x14ac:dyDescent="0.2"/>
    <row r="11499" ht="12" customHeight="1" x14ac:dyDescent="0.2"/>
    <row r="11500" ht="12" customHeight="1" x14ac:dyDescent="0.2"/>
    <row r="11501" ht="12" customHeight="1" x14ac:dyDescent="0.2"/>
    <row r="11502" ht="12" customHeight="1" x14ac:dyDescent="0.2"/>
    <row r="11503" ht="12" customHeight="1" x14ac:dyDescent="0.2"/>
    <row r="11504" ht="12" customHeight="1" x14ac:dyDescent="0.2"/>
    <row r="11505" ht="12" customHeight="1" x14ac:dyDescent="0.2"/>
    <row r="11506" ht="12" customHeight="1" x14ac:dyDescent="0.2"/>
    <row r="11507" ht="12" customHeight="1" x14ac:dyDescent="0.2"/>
    <row r="11508" ht="12" customHeight="1" x14ac:dyDescent="0.2"/>
    <row r="11509" ht="12" customHeight="1" x14ac:dyDescent="0.2"/>
    <row r="11510" ht="12" customHeight="1" x14ac:dyDescent="0.2"/>
    <row r="11511" ht="12" customHeight="1" x14ac:dyDescent="0.2"/>
    <row r="11512" ht="12" customHeight="1" x14ac:dyDescent="0.2"/>
    <row r="11513" ht="12" customHeight="1" x14ac:dyDescent="0.2"/>
    <row r="11514" ht="12" customHeight="1" x14ac:dyDescent="0.2"/>
    <row r="11515" ht="12" customHeight="1" x14ac:dyDescent="0.2"/>
    <row r="11516" ht="12" customHeight="1" x14ac:dyDescent="0.2"/>
    <row r="11517" ht="12" customHeight="1" x14ac:dyDescent="0.2"/>
    <row r="11518" ht="12" customHeight="1" x14ac:dyDescent="0.2"/>
    <row r="11519" ht="12" customHeight="1" x14ac:dyDescent="0.2"/>
    <row r="11520" ht="12" customHeight="1" x14ac:dyDescent="0.2"/>
    <row r="11521" ht="12" customHeight="1" x14ac:dyDescent="0.2"/>
    <row r="11522" ht="12" customHeight="1" x14ac:dyDescent="0.2"/>
    <row r="11523" ht="12" customHeight="1" x14ac:dyDescent="0.2"/>
    <row r="11524" ht="12" customHeight="1" x14ac:dyDescent="0.2"/>
    <row r="11525" ht="12" customHeight="1" x14ac:dyDescent="0.2"/>
    <row r="11526" ht="12" customHeight="1" x14ac:dyDescent="0.2"/>
    <row r="11527" ht="12" customHeight="1" x14ac:dyDescent="0.2"/>
    <row r="11528" ht="12" customHeight="1" x14ac:dyDescent="0.2"/>
    <row r="11529" ht="12" customHeight="1" x14ac:dyDescent="0.2"/>
    <row r="11530" ht="12" customHeight="1" x14ac:dyDescent="0.2"/>
    <row r="11531" ht="12" customHeight="1" x14ac:dyDescent="0.2"/>
    <row r="11532" ht="12" customHeight="1" x14ac:dyDescent="0.2"/>
    <row r="11533" ht="12" customHeight="1" x14ac:dyDescent="0.2"/>
    <row r="11534" ht="12" customHeight="1" x14ac:dyDescent="0.2"/>
    <row r="11535" ht="12" customHeight="1" x14ac:dyDescent="0.2"/>
    <row r="11536" ht="12" customHeight="1" x14ac:dyDescent="0.2"/>
    <row r="11537" ht="12" customHeight="1" x14ac:dyDescent="0.2"/>
    <row r="11538" ht="12" customHeight="1" x14ac:dyDescent="0.2"/>
    <row r="11539" ht="12" customHeight="1" x14ac:dyDescent="0.2"/>
    <row r="11540" ht="12" customHeight="1" x14ac:dyDescent="0.2"/>
    <row r="11541" ht="12" customHeight="1" x14ac:dyDescent="0.2"/>
    <row r="11542" ht="12" customHeight="1" x14ac:dyDescent="0.2"/>
    <row r="11543" ht="12" customHeight="1" x14ac:dyDescent="0.2"/>
    <row r="11544" ht="12" customHeight="1" x14ac:dyDescent="0.2"/>
    <row r="11545" ht="12" customHeight="1" x14ac:dyDescent="0.2"/>
    <row r="11546" ht="12" customHeight="1" x14ac:dyDescent="0.2"/>
    <row r="11547" ht="12" customHeight="1" x14ac:dyDescent="0.2"/>
    <row r="11548" ht="12" customHeight="1" x14ac:dyDescent="0.2"/>
    <row r="11549" ht="12" customHeight="1" x14ac:dyDescent="0.2"/>
    <row r="11550" ht="12" customHeight="1" x14ac:dyDescent="0.2"/>
    <row r="11551" ht="12" customHeight="1" x14ac:dyDescent="0.2"/>
    <row r="11552" ht="12" customHeight="1" x14ac:dyDescent="0.2"/>
    <row r="11553" ht="12" customHeight="1" x14ac:dyDescent="0.2"/>
    <row r="11554" ht="12" customHeight="1" x14ac:dyDescent="0.2"/>
    <row r="11555" ht="12" customHeight="1" x14ac:dyDescent="0.2"/>
    <row r="11556" ht="12" customHeight="1" x14ac:dyDescent="0.2"/>
    <row r="11557" ht="12" customHeight="1" x14ac:dyDescent="0.2"/>
    <row r="11558" ht="12" customHeight="1" x14ac:dyDescent="0.2"/>
    <row r="11559" ht="12" customHeight="1" x14ac:dyDescent="0.2"/>
    <row r="11560" ht="12" customHeight="1" x14ac:dyDescent="0.2"/>
    <row r="11561" ht="12" customHeight="1" x14ac:dyDescent="0.2"/>
    <row r="11562" ht="12" customHeight="1" x14ac:dyDescent="0.2"/>
    <row r="11563" ht="12" customHeight="1" x14ac:dyDescent="0.2"/>
    <row r="11564" ht="12" customHeight="1" x14ac:dyDescent="0.2"/>
    <row r="11565" ht="12" customHeight="1" x14ac:dyDescent="0.2"/>
    <row r="11566" ht="12" customHeight="1" x14ac:dyDescent="0.2"/>
    <row r="11567" ht="12" customHeight="1" x14ac:dyDescent="0.2"/>
    <row r="11568" ht="12" customHeight="1" x14ac:dyDescent="0.2"/>
    <row r="11569" ht="12" customHeight="1" x14ac:dyDescent="0.2"/>
    <row r="11570" ht="12" customHeight="1" x14ac:dyDescent="0.2"/>
    <row r="11571" ht="12" customHeight="1" x14ac:dyDescent="0.2"/>
    <row r="11572" ht="12" customHeight="1" x14ac:dyDescent="0.2"/>
    <row r="11573" ht="12" customHeight="1" x14ac:dyDescent="0.2"/>
    <row r="11574" ht="12" customHeight="1" x14ac:dyDescent="0.2"/>
    <row r="11575" ht="12" customHeight="1" x14ac:dyDescent="0.2"/>
    <row r="11576" ht="12" customHeight="1" x14ac:dyDescent="0.2"/>
    <row r="11577" ht="12" customHeight="1" x14ac:dyDescent="0.2"/>
    <row r="11578" ht="12" customHeight="1" x14ac:dyDescent="0.2"/>
    <row r="11579" ht="12" customHeight="1" x14ac:dyDescent="0.2"/>
    <row r="11580" ht="12" customHeight="1" x14ac:dyDescent="0.2"/>
    <row r="11581" ht="12" customHeight="1" x14ac:dyDescent="0.2"/>
    <row r="11582" ht="12" customHeight="1" x14ac:dyDescent="0.2"/>
    <row r="11583" ht="12" customHeight="1" x14ac:dyDescent="0.2"/>
    <row r="11584" ht="12" customHeight="1" x14ac:dyDescent="0.2"/>
    <row r="11585" ht="12" customHeight="1" x14ac:dyDescent="0.2"/>
    <row r="11586" ht="12" customHeight="1" x14ac:dyDescent="0.2"/>
    <row r="11587" ht="12" customHeight="1" x14ac:dyDescent="0.2"/>
    <row r="11588" ht="12" customHeight="1" x14ac:dyDescent="0.2"/>
    <row r="11589" ht="12" customHeight="1" x14ac:dyDescent="0.2"/>
    <row r="11590" ht="12" customHeight="1" x14ac:dyDescent="0.2"/>
    <row r="11591" ht="12" customHeight="1" x14ac:dyDescent="0.2"/>
    <row r="11592" ht="12" customHeight="1" x14ac:dyDescent="0.2"/>
    <row r="11593" ht="12" customHeight="1" x14ac:dyDescent="0.2"/>
    <row r="11594" ht="12" customHeight="1" x14ac:dyDescent="0.2"/>
    <row r="11595" ht="12" customHeight="1" x14ac:dyDescent="0.2"/>
    <row r="11596" ht="12" customHeight="1" x14ac:dyDescent="0.2"/>
    <row r="11597" ht="12" customHeight="1" x14ac:dyDescent="0.2"/>
    <row r="11598" ht="12" customHeight="1" x14ac:dyDescent="0.2"/>
    <row r="11599" ht="12" customHeight="1" x14ac:dyDescent="0.2"/>
    <row r="11600" ht="12" customHeight="1" x14ac:dyDescent="0.2"/>
    <row r="11601" ht="12" customHeight="1" x14ac:dyDescent="0.2"/>
    <row r="11602" ht="12" customHeight="1" x14ac:dyDescent="0.2"/>
    <row r="11603" ht="12" customHeight="1" x14ac:dyDescent="0.2"/>
    <row r="11604" ht="12" customHeight="1" x14ac:dyDescent="0.2"/>
    <row r="11605" ht="12" customHeight="1" x14ac:dyDescent="0.2"/>
    <row r="11606" ht="12" customHeight="1" x14ac:dyDescent="0.2"/>
    <row r="11607" ht="12" customHeight="1" x14ac:dyDescent="0.2"/>
    <row r="11608" ht="12" customHeight="1" x14ac:dyDescent="0.2"/>
    <row r="11609" ht="12" customHeight="1" x14ac:dyDescent="0.2"/>
    <row r="11610" ht="12" customHeight="1" x14ac:dyDescent="0.2"/>
    <row r="11611" ht="12" customHeight="1" x14ac:dyDescent="0.2"/>
    <row r="11612" ht="12" customHeight="1" x14ac:dyDescent="0.2"/>
    <row r="11613" ht="12" customHeight="1" x14ac:dyDescent="0.2"/>
    <row r="11614" ht="12" customHeight="1" x14ac:dyDescent="0.2"/>
    <row r="11615" ht="12" customHeight="1" x14ac:dyDescent="0.2"/>
    <row r="11616" ht="12" customHeight="1" x14ac:dyDescent="0.2"/>
    <row r="11617" ht="12" customHeight="1" x14ac:dyDescent="0.2"/>
    <row r="11618" ht="12" customHeight="1" x14ac:dyDescent="0.2"/>
    <row r="11619" ht="12" customHeight="1" x14ac:dyDescent="0.2"/>
    <row r="11620" ht="12" customHeight="1" x14ac:dyDescent="0.2"/>
    <row r="11621" ht="12" customHeight="1" x14ac:dyDescent="0.2"/>
    <row r="11622" ht="12" customHeight="1" x14ac:dyDescent="0.2"/>
    <row r="11623" ht="12" customHeight="1" x14ac:dyDescent="0.2"/>
    <row r="11624" ht="12" customHeight="1" x14ac:dyDescent="0.2"/>
    <row r="11625" ht="12" customHeight="1" x14ac:dyDescent="0.2"/>
    <row r="11626" ht="12" customHeight="1" x14ac:dyDescent="0.2"/>
    <row r="11627" ht="12" customHeight="1" x14ac:dyDescent="0.2"/>
    <row r="11628" ht="12" customHeight="1" x14ac:dyDescent="0.2"/>
    <row r="11629" ht="12" customHeight="1" x14ac:dyDescent="0.2"/>
    <row r="11630" ht="12" customHeight="1" x14ac:dyDescent="0.2"/>
    <row r="11631" ht="12" customHeight="1" x14ac:dyDescent="0.2"/>
    <row r="11632" ht="12" customHeight="1" x14ac:dyDescent="0.2"/>
    <row r="11633" ht="12" customHeight="1" x14ac:dyDescent="0.2"/>
    <row r="11634" ht="12" customHeight="1" x14ac:dyDescent="0.2"/>
    <row r="11635" ht="12" customHeight="1" x14ac:dyDescent="0.2"/>
    <row r="11636" ht="12" customHeight="1" x14ac:dyDescent="0.2"/>
    <row r="11637" ht="12" customHeight="1" x14ac:dyDescent="0.2"/>
    <row r="11638" ht="12" customHeight="1" x14ac:dyDescent="0.2"/>
    <row r="11639" ht="12" customHeight="1" x14ac:dyDescent="0.2"/>
    <row r="11640" ht="12" customHeight="1" x14ac:dyDescent="0.2"/>
    <row r="11641" ht="12" customHeight="1" x14ac:dyDescent="0.2"/>
    <row r="11642" ht="12" customHeight="1" x14ac:dyDescent="0.2"/>
    <row r="11643" ht="12" customHeight="1" x14ac:dyDescent="0.2"/>
    <row r="11644" ht="12" customHeight="1" x14ac:dyDescent="0.2"/>
    <row r="11645" ht="12" customHeight="1" x14ac:dyDescent="0.2"/>
    <row r="11646" ht="12" customHeight="1" x14ac:dyDescent="0.2"/>
    <row r="11647" ht="12" customHeight="1" x14ac:dyDescent="0.2"/>
    <row r="11648" ht="12" customHeight="1" x14ac:dyDescent="0.2"/>
    <row r="11649" ht="12" customHeight="1" x14ac:dyDescent="0.2"/>
    <row r="11650" ht="12" customHeight="1" x14ac:dyDescent="0.2"/>
    <row r="11651" ht="12" customHeight="1" x14ac:dyDescent="0.2"/>
    <row r="11652" ht="12" customHeight="1" x14ac:dyDescent="0.2"/>
    <row r="11653" ht="12" customHeight="1" x14ac:dyDescent="0.2"/>
    <row r="11654" ht="12" customHeight="1" x14ac:dyDescent="0.2"/>
    <row r="11655" ht="12" customHeight="1" x14ac:dyDescent="0.2"/>
    <row r="11656" ht="12" customHeight="1" x14ac:dyDescent="0.2"/>
    <row r="11657" ht="12" customHeight="1" x14ac:dyDescent="0.2"/>
    <row r="11658" ht="12" customHeight="1" x14ac:dyDescent="0.2"/>
    <row r="11659" ht="12" customHeight="1" x14ac:dyDescent="0.2"/>
    <row r="11660" ht="12" customHeight="1" x14ac:dyDescent="0.2"/>
    <row r="11661" ht="12" customHeight="1" x14ac:dyDescent="0.2"/>
    <row r="11662" ht="12" customHeight="1" x14ac:dyDescent="0.2"/>
    <row r="11663" ht="12" customHeight="1" x14ac:dyDescent="0.2"/>
    <row r="11664" ht="12" customHeight="1" x14ac:dyDescent="0.2"/>
    <row r="11665" ht="12" customHeight="1" x14ac:dyDescent="0.2"/>
    <row r="11666" ht="12" customHeight="1" x14ac:dyDescent="0.2"/>
    <row r="11667" ht="12" customHeight="1" x14ac:dyDescent="0.2"/>
    <row r="11668" ht="12" customHeight="1" x14ac:dyDescent="0.2"/>
    <row r="11669" ht="12" customHeight="1" x14ac:dyDescent="0.2"/>
    <row r="11670" ht="12" customHeight="1" x14ac:dyDescent="0.2"/>
    <row r="11671" ht="12" customHeight="1" x14ac:dyDescent="0.2"/>
    <row r="11672" ht="12" customHeight="1" x14ac:dyDescent="0.2"/>
    <row r="11673" ht="12" customHeight="1" x14ac:dyDescent="0.2"/>
    <row r="11674" ht="12" customHeight="1" x14ac:dyDescent="0.2"/>
    <row r="11675" ht="12" customHeight="1" x14ac:dyDescent="0.2"/>
    <row r="11676" ht="12" customHeight="1" x14ac:dyDescent="0.2"/>
    <row r="11677" ht="12" customHeight="1" x14ac:dyDescent="0.2"/>
    <row r="11678" ht="12" customHeight="1" x14ac:dyDescent="0.2"/>
    <row r="11679" ht="12" customHeight="1" x14ac:dyDescent="0.2"/>
    <row r="11680" ht="12" customHeight="1" x14ac:dyDescent="0.2"/>
    <row r="11681" ht="12" customHeight="1" x14ac:dyDescent="0.2"/>
    <row r="11682" ht="12" customHeight="1" x14ac:dyDescent="0.2"/>
    <row r="11683" ht="12" customHeight="1" x14ac:dyDescent="0.2"/>
    <row r="11684" ht="12" customHeight="1" x14ac:dyDescent="0.2"/>
    <row r="11685" ht="12" customHeight="1" x14ac:dyDescent="0.2"/>
    <row r="11686" ht="12" customHeight="1" x14ac:dyDescent="0.2"/>
    <row r="11687" ht="12" customHeight="1" x14ac:dyDescent="0.2"/>
    <row r="11688" ht="12" customHeight="1" x14ac:dyDescent="0.2"/>
    <row r="11689" ht="12" customHeight="1" x14ac:dyDescent="0.2"/>
    <row r="11690" ht="12" customHeight="1" x14ac:dyDescent="0.2"/>
    <row r="11691" ht="12" customHeight="1" x14ac:dyDescent="0.2"/>
    <row r="11692" ht="12" customHeight="1" x14ac:dyDescent="0.2"/>
    <row r="11693" ht="12" customHeight="1" x14ac:dyDescent="0.2"/>
    <row r="11694" ht="12" customHeight="1" x14ac:dyDescent="0.2"/>
    <row r="11695" ht="12" customHeight="1" x14ac:dyDescent="0.2"/>
    <row r="11696" ht="12" customHeight="1" x14ac:dyDescent="0.2"/>
    <row r="11697" ht="12" customHeight="1" x14ac:dyDescent="0.2"/>
    <row r="11698" ht="12" customHeight="1" x14ac:dyDescent="0.2"/>
    <row r="11699" ht="12" customHeight="1" x14ac:dyDescent="0.2"/>
    <row r="11700" ht="12" customHeight="1" x14ac:dyDescent="0.2"/>
    <row r="11701" ht="12" customHeight="1" x14ac:dyDescent="0.2"/>
    <row r="11702" ht="12" customHeight="1" x14ac:dyDescent="0.2"/>
    <row r="11703" ht="12" customHeight="1" x14ac:dyDescent="0.2"/>
    <row r="11704" ht="12" customHeight="1" x14ac:dyDescent="0.2"/>
    <row r="11705" ht="12" customHeight="1" x14ac:dyDescent="0.2"/>
    <row r="11706" ht="12" customHeight="1" x14ac:dyDescent="0.2"/>
    <row r="11707" ht="12" customHeight="1" x14ac:dyDescent="0.2"/>
    <row r="11708" ht="12" customHeight="1" x14ac:dyDescent="0.2"/>
    <row r="11709" ht="12" customHeight="1" x14ac:dyDescent="0.2"/>
    <row r="11710" ht="12" customHeight="1" x14ac:dyDescent="0.2"/>
    <row r="11711" ht="12" customHeight="1" x14ac:dyDescent="0.2"/>
    <row r="11712" ht="12" customHeight="1" x14ac:dyDescent="0.2"/>
    <row r="11713" ht="12" customHeight="1" x14ac:dyDescent="0.2"/>
    <row r="11714" ht="12" customHeight="1" x14ac:dyDescent="0.2"/>
    <row r="11715" ht="12" customHeight="1" x14ac:dyDescent="0.2"/>
    <row r="11716" ht="12" customHeight="1" x14ac:dyDescent="0.2"/>
    <row r="11717" ht="12" customHeight="1" x14ac:dyDescent="0.2"/>
    <row r="11718" ht="12" customHeight="1" x14ac:dyDescent="0.2"/>
    <row r="11719" ht="12" customHeight="1" x14ac:dyDescent="0.2"/>
    <row r="11720" ht="12" customHeight="1" x14ac:dyDescent="0.2"/>
    <row r="11721" ht="12" customHeight="1" x14ac:dyDescent="0.2"/>
    <row r="11722" ht="12" customHeight="1" x14ac:dyDescent="0.2"/>
    <row r="11723" ht="12" customHeight="1" x14ac:dyDescent="0.2"/>
    <row r="11724" ht="12" customHeight="1" x14ac:dyDescent="0.2"/>
    <row r="11725" ht="12" customHeight="1" x14ac:dyDescent="0.2"/>
    <row r="11726" ht="12" customHeight="1" x14ac:dyDescent="0.2"/>
    <row r="11727" ht="12" customHeight="1" x14ac:dyDescent="0.2"/>
    <row r="11728" ht="12" customHeight="1" x14ac:dyDescent="0.2"/>
    <row r="11729" ht="12" customHeight="1" x14ac:dyDescent="0.2"/>
    <row r="11730" ht="12" customHeight="1" x14ac:dyDescent="0.2"/>
    <row r="11731" ht="12" customHeight="1" x14ac:dyDescent="0.2"/>
    <row r="11732" ht="12" customHeight="1" x14ac:dyDescent="0.2"/>
    <row r="11733" ht="12" customHeight="1" x14ac:dyDescent="0.2"/>
    <row r="11734" ht="12" customHeight="1" x14ac:dyDescent="0.2"/>
    <row r="11735" ht="12" customHeight="1" x14ac:dyDescent="0.2"/>
    <row r="11736" ht="12" customHeight="1" x14ac:dyDescent="0.2"/>
    <row r="11737" ht="12" customHeight="1" x14ac:dyDescent="0.2"/>
    <row r="11738" ht="12" customHeight="1" x14ac:dyDescent="0.2"/>
    <row r="11739" ht="12" customHeight="1" x14ac:dyDescent="0.2"/>
    <row r="11740" ht="12" customHeight="1" x14ac:dyDescent="0.2"/>
    <row r="11741" ht="12" customHeight="1" x14ac:dyDescent="0.2"/>
    <row r="11742" ht="12" customHeight="1" x14ac:dyDescent="0.2"/>
    <row r="11743" ht="12" customHeight="1" x14ac:dyDescent="0.2"/>
    <row r="11744" ht="12" customHeight="1" x14ac:dyDescent="0.2"/>
    <row r="11745" ht="12" customHeight="1" x14ac:dyDescent="0.2"/>
    <row r="11746" ht="12" customHeight="1" x14ac:dyDescent="0.2"/>
    <row r="11747" ht="12" customHeight="1" x14ac:dyDescent="0.2"/>
    <row r="11748" ht="12" customHeight="1" x14ac:dyDescent="0.2"/>
    <row r="11749" ht="12" customHeight="1" x14ac:dyDescent="0.2"/>
    <row r="11750" ht="12" customHeight="1" x14ac:dyDescent="0.2"/>
    <row r="11751" ht="12" customHeight="1" x14ac:dyDescent="0.2"/>
    <row r="11752" ht="12" customHeight="1" x14ac:dyDescent="0.2"/>
    <row r="11753" ht="12" customHeight="1" x14ac:dyDescent="0.2"/>
    <row r="11754" ht="12" customHeight="1" x14ac:dyDescent="0.2"/>
    <row r="11755" ht="12" customHeight="1" x14ac:dyDescent="0.2"/>
    <row r="11756" ht="12" customHeight="1" x14ac:dyDescent="0.2"/>
    <row r="11757" ht="12" customHeight="1" x14ac:dyDescent="0.2"/>
    <row r="11758" ht="12" customHeight="1" x14ac:dyDescent="0.2"/>
    <row r="11759" ht="12" customHeight="1" x14ac:dyDescent="0.2"/>
    <row r="11760" ht="12" customHeight="1" x14ac:dyDescent="0.2"/>
    <row r="11761" ht="12" customHeight="1" x14ac:dyDescent="0.2"/>
    <row r="11762" ht="12" customHeight="1" x14ac:dyDescent="0.2"/>
    <row r="11763" ht="12" customHeight="1" x14ac:dyDescent="0.2"/>
    <row r="11764" ht="12" customHeight="1" x14ac:dyDescent="0.2"/>
    <row r="11765" ht="12" customHeight="1" x14ac:dyDescent="0.2"/>
    <row r="11766" ht="12" customHeight="1" x14ac:dyDescent="0.2"/>
    <row r="11767" ht="12" customHeight="1" x14ac:dyDescent="0.2"/>
    <row r="11768" ht="12" customHeight="1" x14ac:dyDescent="0.2"/>
    <row r="11769" ht="12" customHeight="1" x14ac:dyDescent="0.2"/>
    <row r="11770" ht="12" customHeight="1" x14ac:dyDescent="0.2"/>
    <row r="11771" ht="12" customHeight="1" x14ac:dyDescent="0.2"/>
    <row r="11772" ht="12" customHeight="1" x14ac:dyDescent="0.2"/>
    <row r="11773" ht="12" customHeight="1" x14ac:dyDescent="0.2"/>
    <row r="11774" ht="12" customHeight="1" x14ac:dyDescent="0.2"/>
    <row r="11775" ht="12" customHeight="1" x14ac:dyDescent="0.2"/>
    <row r="11776" ht="12" customHeight="1" x14ac:dyDescent="0.2"/>
    <row r="11777" ht="12" customHeight="1" x14ac:dyDescent="0.2"/>
    <row r="11778" ht="12" customHeight="1" x14ac:dyDescent="0.2"/>
    <row r="11779" ht="12" customHeight="1" x14ac:dyDescent="0.2"/>
    <row r="11780" ht="12" customHeight="1" x14ac:dyDescent="0.2"/>
    <row r="11781" ht="12" customHeight="1" x14ac:dyDescent="0.2"/>
    <row r="11782" ht="12" customHeight="1" x14ac:dyDescent="0.2"/>
    <row r="11783" ht="12" customHeight="1" x14ac:dyDescent="0.2"/>
    <row r="11784" ht="12" customHeight="1" x14ac:dyDescent="0.2"/>
    <row r="11785" ht="12" customHeight="1" x14ac:dyDescent="0.2"/>
    <row r="11786" ht="12" customHeight="1" x14ac:dyDescent="0.2"/>
    <row r="11787" ht="12" customHeight="1" x14ac:dyDescent="0.2"/>
    <row r="11788" ht="12" customHeight="1" x14ac:dyDescent="0.2"/>
    <row r="11789" ht="12" customHeight="1" x14ac:dyDescent="0.2"/>
    <row r="11790" ht="12" customHeight="1" x14ac:dyDescent="0.2"/>
    <row r="11791" ht="12" customHeight="1" x14ac:dyDescent="0.2"/>
    <row r="11792" ht="12" customHeight="1" x14ac:dyDescent="0.2"/>
    <row r="11793" ht="12" customHeight="1" x14ac:dyDescent="0.2"/>
    <row r="11794" ht="12" customHeight="1" x14ac:dyDescent="0.2"/>
    <row r="11795" ht="12" customHeight="1" x14ac:dyDescent="0.2"/>
    <row r="11796" ht="12" customHeight="1" x14ac:dyDescent="0.2"/>
    <row r="11797" ht="12" customHeight="1" x14ac:dyDescent="0.2"/>
    <row r="11798" ht="12" customHeight="1" x14ac:dyDescent="0.2"/>
    <row r="11799" ht="12" customHeight="1" x14ac:dyDescent="0.2"/>
    <row r="11800" ht="12" customHeight="1" x14ac:dyDescent="0.2"/>
    <row r="11801" ht="12" customHeight="1" x14ac:dyDescent="0.2"/>
    <row r="11802" ht="12" customHeight="1" x14ac:dyDescent="0.2"/>
    <row r="11803" ht="12" customHeight="1" x14ac:dyDescent="0.2"/>
    <row r="11804" ht="12" customHeight="1" x14ac:dyDescent="0.2"/>
    <row r="11805" ht="12" customHeight="1" x14ac:dyDescent="0.2"/>
    <row r="11806" ht="12" customHeight="1" x14ac:dyDescent="0.2"/>
    <row r="11807" ht="12" customHeight="1" x14ac:dyDescent="0.2"/>
    <row r="11808" ht="12" customHeight="1" x14ac:dyDescent="0.2"/>
    <row r="11809" ht="12" customHeight="1" x14ac:dyDescent="0.2"/>
    <row r="11810" ht="12" customHeight="1" x14ac:dyDescent="0.2"/>
    <row r="11811" ht="12" customHeight="1" x14ac:dyDescent="0.2"/>
    <row r="11812" ht="12" customHeight="1" x14ac:dyDescent="0.2"/>
    <row r="11813" ht="12" customHeight="1" x14ac:dyDescent="0.2"/>
    <row r="11814" ht="12" customHeight="1" x14ac:dyDescent="0.2"/>
    <row r="11815" ht="12" customHeight="1" x14ac:dyDescent="0.2"/>
    <row r="11816" ht="12" customHeight="1" x14ac:dyDescent="0.2"/>
    <row r="11817" ht="12" customHeight="1" x14ac:dyDescent="0.2"/>
    <row r="11818" ht="12" customHeight="1" x14ac:dyDescent="0.2"/>
    <row r="11819" ht="12" customHeight="1" x14ac:dyDescent="0.2"/>
    <row r="11820" ht="12" customHeight="1" x14ac:dyDescent="0.2"/>
    <row r="11821" ht="12" customHeight="1" x14ac:dyDescent="0.2"/>
    <row r="11822" ht="12" customHeight="1" x14ac:dyDescent="0.2"/>
    <row r="11823" ht="12" customHeight="1" x14ac:dyDescent="0.2"/>
    <row r="11824" ht="12" customHeight="1" x14ac:dyDescent="0.2"/>
    <row r="11825" ht="12" customHeight="1" x14ac:dyDescent="0.2"/>
    <row r="11826" ht="12" customHeight="1" x14ac:dyDescent="0.2"/>
    <row r="11827" ht="12" customHeight="1" x14ac:dyDescent="0.2"/>
    <row r="11828" ht="12" customHeight="1" x14ac:dyDescent="0.2"/>
    <row r="11829" ht="12" customHeight="1" x14ac:dyDescent="0.2"/>
    <row r="11830" ht="12" customHeight="1" x14ac:dyDescent="0.2"/>
    <row r="11831" ht="12" customHeight="1" x14ac:dyDescent="0.2"/>
    <row r="11832" ht="12" customHeight="1" x14ac:dyDescent="0.2"/>
    <row r="11833" ht="12" customHeight="1" x14ac:dyDescent="0.2"/>
    <row r="11834" ht="12" customHeight="1" x14ac:dyDescent="0.2"/>
    <row r="11835" ht="12" customHeight="1" x14ac:dyDescent="0.2"/>
    <row r="11836" ht="12" customHeight="1" x14ac:dyDescent="0.2"/>
    <row r="11837" ht="12" customHeight="1" x14ac:dyDescent="0.2"/>
    <row r="11838" ht="12" customHeight="1" x14ac:dyDescent="0.2"/>
    <row r="11839" ht="12" customHeight="1" x14ac:dyDescent="0.2"/>
    <row r="11840" ht="12" customHeight="1" x14ac:dyDescent="0.2"/>
    <row r="11841" ht="12" customHeight="1" x14ac:dyDescent="0.2"/>
    <row r="11842" ht="12" customHeight="1" x14ac:dyDescent="0.2"/>
    <row r="11843" ht="12" customHeight="1" x14ac:dyDescent="0.2"/>
    <row r="11844" ht="12" customHeight="1" x14ac:dyDescent="0.2"/>
    <row r="11845" ht="12" customHeight="1" x14ac:dyDescent="0.2"/>
    <row r="11846" ht="12" customHeight="1" x14ac:dyDescent="0.2"/>
    <row r="11847" ht="12" customHeight="1" x14ac:dyDescent="0.2"/>
    <row r="11848" ht="12" customHeight="1" x14ac:dyDescent="0.2"/>
    <row r="11849" ht="12" customHeight="1" x14ac:dyDescent="0.2"/>
    <row r="11850" ht="12" customHeight="1" x14ac:dyDescent="0.2"/>
    <row r="11851" ht="12" customHeight="1" x14ac:dyDescent="0.2"/>
    <row r="11852" ht="12" customHeight="1" x14ac:dyDescent="0.2"/>
    <row r="11853" ht="12" customHeight="1" x14ac:dyDescent="0.2"/>
    <row r="11854" ht="12" customHeight="1" x14ac:dyDescent="0.2"/>
    <row r="11855" ht="12" customHeight="1" x14ac:dyDescent="0.2"/>
    <row r="11856" ht="12" customHeight="1" x14ac:dyDescent="0.2"/>
    <row r="11857" ht="12" customHeight="1" x14ac:dyDescent="0.2"/>
    <row r="11858" ht="12" customHeight="1" x14ac:dyDescent="0.2"/>
    <row r="11859" ht="12" customHeight="1" x14ac:dyDescent="0.2"/>
    <row r="11860" ht="12" customHeight="1" x14ac:dyDescent="0.2"/>
    <row r="11861" ht="12" customHeight="1" x14ac:dyDescent="0.2"/>
    <row r="11862" ht="12" customHeight="1" x14ac:dyDescent="0.2"/>
    <row r="11863" ht="12" customHeight="1" x14ac:dyDescent="0.2"/>
    <row r="11864" ht="12" customHeight="1" x14ac:dyDescent="0.2"/>
    <row r="11865" ht="12" customHeight="1" x14ac:dyDescent="0.2"/>
    <row r="11866" ht="12" customHeight="1" x14ac:dyDescent="0.2"/>
    <row r="11867" ht="12" customHeight="1" x14ac:dyDescent="0.2"/>
    <row r="11868" ht="12" customHeight="1" x14ac:dyDescent="0.2"/>
    <row r="11869" ht="12" customHeight="1" x14ac:dyDescent="0.2"/>
    <row r="11870" ht="12" customHeight="1" x14ac:dyDescent="0.2"/>
    <row r="11871" ht="12" customHeight="1" x14ac:dyDescent="0.2"/>
    <row r="11872" ht="12" customHeight="1" x14ac:dyDescent="0.2"/>
    <row r="11873" ht="12" customHeight="1" x14ac:dyDescent="0.2"/>
    <row r="11874" ht="12" customHeight="1" x14ac:dyDescent="0.2"/>
    <row r="11875" ht="12" customHeight="1" x14ac:dyDescent="0.2"/>
    <row r="11876" ht="12" customHeight="1" x14ac:dyDescent="0.2"/>
    <row r="11877" ht="12" customHeight="1" x14ac:dyDescent="0.2"/>
    <row r="11878" ht="12" customHeight="1" x14ac:dyDescent="0.2"/>
    <row r="11879" ht="12" customHeight="1" x14ac:dyDescent="0.2"/>
    <row r="11880" ht="12" customHeight="1" x14ac:dyDescent="0.2"/>
    <row r="11881" ht="12" customHeight="1" x14ac:dyDescent="0.2"/>
    <row r="11882" ht="12" customHeight="1" x14ac:dyDescent="0.2"/>
    <row r="11883" ht="12" customHeight="1" x14ac:dyDescent="0.2"/>
    <row r="11884" ht="12" customHeight="1" x14ac:dyDescent="0.2"/>
    <row r="11885" ht="12" customHeight="1" x14ac:dyDescent="0.2"/>
    <row r="11886" ht="12" customHeight="1" x14ac:dyDescent="0.2"/>
    <row r="11887" ht="12" customHeight="1" x14ac:dyDescent="0.2"/>
    <row r="11888" ht="12" customHeight="1" x14ac:dyDescent="0.2"/>
    <row r="11889" ht="12" customHeight="1" x14ac:dyDescent="0.2"/>
    <row r="11890" ht="12" customHeight="1" x14ac:dyDescent="0.2"/>
    <row r="11891" ht="12" customHeight="1" x14ac:dyDescent="0.2"/>
    <row r="11892" ht="12" customHeight="1" x14ac:dyDescent="0.2"/>
    <row r="11893" ht="12" customHeight="1" x14ac:dyDescent="0.2"/>
    <row r="11894" ht="12" customHeight="1" x14ac:dyDescent="0.2"/>
    <row r="11895" ht="12" customHeight="1" x14ac:dyDescent="0.2"/>
    <row r="11896" ht="12" customHeight="1" x14ac:dyDescent="0.2"/>
    <row r="11897" ht="12" customHeight="1" x14ac:dyDescent="0.2"/>
    <row r="11898" ht="12" customHeight="1" x14ac:dyDescent="0.2"/>
    <row r="11899" ht="12" customHeight="1" x14ac:dyDescent="0.2"/>
    <row r="11900" ht="12" customHeight="1" x14ac:dyDescent="0.2"/>
    <row r="11901" ht="12" customHeight="1" x14ac:dyDescent="0.2"/>
    <row r="11902" ht="12" customHeight="1" x14ac:dyDescent="0.2"/>
    <row r="11903" ht="12" customHeight="1" x14ac:dyDescent="0.2"/>
    <row r="11904" ht="12" customHeight="1" x14ac:dyDescent="0.2"/>
    <row r="11905" ht="12" customHeight="1" x14ac:dyDescent="0.2"/>
    <row r="11906" ht="12" customHeight="1" x14ac:dyDescent="0.2"/>
    <row r="11907" ht="12" customHeight="1" x14ac:dyDescent="0.2"/>
    <row r="11908" ht="12" customHeight="1" x14ac:dyDescent="0.2"/>
    <row r="11909" ht="12" customHeight="1" x14ac:dyDescent="0.2"/>
    <row r="11910" ht="12" customHeight="1" x14ac:dyDescent="0.2"/>
    <row r="11911" ht="12" customHeight="1" x14ac:dyDescent="0.2"/>
    <row r="11912" ht="12" customHeight="1" x14ac:dyDescent="0.2"/>
    <row r="11913" ht="12" customHeight="1" x14ac:dyDescent="0.2"/>
    <row r="11914" ht="12" customHeight="1" x14ac:dyDescent="0.2"/>
    <row r="11915" ht="12" customHeight="1" x14ac:dyDescent="0.2"/>
    <row r="11916" ht="12" customHeight="1" x14ac:dyDescent="0.2"/>
    <row r="11917" ht="12" customHeight="1" x14ac:dyDescent="0.2"/>
    <row r="11918" ht="12" customHeight="1" x14ac:dyDescent="0.2"/>
    <row r="11919" ht="12" customHeight="1" x14ac:dyDescent="0.2"/>
    <row r="11920" ht="12" customHeight="1" x14ac:dyDescent="0.2"/>
    <row r="11921" ht="12" customHeight="1" x14ac:dyDescent="0.2"/>
    <row r="11922" ht="12" customHeight="1" x14ac:dyDescent="0.2"/>
    <row r="11923" ht="12" customHeight="1" x14ac:dyDescent="0.2"/>
    <row r="11924" ht="12" customHeight="1" x14ac:dyDescent="0.2"/>
    <row r="11925" ht="12" customHeight="1" x14ac:dyDescent="0.2"/>
    <row r="11926" ht="12" customHeight="1" x14ac:dyDescent="0.2"/>
    <row r="11927" ht="12" customHeight="1" x14ac:dyDescent="0.2"/>
    <row r="11928" ht="12" customHeight="1" x14ac:dyDescent="0.2"/>
    <row r="11929" ht="12" customHeight="1" x14ac:dyDescent="0.2"/>
    <row r="11930" ht="12" customHeight="1" x14ac:dyDescent="0.2"/>
    <row r="11931" ht="12" customHeight="1" x14ac:dyDescent="0.2"/>
    <row r="11932" ht="12" customHeight="1" x14ac:dyDescent="0.2"/>
    <row r="11933" ht="12" customHeight="1" x14ac:dyDescent="0.2"/>
    <row r="11934" ht="12" customHeight="1" x14ac:dyDescent="0.2"/>
    <row r="11935" ht="12" customHeight="1" x14ac:dyDescent="0.2"/>
    <row r="11936" ht="12" customHeight="1" x14ac:dyDescent="0.2"/>
    <row r="11937" ht="12" customHeight="1" x14ac:dyDescent="0.2"/>
    <row r="11938" ht="12" customHeight="1" x14ac:dyDescent="0.2"/>
    <row r="11939" ht="12" customHeight="1" x14ac:dyDescent="0.2"/>
    <row r="11940" ht="12" customHeight="1" x14ac:dyDescent="0.2"/>
    <row r="11941" ht="12" customHeight="1" x14ac:dyDescent="0.2"/>
    <row r="11942" ht="12" customHeight="1" x14ac:dyDescent="0.2"/>
    <row r="11943" ht="12" customHeight="1" x14ac:dyDescent="0.2"/>
    <row r="11944" ht="12" customHeight="1" x14ac:dyDescent="0.2"/>
    <row r="11945" ht="12" customHeight="1" x14ac:dyDescent="0.2"/>
    <row r="11946" ht="12" customHeight="1" x14ac:dyDescent="0.2"/>
    <row r="11947" ht="12" customHeight="1" x14ac:dyDescent="0.2"/>
    <row r="11948" ht="12" customHeight="1" x14ac:dyDescent="0.2"/>
    <row r="11949" ht="12" customHeight="1" x14ac:dyDescent="0.2"/>
    <row r="11950" ht="12" customHeight="1" x14ac:dyDescent="0.2"/>
    <row r="11951" ht="12" customHeight="1" x14ac:dyDescent="0.2"/>
    <row r="11952" ht="12" customHeight="1" x14ac:dyDescent="0.2"/>
    <row r="11953" ht="12" customHeight="1" x14ac:dyDescent="0.2"/>
    <row r="11954" ht="12" customHeight="1" x14ac:dyDescent="0.2"/>
    <row r="11955" ht="12" customHeight="1" x14ac:dyDescent="0.2"/>
    <row r="11956" ht="12" customHeight="1" x14ac:dyDescent="0.2"/>
    <row r="11957" ht="12" customHeight="1" x14ac:dyDescent="0.2"/>
    <row r="11958" ht="12" customHeight="1" x14ac:dyDescent="0.2"/>
    <row r="11959" ht="12" customHeight="1" x14ac:dyDescent="0.2"/>
    <row r="11960" ht="12" customHeight="1" x14ac:dyDescent="0.2"/>
    <row r="11961" ht="12" customHeight="1" x14ac:dyDescent="0.2"/>
    <row r="11962" ht="12" customHeight="1" x14ac:dyDescent="0.2"/>
    <row r="11963" ht="12" customHeight="1" x14ac:dyDescent="0.2"/>
    <row r="11964" ht="12" customHeight="1" x14ac:dyDescent="0.2"/>
    <row r="11965" ht="12" customHeight="1" x14ac:dyDescent="0.2"/>
    <row r="11966" ht="12" customHeight="1" x14ac:dyDescent="0.2"/>
    <row r="11967" ht="12" customHeight="1" x14ac:dyDescent="0.2"/>
    <row r="11968" ht="12" customHeight="1" x14ac:dyDescent="0.2"/>
    <row r="11969" ht="12" customHeight="1" x14ac:dyDescent="0.2"/>
    <row r="11970" ht="12" customHeight="1" x14ac:dyDescent="0.2"/>
    <row r="11971" ht="12" customHeight="1" x14ac:dyDescent="0.2"/>
    <row r="11972" ht="12" customHeight="1" x14ac:dyDescent="0.2"/>
    <row r="11973" ht="12" customHeight="1" x14ac:dyDescent="0.2"/>
    <row r="11974" ht="12" customHeight="1" x14ac:dyDescent="0.2"/>
    <row r="11975" ht="12" customHeight="1" x14ac:dyDescent="0.2"/>
    <row r="11976" ht="12" customHeight="1" x14ac:dyDescent="0.2"/>
    <row r="11977" ht="12" customHeight="1" x14ac:dyDescent="0.2"/>
    <row r="11978" ht="12" customHeight="1" x14ac:dyDescent="0.2"/>
    <row r="11979" ht="12" customHeight="1" x14ac:dyDescent="0.2"/>
    <row r="11980" ht="12" customHeight="1" x14ac:dyDescent="0.2"/>
    <row r="11981" ht="12" customHeight="1" x14ac:dyDescent="0.2"/>
    <row r="11982" ht="12" customHeight="1" x14ac:dyDescent="0.2"/>
    <row r="11983" ht="12" customHeight="1" x14ac:dyDescent="0.2"/>
    <row r="11984" ht="12" customHeight="1" x14ac:dyDescent="0.2"/>
    <row r="11985" ht="12" customHeight="1" x14ac:dyDescent="0.2"/>
    <row r="11986" ht="12" customHeight="1" x14ac:dyDescent="0.2"/>
    <row r="11987" ht="12" customHeight="1" x14ac:dyDescent="0.2"/>
    <row r="11988" ht="12" customHeight="1" x14ac:dyDescent="0.2"/>
    <row r="11989" ht="12" customHeight="1" x14ac:dyDescent="0.2"/>
    <row r="11990" ht="12" customHeight="1" x14ac:dyDescent="0.2"/>
    <row r="11991" ht="12" customHeight="1" x14ac:dyDescent="0.2"/>
    <row r="11992" ht="12" customHeight="1" x14ac:dyDescent="0.2"/>
    <row r="11993" ht="12" customHeight="1" x14ac:dyDescent="0.2"/>
    <row r="11994" ht="12" customHeight="1" x14ac:dyDescent="0.2"/>
    <row r="11995" ht="12" customHeight="1" x14ac:dyDescent="0.2"/>
    <row r="11996" ht="12" customHeight="1" x14ac:dyDescent="0.2"/>
    <row r="11997" ht="12" customHeight="1" x14ac:dyDescent="0.2"/>
    <row r="11998" ht="12" customHeight="1" x14ac:dyDescent="0.2"/>
    <row r="11999" ht="12" customHeight="1" x14ac:dyDescent="0.2"/>
    <row r="12000" ht="12" customHeight="1" x14ac:dyDescent="0.2"/>
    <row r="12001" ht="12" customHeight="1" x14ac:dyDescent="0.2"/>
    <row r="12002" ht="12" customHeight="1" x14ac:dyDescent="0.2"/>
    <row r="12003" ht="12" customHeight="1" x14ac:dyDescent="0.2"/>
    <row r="12004" ht="12" customHeight="1" x14ac:dyDescent="0.2"/>
    <row r="12005" ht="12" customHeight="1" x14ac:dyDescent="0.2"/>
    <row r="12006" ht="12" customHeight="1" x14ac:dyDescent="0.2"/>
    <row r="12007" ht="12" customHeight="1" x14ac:dyDescent="0.2"/>
    <row r="12008" ht="12" customHeight="1" x14ac:dyDescent="0.2"/>
    <row r="12009" ht="12" customHeight="1" x14ac:dyDescent="0.2"/>
    <row r="12010" ht="12" customHeight="1" x14ac:dyDescent="0.2"/>
    <row r="12011" ht="12" customHeight="1" x14ac:dyDescent="0.2"/>
    <row r="12012" ht="12" customHeight="1" x14ac:dyDescent="0.2"/>
    <row r="12013" ht="12" customHeight="1" x14ac:dyDescent="0.2"/>
    <row r="12014" ht="12" customHeight="1" x14ac:dyDescent="0.2"/>
    <row r="12015" ht="12" customHeight="1" x14ac:dyDescent="0.2"/>
    <row r="12016" ht="12" customHeight="1" x14ac:dyDescent="0.2"/>
    <row r="12017" ht="12" customHeight="1" x14ac:dyDescent="0.2"/>
    <row r="12018" ht="12" customHeight="1" x14ac:dyDescent="0.2"/>
    <row r="12019" ht="12" customHeight="1" x14ac:dyDescent="0.2"/>
    <row r="12020" ht="12" customHeight="1" x14ac:dyDescent="0.2"/>
    <row r="12021" ht="12" customHeight="1" x14ac:dyDescent="0.2"/>
    <row r="12022" ht="12" customHeight="1" x14ac:dyDescent="0.2"/>
    <row r="12023" ht="12" customHeight="1" x14ac:dyDescent="0.2"/>
    <row r="12024" ht="12" customHeight="1" x14ac:dyDescent="0.2"/>
    <row r="12025" ht="12" customHeight="1" x14ac:dyDescent="0.2"/>
    <row r="12026" ht="12" customHeight="1" x14ac:dyDescent="0.2"/>
    <row r="12027" ht="12" customHeight="1" x14ac:dyDescent="0.2"/>
    <row r="12028" ht="12" customHeight="1" x14ac:dyDescent="0.2"/>
    <row r="12029" ht="12" customHeight="1" x14ac:dyDescent="0.2"/>
    <row r="12030" ht="12" customHeight="1" x14ac:dyDescent="0.2"/>
    <row r="12031" ht="12" customHeight="1" x14ac:dyDescent="0.2"/>
    <row r="12032" ht="12" customHeight="1" x14ac:dyDescent="0.2"/>
    <row r="12033" ht="12" customHeight="1" x14ac:dyDescent="0.2"/>
    <row r="12034" ht="12" customHeight="1" x14ac:dyDescent="0.2"/>
    <row r="12035" ht="12" customHeight="1" x14ac:dyDescent="0.2"/>
    <row r="12036" ht="12" customHeight="1" x14ac:dyDescent="0.2"/>
    <row r="12037" ht="12" customHeight="1" x14ac:dyDescent="0.2"/>
    <row r="12038" ht="12" customHeight="1" x14ac:dyDescent="0.2"/>
    <row r="12039" ht="12" customHeight="1" x14ac:dyDescent="0.2"/>
    <row r="12040" ht="12" customHeight="1" x14ac:dyDescent="0.2"/>
    <row r="12041" ht="12" customHeight="1" x14ac:dyDescent="0.2"/>
    <row r="12042" ht="12" customHeight="1" x14ac:dyDescent="0.2"/>
    <row r="12043" ht="12" customHeight="1" x14ac:dyDescent="0.2"/>
    <row r="12044" ht="12" customHeight="1" x14ac:dyDescent="0.2"/>
    <row r="12045" ht="12" customHeight="1" x14ac:dyDescent="0.2"/>
    <row r="12046" ht="12" customHeight="1" x14ac:dyDescent="0.2"/>
    <row r="12047" ht="12" customHeight="1" x14ac:dyDescent="0.2"/>
    <row r="12048" ht="12" customHeight="1" x14ac:dyDescent="0.2"/>
    <row r="12049" ht="12" customHeight="1" x14ac:dyDescent="0.2"/>
    <row r="12050" ht="12" customHeight="1" x14ac:dyDescent="0.2"/>
    <row r="12051" ht="12" customHeight="1" x14ac:dyDescent="0.2"/>
    <row r="12052" ht="12" customHeight="1" x14ac:dyDescent="0.2"/>
    <row r="12053" ht="12" customHeight="1" x14ac:dyDescent="0.2"/>
    <row r="12054" ht="12" customHeight="1" x14ac:dyDescent="0.2"/>
    <row r="12055" ht="12" customHeight="1" x14ac:dyDescent="0.2"/>
    <row r="12056" ht="12" customHeight="1" x14ac:dyDescent="0.2"/>
    <row r="12057" ht="12" customHeight="1" x14ac:dyDescent="0.2"/>
    <row r="12058" ht="12" customHeight="1" x14ac:dyDescent="0.2"/>
    <row r="12059" ht="12" customHeight="1" x14ac:dyDescent="0.2"/>
    <row r="12060" ht="12" customHeight="1" x14ac:dyDescent="0.2"/>
    <row r="12061" ht="12" customHeight="1" x14ac:dyDescent="0.2"/>
    <row r="12062" ht="12" customHeight="1" x14ac:dyDescent="0.2"/>
    <row r="12063" ht="12" customHeight="1" x14ac:dyDescent="0.2"/>
    <row r="12064" ht="12" customHeight="1" x14ac:dyDescent="0.2"/>
    <row r="12065" ht="12" customHeight="1" x14ac:dyDescent="0.2"/>
    <row r="12066" ht="12" customHeight="1" x14ac:dyDescent="0.2"/>
    <row r="12067" ht="12" customHeight="1" x14ac:dyDescent="0.2"/>
    <row r="12068" ht="12" customHeight="1" x14ac:dyDescent="0.2"/>
    <row r="12069" ht="12" customHeight="1" x14ac:dyDescent="0.2"/>
    <row r="12070" ht="12" customHeight="1" x14ac:dyDescent="0.2"/>
    <row r="12071" ht="12" customHeight="1" x14ac:dyDescent="0.2"/>
    <row r="12072" ht="12" customHeight="1" x14ac:dyDescent="0.2"/>
    <row r="12073" ht="12" customHeight="1" x14ac:dyDescent="0.2"/>
    <row r="12074" ht="12" customHeight="1" x14ac:dyDescent="0.2"/>
    <row r="12075" ht="12" customHeight="1" x14ac:dyDescent="0.2"/>
    <row r="12076" ht="12" customHeight="1" x14ac:dyDescent="0.2"/>
    <row r="12077" ht="12" customHeight="1" x14ac:dyDescent="0.2"/>
    <row r="12078" ht="12" customHeight="1" x14ac:dyDescent="0.2"/>
    <row r="12079" ht="12" customHeight="1" x14ac:dyDescent="0.2"/>
    <row r="12080" ht="12" customHeight="1" x14ac:dyDescent="0.2"/>
    <row r="12081" ht="12" customHeight="1" x14ac:dyDescent="0.2"/>
    <row r="12082" ht="12" customHeight="1" x14ac:dyDescent="0.2"/>
    <row r="12083" ht="12" customHeight="1" x14ac:dyDescent="0.2"/>
    <row r="12084" ht="12" customHeight="1" x14ac:dyDescent="0.2"/>
    <row r="12085" ht="12" customHeight="1" x14ac:dyDescent="0.2"/>
    <row r="12086" ht="12" customHeight="1" x14ac:dyDescent="0.2"/>
    <row r="12087" ht="12" customHeight="1" x14ac:dyDescent="0.2"/>
    <row r="12088" ht="12" customHeight="1" x14ac:dyDescent="0.2"/>
    <row r="12089" ht="12" customHeight="1" x14ac:dyDescent="0.2"/>
    <row r="12090" ht="12" customHeight="1" x14ac:dyDescent="0.2"/>
    <row r="12091" ht="12" customHeight="1" x14ac:dyDescent="0.2"/>
    <row r="12092" ht="12" customHeight="1" x14ac:dyDescent="0.2"/>
    <row r="12093" ht="12" customHeight="1" x14ac:dyDescent="0.2"/>
    <row r="12094" ht="12" customHeight="1" x14ac:dyDescent="0.2"/>
    <row r="12095" ht="12" customHeight="1" x14ac:dyDescent="0.2"/>
    <row r="12096" ht="12" customHeight="1" x14ac:dyDescent="0.2"/>
    <row r="12097" ht="12" customHeight="1" x14ac:dyDescent="0.2"/>
    <row r="12098" ht="12" customHeight="1" x14ac:dyDescent="0.2"/>
    <row r="12099" ht="12" customHeight="1" x14ac:dyDescent="0.2"/>
    <row r="12100" ht="12" customHeight="1" x14ac:dyDescent="0.2"/>
    <row r="12101" ht="12" customHeight="1" x14ac:dyDescent="0.2"/>
    <row r="12102" ht="12" customHeight="1" x14ac:dyDescent="0.2"/>
    <row r="12103" ht="12" customHeight="1" x14ac:dyDescent="0.2"/>
    <row r="12104" ht="12" customHeight="1" x14ac:dyDescent="0.2"/>
    <row r="12105" ht="12" customHeight="1" x14ac:dyDescent="0.2"/>
    <row r="12106" ht="12" customHeight="1" x14ac:dyDescent="0.2"/>
    <row r="12107" ht="12" customHeight="1" x14ac:dyDescent="0.2"/>
    <row r="12108" ht="12" customHeight="1" x14ac:dyDescent="0.2"/>
    <row r="12109" ht="12" customHeight="1" x14ac:dyDescent="0.2"/>
    <row r="12110" ht="12" customHeight="1" x14ac:dyDescent="0.2"/>
    <row r="12111" ht="12" customHeight="1" x14ac:dyDescent="0.2"/>
    <row r="12112" ht="12" customHeight="1" x14ac:dyDescent="0.2"/>
    <row r="12113" ht="12" customHeight="1" x14ac:dyDescent="0.2"/>
    <row r="12114" ht="12" customHeight="1" x14ac:dyDescent="0.2"/>
    <row r="12115" ht="12" customHeight="1" x14ac:dyDescent="0.2"/>
    <row r="12116" ht="12" customHeight="1" x14ac:dyDescent="0.2"/>
    <row r="12117" ht="12" customHeight="1" x14ac:dyDescent="0.2"/>
    <row r="12118" ht="12" customHeight="1" x14ac:dyDescent="0.2"/>
    <row r="12119" ht="12" customHeight="1" x14ac:dyDescent="0.2"/>
    <row r="12120" ht="12" customHeight="1" x14ac:dyDescent="0.2"/>
    <row r="12121" ht="12" customHeight="1" x14ac:dyDescent="0.2"/>
    <row r="12122" ht="12" customHeight="1" x14ac:dyDescent="0.2"/>
    <row r="12123" ht="12" customHeight="1" x14ac:dyDescent="0.2"/>
    <row r="12124" ht="12" customHeight="1" x14ac:dyDescent="0.2"/>
    <row r="12125" ht="12" customHeight="1" x14ac:dyDescent="0.2"/>
    <row r="12126" ht="12" customHeight="1" x14ac:dyDescent="0.2"/>
    <row r="12127" ht="12" customHeight="1" x14ac:dyDescent="0.2"/>
    <row r="12128" ht="12" customHeight="1" x14ac:dyDescent="0.2"/>
    <row r="12129" ht="12" customHeight="1" x14ac:dyDescent="0.2"/>
    <row r="12130" ht="12" customHeight="1" x14ac:dyDescent="0.2"/>
    <row r="12131" ht="12" customHeight="1" x14ac:dyDescent="0.2"/>
    <row r="12132" ht="12" customHeight="1" x14ac:dyDescent="0.2"/>
    <row r="12133" ht="12" customHeight="1" x14ac:dyDescent="0.2"/>
    <row r="12134" ht="12" customHeight="1" x14ac:dyDescent="0.2"/>
    <row r="12135" ht="12" customHeight="1" x14ac:dyDescent="0.2"/>
    <row r="12136" ht="12" customHeight="1" x14ac:dyDescent="0.2"/>
    <row r="12137" ht="12" customHeight="1" x14ac:dyDescent="0.2"/>
    <row r="12138" ht="12" customHeight="1" x14ac:dyDescent="0.2"/>
    <row r="12139" ht="12" customHeight="1" x14ac:dyDescent="0.2"/>
    <row r="12140" ht="12" customHeight="1" x14ac:dyDescent="0.2"/>
    <row r="12141" ht="12" customHeight="1" x14ac:dyDescent="0.2"/>
    <row r="12142" ht="12" customHeight="1" x14ac:dyDescent="0.2"/>
    <row r="12143" ht="12" customHeight="1" x14ac:dyDescent="0.2"/>
    <row r="12144" ht="12" customHeight="1" x14ac:dyDescent="0.2"/>
    <row r="12145" ht="12" customHeight="1" x14ac:dyDescent="0.2"/>
    <row r="12146" ht="12" customHeight="1" x14ac:dyDescent="0.2"/>
    <row r="12147" ht="12" customHeight="1" x14ac:dyDescent="0.2"/>
    <row r="12148" ht="12" customHeight="1" x14ac:dyDescent="0.2"/>
    <row r="12149" ht="12" customHeight="1" x14ac:dyDescent="0.2"/>
    <row r="12150" ht="12" customHeight="1" x14ac:dyDescent="0.2"/>
    <row r="12151" ht="12" customHeight="1" x14ac:dyDescent="0.2"/>
    <row r="12152" ht="12" customHeight="1" x14ac:dyDescent="0.2"/>
    <row r="12153" ht="12" customHeight="1" x14ac:dyDescent="0.2"/>
    <row r="12154" ht="12" customHeight="1" x14ac:dyDescent="0.2"/>
    <row r="12155" ht="12" customHeight="1" x14ac:dyDescent="0.2"/>
    <row r="12156" ht="12" customHeight="1" x14ac:dyDescent="0.2"/>
    <row r="12157" ht="12" customHeight="1" x14ac:dyDescent="0.2"/>
    <row r="12158" ht="12" customHeight="1" x14ac:dyDescent="0.2"/>
    <row r="12159" ht="12" customHeight="1" x14ac:dyDescent="0.2"/>
    <row r="12160" ht="12" customHeight="1" x14ac:dyDescent="0.2"/>
    <row r="12161" ht="12" customHeight="1" x14ac:dyDescent="0.2"/>
    <row r="12162" ht="12" customHeight="1" x14ac:dyDescent="0.2"/>
    <row r="12163" ht="12" customHeight="1" x14ac:dyDescent="0.2"/>
    <row r="12164" ht="12" customHeight="1" x14ac:dyDescent="0.2"/>
    <row r="12165" ht="12" customHeight="1" x14ac:dyDescent="0.2"/>
    <row r="12166" ht="12" customHeight="1" x14ac:dyDescent="0.2"/>
    <row r="12167" ht="12" customHeight="1" x14ac:dyDescent="0.2"/>
    <row r="12168" ht="12" customHeight="1" x14ac:dyDescent="0.2"/>
    <row r="12169" ht="12" customHeight="1" x14ac:dyDescent="0.2"/>
    <row r="12170" ht="12" customHeight="1" x14ac:dyDescent="0.2"/>
    <row r="12171" ht="12" customHeight="1" x14ac:dyDescent="0.2"/>
    <row r="12172" ht="12" customHeight="1" x14ac:dyDescent="0.2"/>
    <row r="12173" ht="12" customHeight="1" x14ac:dyDescent="0.2"/>
    <row r="12174" ht="12" customHeight="1" x14ac:dyDescent="0.2"/>
    <row r="12175" ht="12" customHeight="1" x14ac:dyDescent="0.2"/>
    <row r="12176" ht="12" customHeight="1" x14ac:dyDescent="0.2"/>
    <row r="12177" ht="12" customHeight="1" x14ac:dyDescent="0.2"/>
    <row r="12178" ht="12" customHeight="1" x14ac:dyDescent="0.2"/>
    <row r="12179" ht="12" customHeight="1" x14ac:dyDescent="0.2"/>
    <row r="12180" ht="12" customHeight="1" x14ac:dyDescent="0.2"/>
    <row r="12181" ht="12" customHeight="1" x14ac:dyDescent="0.2"/>
    <row r="12182" ht="12" customHeight="1" x14ac:dyDescent="0.2"/>
    <row r="12183" ht="12" customHeight="1" x14ac:dyDescent="0.2"/>
    <row r="12184" ht="12" customHeight="1" x14ac:dyDescent="0.2"/>
    <row r="12185" ht="12" customHeight="1" x14ac:dyDescent="0.2"/>
    <row r="12186" ht="12" customHeight="1" x14ac:dyDescent="0.2"/>
    <row r="12187" ht="12" customHeight="1" x14ac:dyDescent="0.2"/>
    <row r="12188" ht="12" customHeight="1" x14ac:dyDescent="0.2"/>
    <row r="12189" ht="12" customHeight="1" x14ac:dyDescent="0.2"/>
    <row r="12190" ht="12" customHeight="1" x14ac:dyDescent="0.2"/>
    <row r="12191" ht="12" customHeight="1" x14ac:dyDescent="0.2"/>
    <row r="12192" ht="12" customHeight="1" x14ac:dyDescent="0.2"/>
    <row r="12193" ht="12" customHeight="1" x14ac:dyDescent="0.2"/>
    <row r="12194" ht="12" customHeight="1" x14ac:dyDescent="0.2"/>
    <row r="12195" ht="12" customHeight="1" x14ac:dyDescent="0.2"/>
    <row r="12196" ht="12" customHeight="1" x14ac:dyDescent="0.2"/>
    <row r="12197" ht="12" customHeight="1" x14ac:dyDescent="0.2"/>
    <row r="12198" ht="12" customHeight="1" x14ac:dyDescent="0.2"/>
    <row r="12199" ht="12" customHeight="1" x14ac:dyDescent="0.2"/>
    <row r="12200" ht="12" customHeight="1" x14ac:dyDescent="0.2"/>
    <row r="12201" ht="12" customHeight="1" x14ac:dyDescent="0.2"/>
    <row r="12202" ht="12" customHeight="1" x14ac:dyDescent="0.2"/>
    <row r="12203" ht="12" customHeight="1" x14ac:dyDescent="0.2"/>
    <row r="12204" ht="12" customHeight="1" x14ac:dyDescent="0.2"/>
    <row r="12205" ht="12" customHeight="1" x14ac:dyDescent="0.2"/>
    <row r="12206" ht="12" customHeight="1" x14ac:dyDescent="0.2"/>
    <row r="12207" ht="12" customHeight="1" x14ac:dyDescent="0.2"/>
    <row r="12208" ht="12" customHeight="1" x14ac:dyDescent="0.2"/>
    <row r="12209" ht="12" customHeight="1" x14ac:dyDescent="0.2"/>
    <row r="12210" ht="12" customHeight="1" x14ac:dyDescent="0.2"/>
    <row r="12211" ht="12" customHeight="1" x14ac:dyDescent="0.2"/>
    <row r="12212" ht="12" customHeight="1" x14ac:dyDescent="0.2"/>
    <row r="12213" ht="12" customHeight="1" x14ac:dyDescent="0.2"/>
    <row r="12214" ht="12" customHeight="1" x14ac:dyDescent="0.2"/>
    <row r="12215" ht="12" customHeight="1" x14ac:dyDescent="0.2"/>
    <row r="12216" ht="12" customHeight="1" x14ac:dyDescent="0.2"/>
    <row r="12217" ht="12" customHeight="1" x14ac:dyDescent="0.2"/>
    <row r="12218" ht="12" customHeight="1" x14ac:dyDescent="0.2"/>
    <row r="12219" ht="12" customHeight="1" x14ac:dyDescent="0.2"/>
    <row r="12220" ht="12" customHeight="1" x14ac:dyDescent="0.2"/>
    <row r="12221" ht="12" customHeight="1" x14ac:dyDescent="0.2"/>
    <row r="12222" ht="12" customHeight="1" x14ac:dyDescent="0.2"/>
    <row r="12223" ht="12" customHeight="1" x14ac:dyDescent="0.2"/>
    <row r="12224" ht="12" customHeight="1" x14ac:dyDescent="0.2"/>
    <row r="12225" ht="12" customHeight="1" x14ac:dyDescent="0.2"/>
    <row r="12226" ht="12" customHeight="1" x14ac:dyDescent="0.2"/>
    <row r="12227" ht="12" customHeight="1" x14ac:dyDescent="0.2"/>
    <row r="12228" ht="12" customHeight="1" x14ac:dyDescent="0.2"/>
    <row r="12229" ht="12" customHeight="1" x14ac:dyDescent="0.2"/>
    <row r="12230" ht="12" customHeight="1" x14ac:dyDescent="0.2"/>
    <row r="12231" ht="12" customHeight="1" x14ac:dyDescent="0.2"/>
    <row r="12232" ht="12" customHeight="1" x14ac:dyDescent="0.2"/>
    <row r="12233" ht="12" customHeight="1" x14ac:dyDescent="0.2"/>
    <row r="12234" ht="12" customHeight="1" x14ac:dyDescent="0.2"/>
    <row r="12235" ht="12" customHeight="1" x14ac:dyDescent="0.2"/>
    <row r="12236" ht="12" customHeight="1" x14ac:dyDescent="0.2"/>
    <row r="12237" ht="12" customHeight="1" x14ac:dyDescent="0.2"/>
    <row r="12238" ht="12" customHeight="1" x14ac:dyDescent="0.2"/>
    <row r="12239" ht="12" customHeight="1" x14ac:dyDescent="0.2"/>
    <row r="12240" ht="12" customHeight="1" x14ac:dyDescent="0.2"/>
    <row r="12241" ht="12" customHeight="1" x14ac:dyDescent="0.2"/>
    <row r="12242" ht="12" customHeight="1" x14ac:dyDescent="0.2"/>
    <row r="12243" ht="12" customHeight="1" x14ac:dyDescent="0.2"/>
    <row r="12244" ht="12" customHeight="1" x14ac:dyDescent="0.2"/>
    <row r="12245" ht="12" customHeight="1" x14ac:dyDescent="0.2"/>
    <row r="12246" ht="12" customHeight="1" x14ac:dyDescent="0.2"/>
    <row r="12247" ht="12" customHeight="1" x14ac:dyDescent="0.2"/>
    <row r="12248" ht="12" customHeight="1" x14ac:dyDescent="0.2"/>
    <row r="12249" ht="12" customHeight="1" x14ac:dyDescent="0.2"/>
    <row r="12250" ht="12" customHeight="1" x14ac:dyDescent="0.2"/>
    <row r="12251" ht="12" customHeight="1" x14ac:dyDescent="0.2"/>
    <row r="12252" ht="12" customHeight="1" x14ac:dyDescent="0.2"/>
    <row r="12253" ht="12" customHeight="1" x14ac:dyDescent="0.2"/>
    <row r="12254" ht="12" customHeight="1" x14ac:dyDescent="0.2"/>
    <row r="12255" ht="12" customHeight="1" x14ac:dyDescent="0.2"/>
    <row r="12256" ht="12" customHeight="1" x14ac:dyDescent="0.2"/>
    <row r="12257" ht="12" customHeight="1" x14ac:dyDescent="0.2"/>
    <row r="12258" ht="12" customHeight="1" x14ac:dyDescent="0.2"/>
    <row r="12259" ht="12" customHeight="1" x14ac:dyDescent="0.2"/>
    <row r="12260" ht="12" customHeight="1" x14ac:dyDescent="0.2"/>
    <row r="12261" ht="12" customHeight="1" x14ac:dyDescent="0.2"/>
    <row r="12262" ht="12" customHeight="1" x14ac:dyDescent="0.2"/>
    <row r="12263" ht="12" customHeight="1" x14ac:dyDescent="0.2"/>
    <row r="12264" ht="12" customHeight="1" x14ac:dyDescent="0.2"/>
    <row r="12265" ht="12" customHeight="1" x14ac:dyDescent="0.2"/>
    <row r="12266" ht="12" customHeight="1" x14ac:dyDescent="0.2"/>
    <row r="12267" ht="12" customHeight="1" x14ac:dyDescent="0.2"/>
    <row r="12268" ht="12" customHeight="1" x14ac:dyDescent="0.2"/>
    <row r="12269" ht="12" customHeight="1" x14ac:dyDescent="0.2"/>
    <row r="12270" ht="12" customHeight="1" x14ac:dyDescent="0.2"/>
    <row r="12271" ht="12" customHeight="1" x14ac:dyDescent="0.2"/>
    <row r="12272" ht="12" customHeight="1" x14ac:dyDescent="0.2"/>
    <row r="12273" ht="12" customHeight="1" x14ac:dyDescent="0.2"/>
    <row r="12274" ht="12" customHeight="1" x14ac:dyDescent="0.2"/>
    <row r="12275" ht="12" customHeight="1" x14ac:dyDescent="0.2"/>
    <row r="12276" ht="12" customHeight="1" x14ac:dyDescent="0.2"/>
    <row r="12277" ht="12" customHeight="1" x14ac:dyDescent="0.2"/>
    <row r="12278" ht="12" customHeight="1" x14ac:dyDescent="0.2"/>
    <row r="12279" ht="12" customHeight="1" x14ac:dyDescent="0.2"/>
    <row r="12280" ht="12" customHeight="1" x14ac:dyDescent="0.2"/>
    <row r="12281" ht="12" customHeight="1" x14ac:dyDescent="0.2"/>
    <row r="12282" ht="12" customHeight="1" x14ac:dyDescent="0.2"/>
    <row r="12283" ht="12" customHeight="1" x14ac:dyDescent="0.2"/>
    <row r="12284" ht="12" customHeight="1" x14ac:dyDescent="0.2"/>
    <row r="12285" ht="12" customHeight="1" x14ac:dyDescent="0.2"/>
    <row r="12286" ht="12" customHeight="1" x14ac:dyDescent="0.2"/>
    <row r="12287" ht="12" customHeight="1" x14ac:dyDescent="0.2"/>
    <row r="12288" ht="12" customHeight="1" x14ac:dyDescent="0.2"/>
    <row r="12289" ht="12" customHeight="1" x14ac:dyDescent="0.2"/>
    <row r="12290" ht="12" customHeight="1" x14ac:dyDescent="0.2"/>
    <row r="12291" ht="12" customHeight="1" x14ac:dyDescent="0.2"/>
    <row r="12292" ht="12" customHeight="1" x14ac:dyDescent="0.2"/>
    <row r="12293" ht="12" customHeight="1" x14ac:dyDescent="0.2"/>
    <row r="12294" ht="12" customHeight="1" x14ac:dyDescent="0.2"/>
    <row r="12295" ht="12" customHeight="1" x14ac:dyDescent="0.2"/>
    <row r="12296" ht="12" customHeight="1" x14ac:dyDescent="0.2"/>
    <row r="12297" ht="12" customHeight="1" x14ac:dyDescent="0.2"/>
    <row r="12298" ht="12" customHeight="1" x14ac:dyDescent="0.2"/>
    <row r="12299" ht="12" customHeight="1" x14ac:dyDescent="0.2"/>
    <row r="12300" ht="12" customHeight="1" x14ac:dyDescent="0.2"/>
    <row r="12301" ht="12" customHeight="1" x14ac:dyDescent="0.2"/>
    <row r="12302" ht="12" customHeight="1" x14ac:dyDescent="0.2"/>
    <row r="12303" ht="12" customHeight="1" x14ac:dyDescent="0.2"/>
    <row r="12304" ht="12" customHeight="1" x14ac:dyDescent="0.2"/>
    <row r="12305" ht="12" customHeight="1" x14ac:dyDescent="0.2"/>
    <row r="12306" ht="12" customHeight="1" x14ac:dyDescent="0.2"/>
    <row r="12307" ht="12" customHeight="1" x14ac:dyDescent="0.2"/>
    <row r="12308" ht="12" customHeight="1" x14ac:dyDescent="0.2"/>
    <row r="12309" ht="12" customHeight="1" x14ac:dyDescent="0.2"/>
    <row r="12310" ht="12" customHeight="1" x14ac:dyDescent="0.2"/>
    <row r="12311" ht="12" customHeight="1" x14ac:dyDescent="0.2"/>
    <row r="12312" ht="12" customHeight="1" x14ac:dyDescent="0.2"/>
    <row r="12313" ht="12" customHeight="1" x14ac:dyDescent="0.2"/>
    <row r="12314" ht="12" customHeight="1" x14ac:dyDescent="0.2"/>
    <row r="12315" ht="12" customHeight="1" x14ac:dyDescent="0.2"/>
    <row r="12316" ht="12" customHeight="1" x14ac:dyDescent="0.2"/>
    <row r="12317" ht="12" customHeight="1" x14ac:dyDescent="0.2"/>
    <row r="12318" ht="12" customHeight="1" x14ac:dyDescent="0.2"/>
    <row r="12319" ht="12" customHeight="1" x14ac:dyDescent="0.2"/>
    <row r="12320" ht="12" customHeight="1" x14ac:dyDescent="0.2"/>
    <row r="12321" ht="12" customHeight="1" x14ac:dyDescent="0.2"/>
    <row r="12322" ht="12" customHeight="1" x14ac:dyDescent="0.2"/>
    <row r="12323" ht="12" customHeight="1" x14ac:dyDescent="0.2"/>
    <row r="12324" ht="12" customHeight="1" x14ac:dyDescent="0.2"/>
    <row r="12325" ht="12" customHeight="1" x14ac:dyDescent="0.2"/>
    <row r="12326" ht="12" customHeight="1" x14ac:dyDescent="0.2"/>
    <row r="12327" ht="12" customHeight="1" x14ac:dyDescent="0.2"/>
    <row r="12328" ht="12" customHeight="1" x14ac:dyDescent="0.2"/>
    <row r="12329" ht="12" customHeight="1" x14ac:dyDescent="0.2"/>
    <row r="12330" ht="12" customHeight="1" x14ac:dyDescent="0.2"/>
    <row r="12331" ht="12" customHeight="1" x14ac:dyDescent="0.2"/>
    <row r="12332" ht="12" customHeight="1" x14ac:dyDescent="0.2"/>
    <row r="12333" ht="12" customHeight="1" x14ac:dyDescent="0.2"/>
    <row r="12334" ht="12" customHeight="1" x14ac:dyDescent="0.2"/>
    <row r="12335" ht="12" customHeight="1" x14ac:dyDescent="0.2"/>
    <row r="12336" ht="12" customHeight="1" x14ac:dyDescent="0.2"/>
    <row r="12337" ht="12" customHeight="1" x14ac:dyDescent="0.2"/>
    <row r="12338" ht="12" customHeight="1" x14ac:dyDescent="0.2"/>
    <row r="12339" ht="12" customHeight="1" x14ac:dyDescent="0.2"/>
    <row r="12340" ht="12" customHeight="1" x14ac:dyDescent="0.2"/>
    <row r="12341" ht="12" customHeight="1" x14ac:dyDescent="0.2"/>
    <row r="12342" ht="12" customHeight="1" x14ac:dyDescent="0.2"/>
    <row r="12343" ht="12" customHeight="1" x14ac:dyDescent="0.2"/>
    <row r="12344" ht="12" customHeight="1" x14ac:dyDescent="0.2"/>
    <row r="12345" ht="12" customHeight="1" x14ac:dyDescent="0.2"/>
    <row r="12346" ht="12" customHeight="1" x14ac:dyDescent="0.2"/>
    <row r="12347" ht="12" customHeight="1" x14ac:dyDescent="0.2"/>
    <row r="12348" ht="12" customHeight="1" x14ac:dyDescent="0.2"/>
    <row r="12349" ht="12" customHeight="1" x14ac:dyDescent="0.2"/>
    <row r="12350" ht="12" customHeight="1" x14ac:dyDescent="0.2"/>
    <row r="12351" ht="12" customHeight="1" x14ac:dyDescent="0.2"/>
    <row r="12352" ht="12" customHeight="1" x14ac:dyDescent="0.2"/>
    <row r="12353" ht="12" customHeight="1" x14ac:dyDescent="0.2"/>
    <row r="12354" ht="12" customHeight="1" x14ac:dyDescent="0.2"/>
    <row r="12355" ht="12" customHeight="1" x14ac:dyDescent="0.2"/>
    <row r="12356" ht="12" customHeight="1" x14ac:dyDescent="0.2"/>
    <row r="12357" ht="12" customHeight="1" x14ac:dyDescent="0.2"/>
    <row r="12358" ht="12" customHeight="1" x14ac:dyDescent="0.2"/>
    <row r="12359" ht="12" customHeight="1" x14ac:dyDescent="0.2"/>
    <row r="12360" ht="12" customHeight="1" x14ac:dyDescent="0.2"/>
    <row r="12361" ht="12" customHeight="1" x14ac:dyDescent="0.2"/>
    <row r="12362" ht="12" customHeight="1" x14ac:dyDescent="0.2"/>
    <row r="12363" ht="12" customHeight="1" x14ac:dyDescent="0.2"/>
    <row r="12364" ht="12" customHeight="1" x14ac:dyDescent="0.2"/>
    <row r="12365" ht="12" customHeight="1" x14ac:dyDescent="0.2"/>
    <row r="12366" ht="12" customHeight="1" x14ac:dyDescent="0.2"/>
    <row r="12367" ht="12" customHeight="1" x14ac:dyDescent="0.2"/>
    <row r="12368" ht="12" customHeight="1" x14ac:dyDescent="0.2"/>
    <row r="12369" ht="12" customHeight="1" x14ac:dyDescent="0.2"/>
    <row r="12370" ht="12" customHeight="1" x14ac:dyDescent="0.2"/>
    <row r="12371" ht="12" customHeight="1" x14ac:dyDescent="0.2"/>
    <row r="12372" ht="12" customHeight="1" x14ac:dyDescent="0.2"/>
    <row r="12373" ht="12" customHeight="1" x14ac:dyDescent="0.2"/>
    <row r="12374" ht="12" customHeight="1" x14ac:dyDescent="0.2"/>
    <row r="12375" ht="12" customHeight="1" x14ac:dyDescent="0.2"/>
    <row r="12376" ht="12" customHeight="1" x14ac:dyDescent="0.2"/>
    <row r="12377" ht="12" customHeight="1" x14ac:dyDescent="0.2"/>
    <row r="12378" ht="12" customHeight="1" x14ac:dyDescent="0.2"/>
    <row r="12379" ht="12" customHeight="1" x14ac:dyDescent="0.2"/>
    <row r="12380" ht="12" customHeight="1" x14ac:dyDescent="0.2"/>
    <row r="12381" ht="12" customHeight="1" x14ac:dyDescent="0.2"/>
    <row r="12382" ht="12" customHeight="1" x14ac:dyDescent="0.2"/>
    <row r="12383" ht="12" customHeight="1" x14ac:dyDescent="0.2"/>
    <row r="12384" ht="12" customHeight="1" x14ac:dyDescent="0.2"/>
    <row r="12385" ht="12" customHeight="1" x14ac:dyDescent="0.2"/>
    <row r="12386" ht="12" customHeight="1" x14ac:dyDescent="0.2"/>
    <row r="12387" ht="12" customHeight="1" x14ac:dyDescent="0.2"/>
    <row r="12388" ht="12" customHeight="1" x14ac:dyDescent="0.2"/>
    <row r="12389" ht="12" customHeight="1" x14ac:dyDescent="0.2"/>
    <row r="12390" ht="12" customHeight="1" x14ac:dyDescent="0.2"/>
    <row r="12391" ht="12" customHeight="1" x14ac:dyDescent="0.2"/>
    <row r="12392" ht="12" customHeight="1" x14ac:dyDescent="0.2"/>
    <row r="12393" ht="12" customHeight="1" x14ac:dyDescent="0.2"/>
    <row r="12394" ht="12" customHeight="1" x14ac:dyDescent="0.2"/>
    <row r="12395" ht="12" customHeight="1" x14ac:dyDescent="0.2"/>
    <row r="12396" ht="12" customHeight="1" x14ac:dyDescent="0.2"/>
    <row r="12397" ht="12" customHeight="1" x14ac:dyDescent="0.2"/>
    <row r="12398" ht="12" customHeight="1" x14ac:dyDescent="0.2"/>
    <row r="12399" ht="12" customHeight="1" x14ac:dyDescent="0.2"/>
    <row r="12400" ht="12" customHeight="1" x14ac:dyDescent="0.2"/>
    <row r="12401" ht="12" customHeight="1" x14ac:dyDescent="0.2"/>
    <row r="12402" ht="12" customHeight="1" x14ac:dyDescent="0.2"/>
    <row r="12403" ht="12" customHeight="1" x14ac:dyDescent="0.2"/>
    <row r="12404" ht="12" customHeight="1" x14ac:dyDescent="0.2"/>
    <row r="12405" ht="12" customHeight="1" x14ac:dyDescent="0.2"/>
    <row r="12406" ht="12" customHeight="1" x14ac:dyDescent="0.2"/>
    <row r="12407" ht="12" customHeight="1" x14ac:dyDescent="0.2"/>
    <row r="12408" ht="12" customHeight="1" x14ac:dyDescent="0.2"/>
    <row r="12409" ht="12" customHeight="1" x14ac:dyDescent="0.2"/>
    <row r="12410" ht="12" customHeight="1" x14ac:dyDescent="0.2"/>
    <row r="12411" ht="12" customHeight="1" x14ac:dyDescent="0.2"/>
    <row r="12412" ht="12" customHeight="1" x14ac:dyDescent="0.2"/>
    <row r="12413" ht="12" customHeight="1" x14ac:dyDescent="0.2"/>
    <row r="12414" ht="12" customHeight="1" x14ac:dyDescent="0.2"/>
    <row r="12415" ht="12" customHeight="1" x14ac:dyDescent="0.2"/>
    <row r="12416" ht="12" customHeight="1" x14ac:dyDescent="0.2"/>
    <row r="12417" ht="12" customHeight="1" x14ac:dyDescent="0.2"/>
    <row r="12418" ht="12" customHeight="1" x14ac:dyDescent="0.2"/>
    <row r="12419" ht="12" customHeight="1" x14ac:dyDescent="0.2"/>
    <row r="12420" ht="12" customHeight="1" x14ac:dyDescent="0.2"/>
    <row r="12421" ht="12" customHeight="1" x14ac:dyDescent="0.2"/>
    <row r="12422" ht="12" customHeight="1" x14ac:dyDescent="0.2"/>
    <row r="12423" ht="12" customHeight="1" x14ac:dyDescent="0.2"/>
    <row r="12424" ht="12" customHeight="1" x14ac:dyDescent="0.2"/>
    <row r="12425" ht="12" customHeight="1" x14ac:dyDescent="0.2"/>
    <row r="12426" ht="12" customHeight="1" x14ac:dyDescent="0.2"/>
    <row r="12427" ht="12" customHeight="1" x14ac:dyDescent="0.2"/>
    <row r="12428" ht="12" customHeight="1" x14ac:dyDescent="0.2"/>
    <row r="12429" ht="12" customHeight="1" x14ac:dyDescent="0.2"/>
    <row r="12430" ht="12" customHeight="1" x14ac:dyDescent="0.2"/>
    <row r="12431" ht="12" customHeight="1" x14ac:dyDescent="0.2"/>
    <row r="12432" ht="12" customHeight="1" x14ac:dyDescent="0.2"/>
    <row r="12433" ht="12" customHeight="1" x14ac:dyDescent="0.2"/>
    <row r="12434" ht="12" customHeight="1" x14ac:dyDescent="0.2"/>
    <row r="12435" ht="12" customHeight="1" x14ac:dyDescent="0.2"/>
    <row r="12436" ht="12" customHeight="1" x14ac:dyDescent="0.2"/>
    <row r="12437" ht="12" customHeight="1" x14ac:dyDescent="0.2"/>
    <row r="12438" ht="12" customHeight="1" x14ac:dyDescent="0.2"/>
    <row r="12439" ht="12" customHeight="1" x14ac:dyDescent="0.2"/>
    <row r="12440" ht="12" customHeight="1" x14ac:dyDescent="0.2"/>
    <row r="12441" ht="12" customHeight="1" x14ac:dyDescent="0.2"/>
    <row r="12442" ht="12" customHeight="1" x14ac:dyDescent="0.2"/>
    <row r="12443" ht="12" customHeight="1" x14ac:dyDescent="0.2"/>
    <row r="12444" ht="12" customHeight="1" x14ac:dyDescent="0.2"/>
    <row r="12445" ht="12" customHeight="1" x14ac:dyDescent="0.2"/>
    <row r="12446" ht="12" customHeight="1" x14ac:dyDescent="0.2"/>
    <row r="12447" ht="12" customHeight="1" x14ac:dyDescent="0.2"/>
    <row r="12448" ht="12" customHeight="1" x14ac:dyDescent="0.2"/>
    <row r="12449" ht="12" customHeight="1" x14ac:dyDescent="0.2"/>
    <row r="12450" ht="12" customHeight="1" x14ac:dyDescent="0.2"/>
    <row r="12451" ht="12" customHeight="1" x14ac:dyDescent="0.2"/>
    <row r="12452" ht="12" customHeight="1" x14ac:dyDescent="0.2"/>
    <row r="12453" ht="12" customHeight="1" x14ac:dyDescent="0.2"/>
    <row r="12454" ht="12" customHeight="1" x14ac:dyDescent="0.2"/>
    <row r="12455" ht="12" customHeight="1" x14ac:dyDescent="0.2"/>
    <row r="12456" ht="12" customHeight="1" x14ac:dyDescent="0.2"/>
    <row r="12457" ht="12" customHeight="1" x14ac:dyDescent="0.2"/>
    <row r="12458" ht="12" customHeight="1" x14ac:dyDescent="0.2"/>
    <row r="12459" ht="12" customHeight="1" x14ac:dyDescent="0.2"/>
    <row r="12460" ht="12" customHeight="1" x14ac:dyDescent="0.2"/>
    <row r="12461" ht="12" customHeight="1" x14ac:dyDescent="0.2"/>
    <row r="12462" ht="12" customHeight="1" x14ac:dyDescent="0.2"/>
    <row r="12463" ht="12" customHeight="1" x14ac:dyDescent="0.2"/>
    <row r="12464" ht="12" customHeight="1" x14ac:dyDescent="0.2"/>
    <row r="12465" ht="12" customHeight="1" x14ac:dyDescent="0.2"/>
    <row r="12466" ht="12" customHeight="1" x14ac:dyDescent="0.2"/>
    <row r="12467" ht="12" customHeight="1" x14ac:dyDescent="0.2"/>
    <row r="12468" ht="12" customHeight="1" x14ac:dyDescent="0.2"/>
    <row r="12469" ht="12" customHeight="1" x14ac:dyDescent="0.2"/>
    <row r="12470" ht="12" customHeight="1" x14ac:dyDescent="0.2"/>
    <row r="12471" ht="12" customHeight="1" x14ac:dyDescent="0.2"/>
    <row r="12472" ht="12" customHeight="1" x14ac:dyDescent="0.2"/>
    <row r="12473" ht="12" customHeight="1" x14ac:dyDescent="0.2"/>
    <row r="12474" ht="12" customHeight="1" x14ac:dyDescent="0.2"/>
    <row r="12475" ht="12" customHeight="1" x14ac:dyDescent="0.2"/>
    <row r="12476" ht="12" customHeight="1" x14ac:dyDescent="0.2"/>
    <row r="12477" ht="12" customHeight="1" x14ac:dyDescent="0.2"/>
    <row r="12478" ht="12" customHeight="1" x14ac:dyDescent="0.2"/>
    <row r="12479" ht="12" customHeight="1" x14ac:dyDescent="0.2"/>
    <row r="12480" ht="12" customHeight="1" x14ac:dyDescent="0.2"/>
    <row r="12481" ht="12" customHeight="1" x14ac:dyDescent="0.2"/>
    <row r="12482" ht="12" customHeight="1" x14ac:dyDescent="0.2"/>
    <row r="12483" ht="12" customHeight="1" x14ac:dyDescent="0.2"/>
    <row r="12484" ht="12" customHeight="1" x14ac:dyDescent="0.2"/>
    <row r="12485" ht="12" customHeight="1" x14ac:dyDescent="0.2"/>
    <row r="12486" ht="12" customHeight="1" x14ac:dyDescent="0.2"/>
    <row r="12487" ht="12" customHeight="1" x14ac:dyDescent="0.2"/>
    <row r="12488" ht="12" customHeight="1" x14ac:dyDescent="0.2"/>
    <row r="12489" ht="12" customHeight="1" x14ac:dyDescent="0.2"/>
    <row r="12490" ht="12" customHeight="1" x14ac:dyDescent="0.2"/>
    <row r="12491" ht="12" customHeight="1" x14ac:dyDescent="0.2"/>
    <row r="12492" ht="12" customHeight="1" x14ac:dyDescent="0.2"/>
    <row r="12493" ht="12" customHeight="1" x14ac:dyDescent="0.2"/>
    <row r="12494" ht="12" customHeight="1" x14ac:dyDescent="0.2"/>
    <row r="12495" ht="12" customHeight="1" x14ac:dyDescent="0.2"/>
    <row r="12496" ht="12" customHeight="1" x14ac:dyDescent="0.2"/>
    <row r="12497" ht="12" customHeight="1" x14ac:dyDescent="0.2"/>
    <row r="12498" ht="12" customHeight="1" x14ac:dyDescent="0.2"/>
    <row r="12499" ht="12" customHeight="1" x14ac:dyDescent="0.2"/>
    <row r="12500" ht="12" customHeight="1" x14ac:dyDescent="0.2"/>
    <row r="12501" ht="12" customHeight="1" x14ac:dyDescent="0.2"/>
    <row r="12502" ht="12" customHeight="1" x14ac:dyDescent="0.2"/>
    <row r="12503" ht="12" customHeight="1" x14ac:dyDescent="0.2"/>
    <row r="12504" ht="12" customHeight="1" x14ac:dyDescent="0.2"/>
    <row r="12505" ht="12" customHeight="1" x14ac:dyDescent="0.2"/>
    <row r="12506" ht="12" customHeight="1" x14ac:dyDescent="0.2"/>
    <row r="12507" ht="12" customHeight="1" x14ac:dyDescent="0.2"/>
    <row r="12508" ht="12" customHeight="1" x14ac:dyDescent="0.2"/>
    <row r="12509" ht="12" customHeight="1" x14ac:dyDescent="0.2"/>
    <row r="12510" ht="12" customHeight="1" x14ac:dyDescent="0.2"/>
    <row r="12511" ht="12" customHeight="1" x14ac:dyDescent="0.2"/>
    <row r="12512" ht="12" customHeight="1" x14ac:dyDescent="0.2"/>
    <row r="12513" ht="12" customHeight="1" x14ac:dyDescent="0.2"/>
    <row r="12514" ht="12" customHeight="1" x14ac:dyDescent="0.2"/>
    <row r="12515" ht="12" customHeight="1" x14ac:dyDescent="0.2"/>
    <row r="12516" ht="12" customHeight="1" x14ac:dyDescent="0.2"/>
    <row r="12517" ht="12" customHeight="1" x14ac:dyDescent="0.2"/>
    <row r="12518" ht="12" customHeight="1" x14ac:dyDescent="0.2"/>
    <row r="12519" ht="12" customHeight="1" x14ac:dyDescent="0.2"/>
    <row r="12520" ht="12" customHeight="1" x14ac:dyDescent="0.2"/>
    <row r="12521" ht="12" customHeight="1" x14ac:dyDescent="0.2"/>
    <row r="12522" ht="12" customHeight="1" x14ac:dyDescent="0.2"/>
    <row r="12523" ht="12" customHeight="1" x14ac:dyDescent="0.2"/>
    <row r="12524" ht="12" customHeight="1" x14ac:dyDescent="0.2"/>
    <row r="12525" ht="12" customHeight="1" x14ac:dyDescent="0.2"/>
    <row r="12526" ht="12" customHeight="1" x14ac:dyDescent="0.2"/>
    <row r="12527" ht="12" customHeight="1" x14ac:dyDescent="0.2"/>
    <row r="12528" ht="12" customHeight="1" x14ac:dyDescent="0.2"/>
    <row r="12529" ht="12" customHeight="1" x14ac:dyDescent="0.2"/>
    <row r="12530" ht="12" customHeight="1" x14ac:dyDescent="0.2"/>
    <row r="12531" ht="12" customHeight="1" x14ac:dyDescent="0.2"/>
    <row r="12532" ht="12" customHeight="1" x14ac:dyDescent="0.2"/>
    <row r="12533" ht="12" customHeight="1" x14ac:dyDescent="0.2"/>
    <row r="12534" ht="12" customHeight="1" x14ac:dyDescent="0.2"/>
    <row r="12535" ht="12" customHeight="1" x14ac:dyDescent="0.2"/>
    <row r="12536" ht="12" customHeight="1" x14ac:dyDescent="0.2"/>
    <row r="12537" ht="12" customHeight="1" x14ac:dyDescent="0.2"/>
    <row r="12538" ht="12" customHeight="1" x14ac:dyDescent="0.2"/>
    <row r="12539" ht="12" customHeight="1" x14ac:dyDescent="0.2"/>
    <row r="12540" ht="12" customHeight="1" x14ac:dyDescent="0.2"/>
    <row r="12541" ht="12" customHeight="1" x14ac:dyDescent="0.2"/>
    <row r="12542" ht="12" customHeight="1" x14ac:dyDescent="0.2"/>
    <row r="12543" ht="12" customHeight="1" x14ac:dyDescent="0.2"/>
    <row r="12544" ht="12" customHeight="1" x14ac:dyDescent="0.2"/>
    <row r="12545" ht="12" customHeight="1" x14ac:dyDescent="0.2"/>
    <row r="12546" ht="12" customHeight="1" x14ac:dyDescent="0.2"/>
    <row r="12547" ht="12" customHeight="1" x14ac:dyDescent="0.2"/>
    <row r="12548" ht="12" customHeight="1" x14ac:dyDescent="0.2"/>
    <row r="12549" ht="12" customHeight="1" x14ac:dyDescent="0.2"/>
    <row r="12550" ht="12" customHeight="1" x14ac:dyDescent="0.2"/>
    <row r="12551" ht="12" customHeight="1" x14ac:dyDescent="0.2"/>
    <row r="12552" ht="12" customHeight="1" x14ac:dyDescent="0.2"/>
    <row r="12553" ht="12" customHeight="1" x14ac:dyDescent="0.2"/>
    <row r="12554" ht="12" customHeight="1" x14ac:dyDescent="0.2"/>
    <row r="12555" ht="12" customHeight="1" x14ac:dyDescent="0.2"/>
    <row r="12556" ht="12" customHeight="1" x14ac:dyDescent="0.2"/>
    <row r="12557" ht="12" customHeight="1" x14ac:dyDescent="0.2"/>
    <row r="12558" ht="12" customHeight="1" x14ac:dyDescent="0.2"/>
    <row r="12559" ht="12" customHeight="1" x14ac:dyDescent="0.2"/>
    <row r="12560" ht="12" customHeight="1" x14ac:dyDescent="0.2"/>
    <row r="12561" ht="12" customHeight="1" x14ac:dyDescent="0.2"/>
    <row r="12562" ht="12" customHeight="1" x14ac:dyDescent="0.2"/>
    <row r="12563" ht="12" customHeight="1" x14ac:dyDescent="0.2"/>
    <row r="12564" ht="12" customHeight="1" x14ac:dyDescent="0.2"/>
    <row r="12565" ht="12" customHeight="1" x14ac:dyDescent="0.2"/>
    <row r="12566" ht="12" customHeight="1" x14ac:dyDescent="0.2"/>
    <row r="12567" ht="12" customHeight="1" x14ac:dyDescent="0.2"/>
    <row r="12568" ht="12" customHeight="1" x14ac:dyDescent="0.2"/>
    <row r="12569" ht="12" customHeight="1" x14ac:dyDescent="0.2"/>
    <row r="12570" ht="12" customHeight="1" x14ac:dyDescent="0.2"/>
    <row r="12571" ht="12" customHeight="1" x14ac:dyDescent="0.2"/>
    <row r="12572" ht="12" customHeight="1" x14ac:dyDescent="0.2"/>
    <row r="12573" ht="12" customHeight="1" x14ac:dyDescent="0.2"/>
    <row r="12574" ht="12" customHeight="1" x14ac:dyDescent="0.2"/>
    <row r="12575" ht="12" customHeight="1" x14ac:dyDescent="0.2"/>
    <row r="12576" ht="12" customHeight="1" x14ac:dyDescent="0.2"/>
    <row r="12577" ht="12" customHeight="1" x14ac:dyDescent="0.2"/>
    <row r="12578" ht="12" customHeight="1" x14ac:dyDescent="0.2"/>
    <row r="12579" ht="12" customHeight="1" x14ac:dyDescent="0.2"/>
    <row r="12580" ht="12" customHeight="1" x14ac:dyDescent="0.2"/>
    <row r="12581" ht="12" customHeight="1" x14ac:dyDescent="0.2"/>
    <row r="12582" ht="12" customHeight="1" x14ac:dyDescent="0.2"/>
    <row r="12583" ht="12" customHeight="1" x14ac:dyDescent="0.2"/>
    <row r="12584" ht="12" customHeight="1" x14ac:dyDescent="0.2"/>
    <row r="12585" ht="12" customHeight="1" x14ac:dyDescent="0.2"/>
    <row r="12586" ht="12" customHeight="1" x14ac:dyDescent="0.2"/>
    <row r="12587" ht="12" customHeight="1" x14ac:dyDescent="0.2"/>
    <row r="12588" ht="12" customHeight="1" x14ac:dyDescent="0.2"/>
    <row r="12589" ht="12" customHeight="1" x14ac:dyDescent="0.2"/>
    <row r="12590" ht="12" customHeight="1" x14ac:dyDescent="0.2"/>
    <row r="12591" ht="12" customHeight="1" x14ac:dyDescent="0.2"/>
    <row r="12592" ht="12" customHeight="1" x14ac:dyDescent="0.2"/>
    <row r="12593" ht="12" customHeight="1" x14ac:dyDescent="0.2"/>
    <row r="12594" ht="12" customHeight="1" x14ac:dyDescent="0.2"/>
    <row r="12595" ht="12" customHeight="1" x14ac:dyDescent="0.2"/>
    <row r="12596" ht="12" customHeight="1" x14ac:dyDescent="0.2"/>
    <row r="12597" ht="12" customHeight="1" x14ac:dyDescent="0.2"/>
    <row r="12598" ht="12" customHeight="1" x14ac:dyDescent="0.2"/>
    <row r="12599" ht="12" customHeight="1" x14ac:dyDescent="0.2"/>
    <row r="12600" ht="12" customHeight="1" x14ac:dyDescent="0.2"/>
    <row r="12601" ht="12" customHeight="1" x14ac:dyDescent="0.2"/>
    <row r="12602" ht="12" customHeight="1" x14ac:dyDescent="0.2"/>
    <row r="12603" ht="12" customHeight="1" x14ac:dyDescent="0.2"/>
    <row r="12604" ht="12" customHeight="1" x14ac:dyDescent="0.2"/>
    <row r="12605" ht="12" customHeight="1" x14ac:dyDescent="0.2"/>
    <row r="12606" ht="12" customHeight="1" x14ac:dyDescent="0.2"/>
    <row r="12607" ht="12" customHeight="1" x14ac:dyDescent="0.2"/>
    <row r="12608" ht="12" customHeight="1" x14ac:dyDescent="0.2"/>
    <row r="12609" ht="12" customHeight="1" x14ac:dyDescent="0.2"/>
    <row r="12610" ht="12" customHeight="1" x14ac:dyDescent="0.2"/>
    <row r="12611" ht="12" customHeight="1" x14ac:dyDescent="0.2"/>
    <row r="12612" ht="12" customHeight="1" x14ac:dyDescent="0.2"/>
    <row r="12613" ht="12" customHeight="1" x14ac:dyDescent="0.2"/>
    <row r="12614" ht="12" customHeight="1" x14ac:dyDescent="0.2"/>
    <row r="12615" ht="12" customHeight="1" x14ac:dyDescent="0.2"/>
    <row r="12616" ht="12" customHeight="1" x14ac:dyDescent="0.2"/>
    <row r="12617" ht="12" customHeight="1" x14ac:dyDescent="0.2"/>
    <row r="12618" ht="12" customHeight="1" x14ac:dyDescent="0.2"/>
    <row r="12619" ht="12" customHeight="1" x14ac:dyDescent="0.2"/>
    <row r="12620" ht="12" customHeight="1" x14ac:dyDescent="0.2"/>
    <row r="12621" ht="12" customHeight="1" x14ac:dyDescent="0.2"/>
    <row r="12622" ht="12" customHeight="1" x14ac:dyDescent="0.2"/>
    <row r="12623" ht="12" customHeight="1" x14ac:dyDescent="0.2"/>
    <row r="12624" ht="12" customHeight="1" x14ac:dyDescent="0.2"/>
    <row r="12625" ht="12" customHeight="1" x14ac:dyDescent="0.2"/>
    <row r="12626" ht="12" customHeight="1" x14ac:dyDescent="0.2"/>
    <row r="12627" ht="12" customHeight="1" x14ac:dyDescent="0.2"/>
    <row r="12628" ht="12" customHeight="1" x14ac:dyDescent="0.2"/>
    <row r="12629" ht="12" customHeight="1" x14ac:dyDescent="0.2"/>
    <row r="12630" ht="12" customHeight="1" x14ac:dyDescent="0.2"/>
    <row r="12631" ht="12" customHeight="1" x14ac:dyDescent="0.2"/>
    <row r="12632" ht="12" customHeight="1" x14ac:dyDescent="0.2"/>
    <row r="12633" ht="12" customHeight="1" x14ac:dyDescent="0.2"/>
    <row r="12634" ht="12" customHeight="1" x14ac:dyDescent="0.2"/>
    <row r="12635" ht="12" customHeight="1" x14ac:dyDescent="0.2"/>
    <row r="12636" ht="12" customHeight="1" x14ac:dyDescent="0.2"/>
    <row r="12637" ht="12" customHeight="1" x14ac:dyDescent="0.2"/>
    <row r="12638" ht="12" customHeight="1" x14ac:dyDescent="0.2"/>
    <row r="12639" ht="12" customHeight="1" x14ac:dyDescent="0.2"/>
    <row r="12640" ht="12" customHeight="1" x14ac:dyDescent="0.2"/>
    <row r="12641" ht="12" customHeight="1" x14ac:dyDescent="0.2"/>
    <row r="12642" ht="12" customHeight="1" x14ac:dyDescent="0.2"/>
    <row r="12643" ht="12" customHeight="1" x14ac:dyDescent="0.2"/>
    <row r="12644" ht="12" customHeight="1" x14ac:dyDescent="0.2"/>
    <row r="12645" ht="12" customHeight="1" x14ac:dyDescent="0.2"/>
    <row r="12646" ht="12" customHeight="1" x14ac:dyDescent="0.2"/>
    <row r="12647" ht="12" customHeight="1" x14ac:dyDescent="0.2"/>
    <row r="12648" ht="12" customHeight="1" x14ac:dyDescent="0.2"/>
    <row r="12649" ht="12" customHeight="1" x14ac:dyDescent="0.2"/>
    <row r="12650" ht="12" customHeight="1" x14ac:dyDescent="0.2"/>
    <row r="12651" ht="12" customHeight="1" x14ac:dyDescent="0.2"/>
    <row r="12652" ht="12" customHeight="1" x14ac:dyDescent="0.2"/>
    <row r="12653" ht="12" customHeight="1" x14ac:dyDescent="0.2"/>
    <row r="12654" ht="12" customHeight="1" x14ac:dyDescent="0.2"/>
    <row r="12655" ht="12" customHeight="1" x14ac:dyDescent="0.2"/>
    <row r="12656" ht="12" customHeight="1" x14ac:dyDescent="0.2"/>
    <row r="12657" ht="12" customHeight="1" x14ac:dyDescent="0.2"/>
    <row r="12658" ht="12" customHeight="1" x14ac:dyDescent="0.2"/>
    <row r="12659" ht="12" customHeight="1" x14ac:dyDescent="0.2"/>
    <row r="12660" ht="12" customHeight="1" x14ac:dyDescent="0.2"/>
    <row r="12661" ht="12" customHeight="1" x14ac:dyDescent="0.2"/>
    <row r="12662" ht="12" customHeight="1" x14ac:dyDescent="0.2"/>
    <row r="12663" ht="12" customHeight="1" x14ac:dyDescent="0.2"/>
    <row r="12664" ht="12" customHeight="1" x14ac:dyDescent="0.2"/>
    <row r="12665" ht="12" customHeight="1" x14ac:dyDescent="0.2"/>
    <row r="12666" ht="12" customHeight="1" x14ac:dyDescent="0.2"/>
    <row r="12667" ht="12" customHeight="1" x14ac:dyDescent="0.2"/>
    <row r="12668" ht="12" customHeight="1" x14ac:dyDescent="0.2"/>
    <row r="12669" ht="12" customHeight="1" x14ac:dyDescent="0.2"/>
    <row r="12670" ht="12" customHeight="1" x14ac:dyDescent="0.2"/>
    <row r="12671" ht="12" customHeight="1" x14ac:dyDescent="0.2"/>
    <row r="12672" ht="12" customHeight="1" x14ac:dyDescent="0.2"/>
    <row r="12673" ht="12" customHeight="1" x14ac:dyDescent="0.2"/>
    <row r="12674" ht="12" customHeight="1" x14ac:dyDescent="0.2"/>
    <row r="12675" ht="12" customHeight="1" x14ac:dyDescent="0.2"/>
    <row r="12676" ht="12" customHeight="1" x14ac:dyDescent="0.2"/>
    <row r="12677" ht="12" customHeight="1" x14ac:dyDescent="0.2"/>
    <row r="12678" ht="12" customHeight="1" x14ac:dyDescent="0.2"/>
    <row r="12679" ht="12" customHeight="1" x14ac:dyDescent="0.2"/>
    <row r="12680" ht="12" customHeight="1" x14ac:dyDescent="0.2"/>
    <row r="12681" ht="12" customHeight="1" x14ac:dyDescent="0.2"/>
    <row r="12682" ht="12" customHeight="1" x14ac:dyDescent="0.2"/>
    <row r="12683" ht="12" customHeight="1" x14ac:dyDescent="0.2"/>
    <row r="12684" ht="12" customHeight="1" x14ac:dyDescent="0.2"/>
    <row r="12685" ht="12" customHeight="1" x14ac:dyDescent="0.2"/>
    <row r="12686" ht="12" customHeight="1" x14ac:dyDescent="0.2"/>
    <row r="12687" ht="12" customHeight="1" x14ac:dyDescent="0.2"/>
    <row r="12688" ht="12" customHeight="1" x14ac:dyDescent="0.2"/>
    <row r="12689" ht="12" customHeight="1" x14ac:dyDescent="0.2"/>
    <row r="12690" ht="12" customHeight="1" x14ac:dyDescent="0.2"/>
    <row r="12691" ht="12" customHeight="1" x14ac:dyDescent="0.2"/>
    <row r="12692" ht="12" customHeight="1" x14ac:dyDescent="0.2"/>
    <row r="12693" ht="12" customHeight="1" x14ac:dyDescent="0.2"/>
    <row r="12694" ht="12" customHeight="1" x14ac:dyDescent="0.2"/>
    <row r="12695" ht="12" customHeight="1" x14ac:dyDescent="0.2"/>
    <row r="12696" ht="12" customHeight="1" x14ac:dyDescent="0.2"/>
    <row r="12697" ht="12" customHeight="1" x14ac:dyDescent="0.2"/>
    <row r="12698" ht="12" customHeight="1" x14ac:dyDescent="0.2"/>
    <row r="12699" ht="12" customHeight="1" x14ac:dyDescent="0.2"/>
    <row r="12700" ht="12" customHeight="1" x14ac:dyDescent="0.2"/>
    <row r="12701" ht="12" customHeight="1" x14ac:dyDescent="0.2"/>
    <row r="12702" ht="12" customHeight="1" x14ac:dyDescent="0.2"/>
    <row r="12703" ht="12" customHeight="1" x14ac:dyDescent="0.2"/>
    <row r="12704" ht="12" customHeight="1" x14ac:dyDescent="0.2"/>
    <row r="12705" ht="12" customHeight="1" x14ac:dyDescent="0.2"/>
    <row r="12706" ht="12" customHeight="1" x14ac:dyDescent="0.2"/>
    <row r="12707" ht="12" customHeight="1" x14ac:dyDescent="0.2"/>
    <row r="12708" ht="12" customHeight="1" x14ac:dyDescent="0.2"/>
    <row r="12709" ht="12" customHeight="1" x14ac:dyDescent="0.2"/>
    <row r="12710" ht="12" customHeight="1" x14ac:dyDescent="0.2"/>
    <row r="12711" ht="12" customHeight="1" x14ac:dyDescent="0.2"/>
    <row r="12712" ht="12" customHeight="1" x14ac:dyDescent="0.2"/>
    <row r="12713" ht="12" customHeight="1" x14ac:dyDescent="0.2"/>
    <row r="12714" ht="12" customHeight="1" x14ac:dyDescent="0.2"/>
    <row r="12715" ht="12" customHeight="1" x14ac:dyDescent="0.2"/>
    <row r="12716" ht="12" customHeight="1" x14ac:dyDescent="0.2"/>
    <row r="12717" ht="12" customHeight="1" x14ac:dyDescent="0.2"/>
    <row r="12718" ht="12" customHeight="1" x14ac:dyDescent="0.2"/>
    <row r="12719" ht="12" customHeight="1" x14ac:dyDescent="0.2"/>
    <row r="12720" ht="12" customHeight="1" x14ac:dyDescent="0.2"/>
    <row r="12721" ht="12" customHeight="1" x14ac:dyDescent="0.2"/>
    <row r="12722" ht="12" customHeight="1" x14ac:dyDescent="0.2"/>
    <row r="12723" ht="12" customHeight="1" x14ac:dyDescent="0.2"/>
    <row r="12724" ht="12" customHeight="1" x14ac:dyDescent="0.2"/>
    <row r="12725" ht="12" customHeight="1" x14ac:dyDescent="0.2"/>
    <row r="12726" ht="12" customHeight="1" x14ac:dyDescent="0.2"/>
    <row r="12727" ht="12" customHeight="1" x14ac:dyDescent="0.2"/>
    <row r="12728" ht="12" customHeight="1" x14ac:dyDescent="0.2"/>
    <row r="12729" ht="12" customHeight="1" x14ac:dyDescent="0.2"/>
    <row r="12730" ht="12" customHeight="1" x14ac:dyDescent="0.2"/>
    <row r="12731" ht="12" customHeight="1" x14ac:dyDescent="0.2"/>
    <row r="12732" ht="12" customHeight="1" x14ac:dyDescent="0.2"/>
    <row r="12733" ht="12" customHeight="1" x14ac:dyDescent="0.2"/>
    <row r="12734" ht="12" customHeight="1" x14ac:dyDescent="0.2"/>
    <row r="12735" ht="12" customHeight="1" x14ac:dyDescent="0.2"/>
    <row r="12736" ht="12" customHeight="1" x14ac:dyDescent="0.2"/>
    <row r="12737" ht="12" customHeight="1" x14ac:dyDescent="0.2"/>
    <row r="12738" ht="12" customHeight="1" x14ac:dyDescent="0.2"/>
    <row r="12739" ht="12" customHeight="1" x14ac:dyDescent="0.2"/>
    <row r="12740" ht="12" customHeight="1" x14ac:dyDescent="0.2"/>
    <row r="12741" ht="12" customHeight="1" x14ac:dyDescent="0.2"/>
    <row r="12742" ht="12" customHeight="1" x14ac:dyDescent="0.2"/>
    <row r="12743" ht="12" customHeight="1" x14ac:dyDescent="0.2"/>
    <row r="12744" ht="12" customHeight="1" x14ac:dyDescent="0.2"/>
    <row r="12745" ht="12" customHeight="1" x14ac:dyDescent="0.2"/>
    <row r="12746" ht="12" customHeight="1" x14ac:dyDescent="0.2"/>
    <row r="12747" ht="12" customHeight="1" x14ac:dyDescent="0.2"/>
    <row r="12748" ht="12" customHeight="1" x14ac:dyDescent="0.2"/>
    <row r="12749" ht="12" customHeight="1" x14ac:dyDescent="0.2"/>
    <row r="12750" ht="12" customHeight="1" x14ac:dyDescent="0.2"/>
    <row r="12751" ht="12" customHeight="1" x14ac:dyDescent="0.2"/>
    <row r="12752" ht="12" customHeight="1" x14ac:dyDescent="0.2"/>
    <row r="12753" ht="12" customHeight="1" x14ac:dyDescent="0.2"/>
    <row r="12754" ht="12" customHeight="1" x14ac:dyDescent="0.2"/>
    <row r="12755" ht="12" customHeight="1" x14ac:dyDescent="0.2"/>
    <row r="12756" ht="12" customHeight="1" x14ac:dyDescent="0.2"/>
    <row r="12757" ht="12" customHeight="1" x14ac:dyDescent="0.2"/>
    <row r="12758" ht="12" customHeight="1" x14ac:dyDescent="0.2"/>
    <row r="12759" ht="12" customHeight="1" x14ac:dyDescent="0.2"/>
    <row r="12760" ht="12" customHeight="1" x14ac:dyDescent="0.2"/>
    <row r="12761" ht="12" customHeight="1" x14ac:dyDescent="0.2"/>
    <row r="12762" ht="12" customHeight="1" x14ac:dyDescent="0.2"/>
    <row r="12763" ht="12" customHeight="1" x14ac:dyDescent="0.2"/>
    <row r="12764" ht="12" customHeight="1" x14ac:dyDescent="0.2"/>
    <row r="12765" ht="12" customHeight="1" x14ac:dyDescent="0.2"/>
    <row r="12766" ht="12" customHeight="1" x14ac:dyDescent="0.2"/>
    <row r="12767" ht="12" customHeight="1" x14ac:dyDescent="0.2"/>
    <row r="12768" ht="12" customHeight="1" x14ac:dyDescent="0.2"/>
    <row r="12769" ht="12" customHeight="1" x14ac:dyDescent="0.2"/>
    <row r="12770" ht="12" customHeight="1" x14ac:dyDescent="0.2"/>
    <row r="12771" ht="12" customHeight="1" x14ac:dyDescent="0.2"/>
    <row r="12772" ht="12" customHeight="1" x14ac:dyDescent="0.2"/>
    <row r="12773" ht="12" customHeight="1" x14ac:dyDescent="0.2"/>
    <row r="12774" ht="12" customHeight="1" x14ac:dyDescent="0.2"/>
    <row r="12775" ht="12" customHeight="1" x14ac:dyDescent="0.2"/>
    <row r="12776" ht="12" customHeight="1" x14ac:dyDescent="0.2"/>
    <row r="12777" ht="12" customHeight="1" x14ac:dyDescent="0.2"/>
    <row r="12778" ht="12" customHeight="1" x14ac:dyDescent="0.2"/>
    <row r="12779" ht="12" customHeight="1" x14ac:dyDescent="0.2"/>
    <row r="12780" ht="12" customHeight="1" x14ac:dyDescent="0.2"/>
    <row r="12781" ht="12" customHeight="1" x14ac:dyDescent="0.2"/>
    <row r="12782" ht="12" customHeight="1" x14ac:dyDescent="0.2"/>
    <row r="12783" ht="12" customHeight="1" x14ac:dyDescent="0.2"/>
    <row r="12784" ht="12" customHeight="1" x14ac:dyDescent="0.2"/>
    <row r="12785" ht="12" customHeight="1" x14ac:dyDescent="0.2"/>
    <row r="12786" ht="12" customHeight="1" x14ac:dyDescent="0.2"/>
    <row r="12787" ht="12" customHeight="1" x14ac:dyDescent="0.2"/>
    <row r="12788" ht="12" customHeight="1" x14ac:dyDescent="0.2"/>
    <row r="12789" ht="12" customHeight="1" x14ac:dyDescent="0.2"/>
    <row r="12790" ht="12" customHeight="1" x14ac:dyDescent="0.2"/>
    <row r="12791" ht="12" customHeight="1" x14ac:dyDescent="0.2"/>
    <row r="12792" ht="12" customHeight="1" x14ac:dyDescent="0.2"/>
    <row r="12793" ht="12" customHeight="1" x14ac:dyDescent="0.2"/>
    <row r="12794" ht="12" customHeight="1" x14ac:dyDescent="0.2"/>
    <row r="12795" ht="12" customHeight="1" x14ac:dyDescent="0.2"/>
    <row r="12796" ht="12" customHeight="1" x14ac:dyDescent="0.2"/>
    <row r="12797" ht="12" customHeight="1" x14ac:dyDescent="0.2"/>
    <row r="12798" ht="12" customHeight="1" x14ac:dyDescent="0.2"/>
    <row r="12799" ht="12" customHeight="1" x14ac:dyDescent="0.2"/>
    <row r="12800" ht="12" customHeight="1" x14ac:dyDescent="0.2"/>
    <row r="12801" ht="12" customHeight="1" x14ac:dyDescent="0.2"/>
    <row r="12802" ht="12" customHeight="1" x14ac:dyDescent="0.2"/>
    <row r="12803" ht="12" customHeight="1" x14ac:dyDescent="0.2"/>
    <row r="12804" ht="12" customHeight="1" x14ac:dyDescent="0.2"/>
    <row r="12805" ht="12" customHeight="1" x14ac:dyDescent="0.2"/>
    <row r="12806" ht="12" customHeight="1" x14ac:dyDescent="0.2"/>
    <row r="12807" ht="12" customHeight="1" x14ac:dyDescent="0.2"/>
    <row r="12808" ht="12" customHeight="1" x14ac:dyDescent="0.2"/>
    <row r="12809" ht="12" customHeight="1" x14ac:dyDescent="0.2"/>
    <row r="12810" ht="12" customHeight="1" x14ac:dyDescent="0.2"/>
    <row r="12811" ht="12" customHeight="1" x14ac:dyDescent="0.2"/>
    <row r="12812" ht="12" customHeight="1" x14ac:dyDescent="0.2"/>
    <row r="12813" ht="12" customHeight="1" x14ac:dyDescent="0.2"/>
    <row r="12814" ht="12" customHeight="1" x14ac:dyDescent="0.2"/>
    <row r="12815" ht="12" customHeight="1" x14ac:dyDescent="0.2"/>
    <row r="12816" ht="12" customHeight="1" x14ac:dyDescent="0.2"/>
    <row r="12817" ht="12" customHeight="1" x14ac:dyDescent="0.2"/>
    <row r="12818" ht="12" customHeight="1" x14ac:dyDescent="0.2"/>
    <row r="12819" ht="12" customHeight="1" x14ac:dyDescent="0.2"/>
    <row r="12820" ht="12" customHeight="1" x14ac:dyDescent="0.2"/>
    <row r="12821" ht="12" customHeight="1" x14ac:dyDescent="0.2"/>
    <row r="12822" ht="12" customHeight="1" x14ac:dyDescent="0.2"/>
    <row r="12823" ht="12" customHeight="1" x14ac:dyDescent="0.2"/>
    <row r="12824" ht="12" customHeight="1" x14ac:dyDescent="0.2"/>
    <row r="12825" ht="12" customHeight="1" x14ac:dyDescent="0.2"/>
    <row r="12826" ht="12" customHeight="1" x14ac:dyDescent="0.2"/>
    <row r="12827" ht="12" customHeight="1" x14ac:dyDescent="0.2"/>
    <row r="12828" ht="12" customHeight="1" x14ac:dyDescent="0.2"/>
    <row r="12829" ht="12" customHeight="1" x14ac:dyDescent="0.2"/>
    <row r="12830" ht="12" customHeight="1" x14ac:dyDescent="0.2"/>
    <row r="12831" ht="12" customHeight="1" x14ac:dyDescent="0.2"/>
    <row r="12832" ht="12" customHeight="1" x14ac:dyDescent="0.2"/>
    <row r="12833" ht="12" customHeight="1" x14ac:dyDescent="0.2"/>
    <row r="12834" ht="12" customHeight="1" x14ac:dyDescent="0.2"/>
    <row r="12835" ht="12" customHeight="1" x14ac:dyDescent="0.2"/>
    <row r="12836" ht="12" customHeight="1" x14ac:dyDescent="0.2"/>
    <row r="12837" ht="12" customHeight="1" x14ac:dyDescent="0.2"/>
    <row r="12838" ht="12" customHeight="1" x14ac:dyDescent="0.2"/>
    <row r="12839" ht="12" customHeight="1" x14ac:dyDescent="0.2"/>
    <row r="12840" ht="12" customHeight="1" x14ac:dyDescent="0.2"/>
    <row r="12841" ht="12" customHeight="1" x14ac:dyDescent="0.2"/>
    <row r="12842" ht="12" customHeight="1" x14ac:dyDescent="0.2"/>
    <row r="12843" ht="12" customHeight="1" x14ac:dyDescent="0.2"/>
    <row r="12844" ht="12" customHeight="1" x14ac:dyDescent="0.2"/>
    <row r="12845" ht="12" customHeight="1" x14ac:dyDescent="0.2"/>
    <row r="12846" ht="12" customHeight="1" x14ac:dyDescent="0.2"/>
    <row r="12847" ht="12" customHeight="1" x14ac:dyDescent="0.2"/>
    <row r="12848" ht="12" customHeight="1" x14ac:dyDescent="0.2"/>
    <row r="12849" ht="12" customHeight="1" x14ac:dyDescent="0.2"/>
    <row r="12850" ht="12" customHeight="1" x14ac:dyDescent="0.2"/>
    <row r="12851" ht="12" customHeight="1" x14ac:dyDescent="0.2"/>
    <row r="12852" ht="12" customHeight="1" x14ac:dyDescent="0.2"/>
    <row r="12853" ht="12" customHeight="1" x14ac:dyDescent="0.2"/>
    <row r="12854" ht="12" customHeight="1" x14ac:dyDescent="0.2"/>
    <row r="12855" ht="12" customHeight="1" x14ac:dyDescent="0.2"/>
    <row r="12856" ht="12" customHeight="1" x14ac:dyDescent="0.2"/>
    <row r="12857" ht="12" customHeight="1" x14ac:dyDescent="0.2"/>
    <row r="12858" ht="12" customHeight="1" x14ac:dyDescent="0.2"/>
    <row r="12859" ht="12" customHeight="1" x14ac:dyDescent="0.2"/>
    <row r="12860" ht="12" customHeight="1" x14ac:dyDescent="0.2"/>
    <row r="12861" ht="12" customHeight="1" x14ac:dyDescent="0.2"/>
    <row r="12862" ht="12" customHeight="1" x14ac:dyDescent="0.2"/>
    <row r="12863" ht="12" customHeight="1" x14ac:dyDescent="0.2"/>
    <row r="12864" ht="12" customHeight="1" x14ac:dyDescent="0.2"/>
    <row r="12865" ht="12" customHeight="1" x14ac:dyDescent="0.2"/>
    <row r="12866" ht="12" customHeight="1" x14ac:dyDescent="0.2"/>
    <row r="12867" ht="12" customHeight="1" x14ac:dyDescent="0.2"/>
    <row r="12868" ht="12" customHeight="1" x14ac:dyDescent="0.2"/>
    <row r="12869" ht="12" customHeight="1" x14ac:dyDescent="0.2"/>
    <row r="12870" ht="12" customHeight="1" x14ac:dyDescent="0.2"/>
    <row r="12871" ht="12" customHeight="1" x14ac:dyDescent="0.2"/>
    <row r="12872" ht="12" customHeight="1" x14ac:dyDescent="0.2"/>
    <row r="12873" ht="12" customHeight="1" x14ac:dyDescent="0.2"/>
    <row r="12874" ht="12" customHeight="1" x14ac:dyDescent="0.2"/>
    <row r="12875" ht="12" customHeight="1" x14ac:dyDescent="0.2"/>
    <row r="12876" ht="12" customHeight="1" x14ac:dyDescent="0.2"/>
    <row r="12877" ht="12" customHeight="1" x14ac:dyDescent="0.2"/>
    <row r="12878" ht="12" customHeight="1" x14ac:dyDescent="0.2"/>
    <row r="12879" ht="12" customHeight="1" x14ac:dyDescent="0.2"/>
    <row r="12880" ht="12" customHeight="1" x14ac:dyDescent="0.2"/>
    <row r="12881" ht="12" customHeight="1" x14ac:dyDescent="0.2"/>
    <row r="12882" ht="12" customHeight="1" x14ac:dyDescent="0.2"/>
    <row r="12883" ht="12" customHeight="1" x14ac:dyDescent="0.2"/>
    <row r="12884" ht="12" customHeight="1" x14ac:dyDescent="0.2"/>
    <row r="12885" ht="12" customHeight="1" x14ac:dyDescent="0.2"/>
    <row r="12886" ht="12" customHeight="1" x14ac:dyDescent="0.2"/>
    <row r="12887" ht="12" customHeight="1" x14ac:dyDescent="0.2"/>
    <row r="12888" ht="12" customHeight="1" x14ac:dyDescent="0.2"/>
    <row r="12889" ht="12" customHeight="1" x14ac:dyDescent="0.2"/>
    <row r="12890" ht="12" customHeight="1" x14ac:dyDescent="0.2"/>
    <row r="12891" ht="12" customHeight="1" x14ac:dyDescent="0.2"/>
    <row r="12892" ht="12" customHeight="1" x14ac:dyDescent="0.2"/>
    <row r="12893" ht="12" customHeight="1" x14ac:dyDescent="0.2"/>
    <row r="12894" ht="12" customHeight="1" x14ac:dyDescent="0.2"/>
    <row r="12895" ht="12" customHeight="1" x14ac:dyDescent="0.2"/>
    <row r="12896" ht="12" customHeight="1" x14ac:dyDescent="0.2"/>
    <row r="12897" ht="12" customHeight="1" x14ac:dyDescent="0.2"/>
    <row r="12898" ht="12" customHeight="1" x14ac:dyDescent="0.2"/>
    <row r="12899" ht="12" customHeight="1" x14ac:dyDescent="0.2"/>
    <row r="12900" ht="12" customHeight="1" x14ac:dyDescent="0.2"/>
    <row r="12901" ht="12" customHeight="1" x14ac:dyDescent="0.2"/>
    <row r="12902" ht="12" customHeight="1" x14ac:dyDescent="0.2"/>
    <row r="12903" ht="12" customHeight="1" x14ac:dyDescent="0.2"/>
    <row r="12904" ht="12" customHeight="1" x14ac:dyDescent="0.2"/>
    <row r="12905" ht="12" customHeight="1" x14ac:dyDescent="0.2"/>
    <row r="12906" ht="12" customHeight="1" x14ac:dyDescent="0.2"/>
    <row r="12907" ht="12" customHeight="1" x14ac:dyDescent="0.2"/>
    <row r="12908" ht="12" customHeight="1" x14ac:dyDescent="0.2"/>
    <row r="12909" ht="12" customHeight="1" x14ac:dyDescent="0.2"/>
    <row r="12910" ht="12" customHeight="1" x14ac:dyDescent="0.2"/>
    <row r="12911" ht="12" customHeight="1" x14ac:dyDescent="0.2"/>
    <row r="12912" ht="12" customHeight="1" x14ac:dyDescent="0.2"/>
    <row r="12913" ht="12" customHeight="1" x14ac:dyDescent="0.2"/>
    <row r="12914" ht="12" customHeight="1" x14ac:dyDescent="0.2"/>
    <row r="12915" ht="12" customHeight="1" x14ac:dyDescent="0.2"/>
    <row r="12916" ht="12" customHeight="1" x14ac:dyDescent="0.2"/>
    <row r="12917" ht="12" customHeight="1" x14ac:dyDescent="0.2"/>
    <row r="12918" ht="12" customHeight="1" x14ac:dyDescent="0.2"/>
    <row r="12919" ht="12" customHeight="1" x14ac:dyDescent="0.2"/>
    <row r="12920" ht="12" customHeight="1" x14ac:dyDescent="0.2"/>
    <row r="12921" ht="12" customHeight="1" x14ac:dyDescent="0.2"/>
    <row r="12922" ht="12" customHeight="1" x14ac:dyDescent="0.2"/>
    <row r="12923" ht="12" customHeight="1" x14ac:dyDescent="0.2"/>
    <row r="12924" ht="12" customHeight="1" x14ac:dyDescent="0.2"/>
    <row r="12925" ht="12" customHeight="1" x14ac:dyDescent="0.2"/>
    <row r="12926" ht="12" customHeight="1" x14ac:dyDescent="0.2"/>
    <row r="12927" ht="12" customHeight="1" x14ac:dyDescent="0.2"/>
    <row r="12928" ht="12" customHeight="1" x14ac:dyDescent="0.2"/>
    <row r="12929" ht="12" customHeight="1" x14ac:dyDescent="0.2"/>
    <row r="12930" ht="12" customHeight="1" x14ac:dyDescent="0.2"/>
    <row r="12931" ht="12" customHeight="1" x14ac:dyDescent="0.2"/>
    <row r="12932" ht="12" customHeight="1" x14ac:dyDescent="0.2"/>
    <row r="12933" ht="12" customHeight="1" x14ac:dyDescent="0.2"/>
    <row r="12934" ht="12" customHeight="1" x14ac:dyDescent="0.2"/>
    <row r="12935" ht="12" customHeight="1" x14ac:dyDescent="0.2"/>
    <row r="12936" ht="12" customHeight="1" x14ac:dyDescent="0.2"/>
    <row r="12937" ht="12" customHeight="1" x14ac:dyDescent="0.2"/>
    <row r="12938" ht="12" customHeight="1" x14ac:dyDescent="0.2"/>
    <row r="12939" ht="12" customHeight="1" x14ac:dyDescent="0.2"/>
    <row r="12940" ht="12" customHeight="1" x14ac:dyDescent="0.2"/>
    <row r="12941" ht="12" customHeight="1" x14ac:dyDescent="0.2"/>
    <row r="12942" ht="12" customHeight="1" x14ac:dyDescent="0.2"/>
    <row r="12943" ht="12" customHeight="1" x14ac:dyDescent="0.2"/>
    <row r="12944" ht="12" customHeight="1" x14ac:dyDescent="0.2"/>
    <row r="12945" ht="12" customHeight="1" x14ac:dyDescent="0.2"/>
    <row r="12946" ht="12" customHeight="1" x14ac:dyDescent="0.2"/>
    <row r="12947" ht="12" customHeight="1" x14ac:dyDescent="0.2"/>
    <row r="12948" ht="12" customHeight="1" x14ac:dyDescent="0.2"/>
    <row r="12949" ht="12" customHeight="1" x14ac:dyDescent="0.2"/>
    <row r="12950" ht="12" customHeight="1" x14ac:dyDescent="0.2"/>
    <row r="12951" ht="12" customHeight="1" x14ac:dyDescent="0.2"/>
    <row r="12952" ht="12" customHeight="1" x14ac:dyDescent="0.2"/>
    <row r="12953" ht="12" customHeight="1" x14ac:dyDescent="0.2"/>
    <row r="12954" ht="12" customHeight="1" x14ac:dyDescent="0.2"/>
    <row r="12955" ht="12" customHeight="1" x14ac:dyDescent="0.2"/>
    <row r="12956" ht="12" customHeight="1" x14ac:dyDescent="0.2"/>
    <row r="12957" ht="12" customHeight="1" x14ac:dyDescent="0.2"/>
    <row r="12958" ht="12" customHeight="1" x14ac:dyDescent="0.2"/>
    <row r="12959" ht="12" customHeight="1" x14ac:dyDescent="0.2"/>
    <row r="12960" ht="12" customHeight="1" x14ac:dyDescent="0.2"/>
    <row r="12961" ht="12" customHeight="1" x14ac:dyDescent="0.2"/>
    <row r="12962" ht="12" customHeight="1" x14ac:dyDescent="0.2"/>
    <row r="12963" ht="12" customHeight="1" x14ac:dyDescent="0.2"/>
    <row r="12964" ht="12" customHeight="1" x14ac:dyDescent="0.2"/>
    <row r="12965" ht="12" customHeight="1" x14ac:dyDescent="0.2"/>
    <row r="12966" ht="12" customHeight="1" x14ac:dyDescent="0.2"/>
    <row r="12967" ht="12" customHeight="1" x14ac:dyDescent="0.2"/>
    <row r="12968" ht="12" customHeight="1" x14ac:dyDescent="0.2"/>
    <row r="12969" ht="12" customHeight="1" x14ac:dyDescent="0.2"/>
    <row r="12970" ht="12" customHeight="1" x14ac:dyDescent="0.2"/>
    <row r="12971" ht="12" customHeight="1" x14ac:dyDescent="0.2"/>
    <row r="12972" ht="12" customHeight="1" x14ac:dyDescent="0.2"/>
    <row r="12973" ht="12" customHeight="1" x14ac:dyDescent="0.2"/>
    <row r="12974" ht="12" customHeight="1" x14ac:dyDescent="0.2"/>
    <row r="12975" ht="12" customHeight="1" x14ac:dyDescent="0.2"/>
    <row r="12976" ht="12" customHeight="1" x14ac:dyDescent="0.2"/>
    <row r="12977" ht="12" customHeight="1" x14ac:dyDescent="0.2"/>
    <row r="12978" ht="12" customHeight="1" x14ac:dyDescent="0.2"/>
    <row r="12979" ht="12" customHeight="1" x14ac:dyDescent="0.2"/>
    <row r="12980" ht="12" customHeight="1" x14ac:dyDescent="0.2"/>
    <row r="12981" ht="12" customHeight="1" x14ac:dyDescent="0.2"/>
    <row r="12982" ht="12" customHeight="1" x14ac:dyDescent="0.2"/>
    <row r="12983" ht="12" customHeight="1" x14ac:dyDescent="0.2"/>
    <row r="12984" ht="12" customHeight="1" x14ac:dyDescent="0.2"/>
    <row r="12985" ht="12" customHeight="1" x14ac:dyDescent="0.2"/>
    <row r="12986" ht="12" customHeight="1" x14ac:dyDescent="0.2"/>
    <row r="12987" ht="12" customHeight="1" x14ac:dyDescent="0.2"/>
    <row r="12988" ht="12" customHeight="1" x14ac:dyDescent="0.2"/>
    <row r="12989" ht="12" customHeight="1" x14ac:dyDescent="0.2"/>
    <row r="12990" ht="12" customHeight="1" x14ac:dyDescent="0.2"/>
    <row r="12991" ht="12" customHeight="1" x14ac:dyDescent="0.2"/>
    <row r="12992" ht="12" customHeight="1" x14ac:dyDescent="0.2"/>
    <row r="12993" ht="12" customHeight="1" x14ac:dyDescent="0.2"/>
    <row r="12994" ht="12" customHeight="1" x14ac:dyDescent="0.2"/>
    <row r="12995" ht="12" customHeight="1" x14ac:dyDescent="0.2"/>
    <row r="12996" ht="12" customHeight="1" x14ac:dyDescent="0.2"/>
    <row r="12997" ht="12" customHeight="1" x14ac:dyDescent="0.2"/>
    <row r="12998" ht="12" customHeight="1" x14ac:dyDescent="0.2"/>
    <row r="12999" ht="12" customHeight="1" x14ac:dyDescent="0.2"/>
    <row r="13000" ht="12" customHeight="1" x14ac:dyDescent="0.2"/>
    <row r="13001" ht="12" customHeight="1" x14ac:dyDescent="0.2"/>
    <row r="13002" ht="12" customHeight="1" x14ac:dyDescent="0.2"/>
    <row r="13003" ht="12" customHeight="1" x14ac:dyDescent="0.2"/>
    <row r="13004" ht="12" customHeight="1" x14ac:dyDescent="0.2"/>
    <row r="13005" ht="12" customHeight="1" x14ac:dyDescent="0.2"/>
    <row r="13006" ht="12" customHeight="1" x14ac:dyDescent="0.2"/>
    <row r="13007" ht="12" customHeight="1" x14ac:dyDescent="0.2"/>
    <row r="13008" ht="12" customHeight="1" x14ac:dyDescent="0.2"/>
    <row r="13009" ht="12" customHeight="1" x14ac:dyDescent="0.2"/>
    <row r="13010" ht="12" customHeight="1" x14ac:dyDescent="0.2"/>
    <row r="13011" ht="12" customHeight="1" x14ac:dyDescent="0.2"/>
    <row r="13012" ht="12" customHeight="1" x14ac:dyDescent="0.2"/>
    <row r="13013" ht="12" customHeight="1" x14ac:dyDescent="0.2"/>
    <row r="13014" ht="12" customHeight="1" x14ac:dyDescent="0.2"/>
    <row r="13015" ht="12" customHeight="1" x14ac:dyDescent="0.2"/>
    <row r="13016" ht="12" customHeight="1" x14ac:dyDescent="0.2"/>
    <row r="13017" ht="12" customHeight="1" x14ac:dyDescent="0.2"/>
    <row r="13018" ht="12" customHeight="1" x14ac:dyDescent="0.2"/>
    <row r="13019" ht="12" customHeight="1" x14ac:dyDescent="0.2"/>
    <row r="13020" ht="12" customHeight="1" x14ac:dyDescent="0.2"/>
    <row r="13021" ht="12" customHeight="1" x14ac:dyDescent="0.2"/>
    <row r="13022" ht="12" customHeight="1" x14ac:dyDescent="0.2"/>
    <row r="13023" ht="12" customHeight="1" x14ac:dyDescent="0.2"/>
    <row r="13024" ht="12" customHeight="1" x14ac:dyDescent="0.2"/>
    <row r="13025" ht="12" customHeight="1" x14ac:dyDescent="0.2"/>
    <row r="13026" ht="12" customHeight="1" x14ac:dyDescent="0.2"/>
    <row r="13027" ht="12" customHeight="1" x14ac:dyDescent="0.2"/>
    <row r="13028" ht="12" customHeight="1" x14ac:dyDescent="0.2"/>
    <row r="13029" ht="12" customHeight="1" x14ac:dyDescent="0.2"/>
    <row r="13030" ht="12" customHeight="1" x14ac:dyDescent="0.2"/>
    <row r="13031" ht="12" customHeight="1" x14ac:dyDescent="0.2"/>
    <row r="13032" ht="12" customHeight="1" x14ac:dyDescent="0.2"/>
    <row r="13033" ht="12" customHeight="1" x14ac:dyDescent="0.2"/>
    <row r="13034" ht="12" customHeight="1" x14ac:dyDescent="0.2"/>
    <row r="13035" ht="12" customHeight="1" x14ac:dyDescent="0.2"/>
    <row r="13036" ht="12" customHeight="1" x14ac:dyDescent="0.2"/>
    <row r="13037" ht="12" customHeight="1" x14ac:dyDescent="0.2"/>
    <row r="13038" ht="12" customHeight="1" x14ac:dyDescent="0.2"/>
    <row r="13039" ht="12" customHeight="1" x14ac:dyDescent="0.2"/>
    <row r="13040" ht="12" customHeight="1" x14ac:dyDescent="0.2"/>
    <row r="13041" ht="12" customHeight="1" x14ac:dyDescent="0.2"/>
    <row r="13042" ht="12" customHeight="1" x14ac:dyDescent="0.2"/>
    <row r="13043" ht="12" customHeight="1" x14ac:dyDescent="0.2"/>
    <row r="13044" ht="12" customHeight="1" x14ac:dyDescent="0.2"/>
    <row r="13045" ht="12" customHeight="1" x14ac:dyDescent="0.2"/>
    <row r="13046" ht="12" customHeight="1" x14ac:dyDescent="0.2"/>
    <row r="13047" ht="12" customHeight="1" x14ac:dyDescent="0.2"/>
    <row r="13048" ht="12" customHeight="1" x14ac:dyDescent="0.2"/>
    <row r="13049" ht="12" customHeight="1" x14ac:dyDescent="0.2"/>
    <row r="13050" ht="12" customHeight="1" x14ac:dyDescent="0.2"/>
    <row r="13051" ht="12" customHeight="1" x14ac:dyDescent="0.2"/>
    <row r="13052" ht="12" customHeight="1" x14ac:dyDescent="0.2"/>
    <row r="13053" ht="12" customHeight="1" x14ac:dyDescent="0.2"/>
    <row r="13054" ht="12" customHeight="1" x14ac:dyDescent="0.2"/>
    <row r="13055" ht="12" customHeight="1" x14ac:dyDescent="0.2"/>
    <row r="13056" ht="12" customHeight="1" x14ac:dyDescent="0.2"/>
    <row r="13057" ht="12" customHeight="1" x14ac:dyDescent="0.2"/>
    <row r="13058" ht="12" customHeight="1" x14ac:dyDescent="0.2"/>
    <row r="13059" ht="12" customHeight="1" x14ac:dyDescent="0.2"/>
    <row r="13060" ht="12" customHeight="1" x14ac:dyDescent="0.2"/>
    <row r="13061" ht="12" customHeight="1" x14ac:dyDescent="0.2"/>
    <row r="13062" ht="12" customHeight="1" x14ac:dyDescent="0.2"/>
    <row r="13063" ht="12" customHeight="1" x14ac:dyDescent="0.2"/>
    <row r="13064" ht="12" customHeight="1" x14ac:dyDescent="0.2"/>
    <row r="13065" ht="12" customHeight="1" x14ac:dyDescent="0.2"/>
    <row r="13066" ht="12" customHeight="1" x14ac:dyDescent="0.2"/>
    <row r="13067" ht="12" customHeight="1" x14ac:dyDescent="0.2"/>
    <row r="13068" ht="12" customHeight="1" x14ac:dyDescent="0.2"/>
    <row r="13069" ht="12" customHeight="1" x14ac:dyDescent="0.2"/>
    <row r="13070" ht="12" customHeight="1" x14ac:dyDescent="0.2"/>
    <row r="13071" ht="12" customHeight="1" x14ac:dyDescent="0.2"/>
    <row r="13072" ht="12" customHeight="1" x14ac:dyDescent="0.2"/>
    <row r="13073" ht="12" customHeight="1" x14ac:dyDescent="0.2"/>
    <row r="13074" ht="12" customHeight="1" x14ac:dyDescent="0.2"/>
    <row r="13075" ht="12" customHeight="1" x14ac:dyDescent="0.2"/>
    <row r="13076" ht="12" customHeight="1" x14ac:dyDescent="0.2"/>
    <row r="13077" ht="12" customHeight="1" x14ac:dyDescent="0.2"/>
    <row r="13078" ht="12" customHeight="1" x14ac:dyDescent="0.2"/>
    <row r="13079" ht="12" customHeight="1" x14ac:dyDescent="0.2"/>
    <row r="13080" ht="12" customHeight="1" x14ac:dyDescent="0.2"/>
    <row r="13081" ht="12" customHeight="1" x14ac:dyDescent="0.2"/>
    <row r="13082" ht="12" customHeight="1" x14ac:dyDescent="0.2"/>
    <row r="13083" ht="12" customHeight="1" x14ac:dyDescent="0.2"/>
    <row r="13084" ht="12" customHeight="1" x14ac:dyDescent="0.2"/>
    <row r="13085" ht="12" customHeight="1" x14ac:dyDescent="0.2"/>
    <row r="13086" ht="12" customHeight="1" x14ac:dyDescent="0.2"/>
    <row r="13087" ht="12" customHeight="1" x14ac:dyDescent="0.2"/>
    <row r="13088" ht="12" customHeight="1" x14ac:dyDescent="0.2"/>
    <row r="13089" ht="12" customHeight="1" x14ac:dyDescent="0.2"/>
    <row r="13090" ht="12" customHeight="1" x14ac:dyDescent="0.2"/>
    <row r="13091" ht="12" customHeight="1" x14ac:dyDescent="0.2"/>
    <row r="13092" ht="12" customHeight="1" x14ac:dyDescent="0.2"/>
    <row r="13093" ht="12" customHeight="1" x14ac:dyDescent="0.2"/>
    <row r="13094" ht="12" customHeight="1" x14ac:dyDescent="0.2"/>
    <row r="13095" ht="12" customHeight="1" x14ac:dyDescent="0.2"/>
    <row r="13096" ht="12" customHeight="1" x14ac:dyDescent="0.2"/>
    <row r="13097" ht="12" customHeight="1" x14ac:dyDescent="0.2"/>
    <row r="13098" ht="12" customHeight="1" x14ac:dyDescent="0.2"/>
    <row r="13099" ht="12" customHeight="1" x14ac:dyDescent="0.2"/>
    <row r="13100" ht="12" customHeight="1" x14ac:dyDescent="0.2"/>
    <row r="13101" ht="12" customHeight="1" x14ac:dyDescent="0.2"/>
    <row r="13102" ht="12" customHeight="1" x14ac:dyDescent="0.2"/>
    <row r="13103" ht="12" customHeight="1" x14ac:dyDescent="0.2"/>
    <row r="13104" ht="12" customHeight="1" x14ac:dyDescent="0.2"/>
    <row r="13105" ht="12" customHeight="1" x14ac:dyDescent="0.2"/>
    <row r="13106" ht="12" customHeight="1" x14ac:dyDescent="0.2"/>
    <row r="13107" ht="12" customHeight="1" x14ac:dyDescent="0.2"/>
    <row r="13108" ht="12" customHeight="1" x14ac:dyDescent="0.2"/>
    <row r="13109" ht="12" customHeight="1" x14ac:dyDescent="0.2"/>
    <row r="13110" ht="12" customHeight="1" x14ac:dyDescent="0.2"/>
    <row r="13111" ht="12" customHeight="1" x14ac:dyDescent="0.2"/>
    <row r="13112" ht="12" customHeight="1" x14ac:dyDescent="0.2"/>
    <row r="13113" ht="12" customHeight="1" x14ac:dyDescent="0.2"/>
    <row r="13114" ht="12" customHeight="1" x14ac:dyDescent="0.2"/>
    <row r="13115" ht="12" customHeight="1" x14ac:dyDescent="0.2"/>
    <row r="13116" ht="12" customHeight="1" x14ac:dyDescent="0.2"/>
    <row r="13117" ht="12" customHeight="1" x14ac:dyDescent="0.2"/>
    <row r="13118" ht="12" customHeight="1" x14ac:dyDescent="0.2"/>
    <row r="13119" ht="12" customHeight="1" x14ac:dyDescent="0.2"/>
    <row r="13120" ht="12" customHeight="1" x14ac:dyDescent="0.2"/>
    <row r="13121" ht="12" customHeight="1" x14ac:dyDescent="0.2"/>
    <row r="13122" ht="12" customHeight="1" x14ac:dyDescent="0.2"/>
    <row r="13123" ht="12" customHeight="1" x14ac:dyDescent="0.2"/>
    <row r="13124" ht="12" customHeight="1" x14ac:dyDescent="0.2"/>
    <row r="13125" ht="12" customHeight="1" x14ac:dyDescent="0.2"/>
    <row r="13126" ht="12" customHeight="1" x14ac:dyDescent="0.2"/>
    <row r="13127" ht="12" customHeight="1" x14ac:dyDescent="0.2"/>
    <row r="13128" ht="12" customHeight="1" x14ac:dyDescent="0.2"/>
    <row r="13129" ht="12" customHeight="1" x14ac:dyDescent="0.2"/>
    <row r="13130" ht="12" customHeight="1" x14ac:dyDescent="0.2"/>
    <row r="13131" ht="12" customHeight="1" x14ac:dyDescent="0.2"/>
    <row r="13132" ht="12" customHeight="1" x14ac:dyDescent="0.2"/>
    <row r="13133" ht="12" customHeight="1" x14ac:dyDescent="0.2"/>
    <row r="13134" ht="12" customHeight="1" x14ac:dyDescent="0.2"/>
    <row r="13135" ht="12" customHeight="1" x14ac:dyDescent="0.2"/>
    <row r="13136" ht="12" customHeight="1" x14ac:dyDescent="0.2"/>
    <row r="13137" ht="12" customHeight="1" x14ac:dyDescent="0.2"/>
    <row r="13138" ht="12" customHeight="1" x14ac:dyDescent="0.2"/>
    <row r="13139" ht="12" customHeight="1" x14ac:dyDescent="0.2"/>
    <row r="13140" ht="12" customHeight="1" x14ac:dyDescent="0.2"/>
    <row r="13141" ht="12" customHeight="1" x14ac:dyDescent="0.2"/>
    <row r="13142" ht="12" customHeight="1" x14ac:dyDescent="0.2"/>
    <row r="13143" ht="12" customHeight="1" x14ac:dyDescent="0.2"/>
    <row r="13144" ht="12" customHeight="1" x14ac:dyDescent="0.2"/>
    <row r="13145" ht="12" customHeight="1" x14ac:dyDescent="0.2"/>
    <row r="13146" ht="12" customHeight="1" x14ac:dyDescent="0.2"/>
    <row r="13147" ht="12" customHeight="1" x14ac:dyDescent="0.2"/>
    <row r="13148" ht="12" customHeight="1" x14ac:dyDescent="0.2"/>
    <row r="13149" ht="12" customHeight="1" x14ac:dyDescent="0.2"/>
    <row r="13150" ht="12" customHeight="1" x14ac:dyDescent="0.2"/>
    <row r="13151" ht="12" customHeight="1" x14ac:dyDescent="0.2"/>
    <row r="13152" ht="12" customHeight="1" x14ac:dyDescent="0.2"/>
    <row r="13153" ht="12" customHeight="1" x14ac:dyDescent="0.2"/>
    <row r="13154" ht="12" customHeight="1" x14ac:dyDescent="0.2"/>
    <row r="13155" ht="12" customHeight="1" x14ac:dyDescent="0.2"/>
    <row r="13156" ht="12" customHeight="1" x14ac:dyDescent="0.2"/>
    <row r="13157" ht="12" customHeight="1" x14ac:dyDescent="0.2"/>
    <row r="13158" ht="12" customHeight="1" x14ac:dyDescent="0.2"/>
    <row r="13159" ht="12" customHeight="1" x14ac:dyDescent="0.2"/>
    <row r="13160" ht="12" customHeight="1" x14ac:dyDescent="0.2"/>
    <row r="13161" ht="12" customHeight="1" x14ac:dyDescent="0.2"/>
    <row r="13162" ht="12" customHeight="1" x14ac:dyDescent="0.2"/>
    <row r="13163" ht="12" customHeight="1" x14ac:dyDescent="0.2"/>
    <row r="13164" ht="12" customHeight="1" x14ac:dyDescent="0.2"/>
    <row r="13165" ht="12" customHeight="1" x14ac:dyDescent="0.2"/>
    <row r="13166" ht="12" customHeight="1" x14ac:dyDescent="0.2"/>
    <row r="13167" ht="12" customHeight="1" x14ac:dyDescent="0.2"/>
    <row r="13168" ht="12" customHeight="1" x14ac:dyDescent="0.2"/>
    <row r="13169" ht="12" customHeight="1" x14ac:dyDescent="0.2"/>
    <row r="13170" ht="12" customHeight="1" x14ac:dyDescent="0.2"/>
    <row r="13171" ht="12" customHeight="1" x14ac:dyDescent="0.2"/>
    <row r="13172" ht="12" customHeight="1" x14ac:dyDescent="0.2"/>
    <row r="13173" ht="12" customHeight="1" x14ac:dyDescent="0.2"/>
    <row r="13174" ht="12" customHeight="1" x14ac:dyDescent="0.2"/>
    <row r="13175" ht="12" customHeight="1" x14ac:dyDescent="0.2"/>
    <row r="13176" ht="12" customHeight="1" x14ac:dyDescent="0.2"/>
    <row r="13177" ht="12" customHeight="1" x14ac:dyDescent="0.2"/>
    <row r="13178" ht="12" customHeight="1" x14ac:dyDescent="0.2"/>
    <row r="13179" ht="12" customHeight="1" x14ac:dyDescent="0.2"/>
    <row r="13180" ht="12" customHeight="1" x14ac:dyDescent="0.2"/>
    <row r="13181" ht="12" customHeight="1" x14ac:dyDescent="0.2"/>
    <row r="13182" ht="12" customHeight="1" x14ac:dyDescent="0.2"/>
    <row r="13183" ht="12" customHeight="1" x14ac:dyDescent="0.2"/>
    <row r="13184" ht="12" customHeight="1" x14ac:dyDescent="0.2"/>
    <row r="13185" ht="12" customHeight="1" x14ac:dyDescent="0.2"/>
    <row r="13186" ht="12" customHeight="1" x14ac:dyDescent="0.2"/>
    <row r="13187" ht="12" customHeight="1" x14ac:dyDescent="0.2"/>
    <row r="13188" ht="12" customHeight="1" x14ac:dyDescent="0.2"/>
    <row r="13189" ht="12" customHeight="1" x14ac:dyDescent="0.2"/>
    <row r="13190" ht="12" customHeight="1" x14ac:dyDescent="0.2"/>
    <row r="13191" ht="12" customHeight="1" x14ac:dyDescent="0.2"/>
    <row r="13192" ht="12" customHeight="1" x14ac:dyDescent="0.2"/>
    <row r="13193" ht="12" customHeight="1" x14ac:dyDescent="0.2"/>
    <row r="13194" ht="12" customHeight="1" x14ac:dyDescent="0.2"/>
    <row r="13195" ht="12" customHeight="1" x14ac:dyDescent="0.2"/>
    <row r="13196" ht="12" customHeight="1" x14ac:dyDescent="0.2"/>
    <row r="13197" ht="12" customHeight="1" x14ac:dyDescent="0.2"/>
    <row r="13198" ht="12" customHeight="1" x14ac:dyDescent="0.2"/>
    <row r="13199" ht="12" customHeight="1" x14ac:dyDescent="0.2"/>
    <row r="13200" ht="12" customHeight="1" x14ac:dyDescent="0.2"/>
    <row r="13201" ht="12" customHeight="1" x14ac:dyDescent="0.2"/>
    <row r="13202" ht="12" customHeight="1" x14ac:dyDescent="0.2"/>
    <row r="13203" ht="12" customHeight="1" x14ac:dyDescent="0.2"/>
    <row r="13204" ht="12" customHeight="1" x14ac:dyDescent="0.2"/>
    <row r="13205" ht="12" customHeight="1" x14ac:dyDescent="0.2"/>
    <row r="13206" ht="12" customHeight="1" x14ac:dyDescent="0.2"/>
    <row r="13207" ht="12" customHeight="1" x14ac:dyDescent="0.2"/>
    <row r="13208" ht="12" customHeight="1" x14ac:dyDescent="0.2"/>
    <row r="13209" ht="12" customHeight="1" x14ac:dyDescent="0.2"/>
    <row r="13210" ht="12" customHeight="1" x14ac:dyDescent="0.2"/>
    <row r="13211" ht="12" customHeight="1" x14ac:dyDescent="0.2"/>
    <row r="13212" ht="12" customHeight="1" x14ac:dyDescent="0.2"/>
    <row r="13213" ht="12" customHeight="1" x14ac:dyDescent="0.2"/>
    <row r="13214" ht="12" customHeight="1" x14ac:dyDescent="0.2"/>
    <row r="13215" ht="12" customHeight="1" x14ac:dyDescent="0.2"/>
    <row r="13216" ht="12" customHeight="1" x14ac:dyDescent="0.2"/>
    <row r="13217" ht="12" customHeight="1" x14ac:dyDescent="0.2"/>
    <row r="13218" ht="12" customHeight="1" x14ac:dyDescent="0.2"/>
    <row r="13219" ht="12" customHeight="1" x14ac:dyDescent="0.2"/>
    <row r="13220" ht="12" customHeight="1" x14ac:dyDescent="0.2"/>
    <row r="13221" ht="12" customHeight="1" x14ac:dyDescent="0.2"/>
    <row r="13222" ht="12" customHeight="1" x14ac:dyDescent="0.2"/>
    <row r="13223" ht="12" customHeight="1" x14ac:dyDescent="0.2"/>
    <row r="13224" ht="12" customHeight="1" x14ac:dyDescent="0.2"/>
    <row r="13225" ht="12" customHeight="1" x14ac:dyDescent="0.2"/>
    <row r="13226" ht="12" customHeight="1" x14ac:dyDescent="0.2"/>
    <row r="13227" ht="12" customHeight="1" x14ac:dyDescent="0.2"/>
    <row r="13228" ht="12" customHeight="1" x14ac:dyDescent="0.2"/>
    <row r="13229" ht="12" customHeight="1" x14ac:dyDescent="0.2"/>
    <row r="13230" ht="12" customHeight="1" x14ac:dyDescent="0.2"/>
    <row r="13231" ht="12" customHeight="1" x14ac:dyDescent="0.2"/>
    <row r="13232" ht="12" customHeight="1" x14ac:dyDescent="0.2"/>
    <row r="13233" ht="12" customHeight="1" x14ac:dyDescent="0.2"/>
    <row r="13234" ht="12" customHeight="1" x14ac:dyDescent="0.2"/>
    <row r="13235" ht="12" customHeight="1" x14ac:dyDescent="0.2"/>
    <row r="13236" ht="12" customHeight="1" x14ac:dyDescent="0.2"/>
    <row r="13237" ht="12" customHeight="1" x14ac:dyDescent="0.2"/>
    <row r="13238" ht="12" customHeight="1" x14ac:dyDescent="0.2"/>
    <row r="13239" ht="12" customHeight="1" x14ac:dyDescent="0.2"/>
    <row r="13240" ht="12" customHeight="1" x14ac:dyDescent="0.2"/>
    <row r="13241" ht="12" customHeight="1" x14ac:dyDescent="0.2"/>
    <row r="13242" ht="12" customHeight="1" x14ac:dyDescent="0.2"/>
    <row r="13243" ht="12" customHeight="1" x14ac:dyDescent="0.2"/>
    <row r="13244" ht="12" customHeight="1" x14ac:dyDescent="0.2"/>
    <row r="13245" ht="12" customHeight="1" x14ac:dyDescent="0.2"/>
    <row r="13246" ht="12" customHeight="1" x14ac:dyDescent="0.2"/>
    <row r="13247" ht="12" customHeight="1" x14ac:dyDescent="0.2"/>
    <row r="13248" ht="12" customHeight="1" x14ac:dyDescent="0.2"/>
    <row r="13249" ht="12" customHeight="1" x14ac:dyDescent="0.2"/>
    <row r="13250" ht="12" customHeight="1" x14ac:dyDescent="0.2"/>
    <row r="13251" ht="12" customHeight="1" x14ac:dyDescent="0.2"/>
    <row r="13252" ht="12" customHeight="1" x14ac:dyDescent="0.2"/>
    <row r="13253" ht="12" customHeight="1" x14ac:dyDescent="0.2"/>
    <row r="13254" ht="12" customHeight="1" x14ac:dyDescent="0.2"/>
    <row r="13255" ht="12" customHeight="1" x14ac:dyDescent="0.2"/>
    <row r="13256" ht="12" customHeight="1" x14ac:dyDescent="0.2"/>
    <row r="13257" ht="12" customHeight="1" x14ac:dyDescent="0.2"/>
    <row r="13258" ht="12" customHeight="1" x14ac:dyDescent="0.2"/>
    <row r="13259" ht="12" customHeight="1" x14ac:dyDescent="0.2"/>
    <row r="13260" ht="12" customHeight="1" x14ac:dyDescent="0.2"/>
    <row r="13261" ht="12" customHeight="1" x14ac:dyDescent="0.2"/>
    <row r="13262" ht="12" customHeight="1" x14ac:dyDescent="0.2"/>
    <row r="13263" ht="12" customHeight="1" x14ac:dyDescent="0.2"/>
    <row r="13264" ht="12" customHeight="1" x14ac:dyDescent="0.2"/>
    <row r="13265" ht="12" customHeight="1" x14ac:dyDescent="0.2"/>
    <row r="13266" ht="12" customHeight="1" x14ac:dyDescent="0.2"/>
    <row r="13267" ht="12" customHeight="1" x14ac:dyDescent="0.2"/>
    <row r="13268" ht="12" customHeight="1" x14ac:dyDescent="0.2"/>
    <row r="13269" ht="12" customHeight="1" x14ac:dyDescent="0.2"/>
    <row r="13270" ht="12" customHeight="1" x14ac:dyDescent="0.2"/>
    <row r="13271" ht="12" customHeight="1" x14ac:dyDescent="0.2"/>
    <row r="13272" ht="12" customHeight="1" x14ac:dyDescent="0.2"/>
    <row r="13273" ht="12" customHeight="1" x14ac:dyDescent="0.2"/>
    <row r="13274" ht="12" customHeight="1" x14ac:dyDescent="0.2"/>
    <row r="13275" ht="12" customHeight="1" x14ac:dyDescent="0.2"/>
    <row r="13276" ht="12" customHeight="1" x14ac:dyDescent="0.2"/>
    <row r="13277" ht="12" customHeight="1" x14ac:dyDescent="0.2"/>
    <row r="13278" ht="12" customHeight="1" x14ac:dyDescent="0.2"/>
    <row r="13279" ht="12" customHeight="1" x14ac:dyDescent="0.2"/>
    <row r="13280" ht="12" customHeight="1" x14ac:dyDescent="0.2"/>
    <row r="13281" ht="12" customHeight="1" x14ac:dyDescent="0.2"/>
    <row r="13282" ht="12" customHeight="1" x14ac:dyDescent="0.2"/>
    <row r="13283" ht="12" customHeight="1" x14ac:dyDescent="0.2"/>
    <row r="13284" ht="12" customHeight="1" x14ac:dyDescent="0.2"/>
    <row r="13285" ht="12" customHeight="1" x14ac:dyDescent="0.2"/>
    <row r="13286" ht="12" customHeight="1" x14ac:dyDescent="0.2"/>
    <row r="13287" ht="12" customHeight="1" x14ac:dyDescent="0.2"/>
    <row r="13288" ht="12" customHeight="1" x14ac:dyDescent="0.2"/>
    <row r="13289" ht="12" customHeight="1" x14ac:dyDescent="0.2"/>
    <row r="13290" ht="12" customHeight="1" x14ac:dyDescent="0.2"/>
    <row r="13291" ht="12" customHeight="1" x14ac:dyDescent="0.2"/>
    <row r="13292" ht="12" customHeight="1" x14ac:dyDescent="0.2"/>
    <row r="13293" ht="12" customHeight="1" x14ac:dyDescent="0.2"/>
    <row r="13294" ht="12" customHeight="1" x14ac:dyDescent="0.2"/>
    <row r="13295" ht="12" customHeight="1" x14ac:dyDescent="0.2"/>
    <row r="13296" ht="12" customHeight="1" x14ac:dyDescent="0.2"/>
    <row r="13297" ht="12" customHeight="1" x14ac:dyDescent="0.2"/>
    <row r="13298" ht="12" customHeight="1" x14ac:dyDescent="0.2"/>
    <row r="13299" ht="12" customHeight="1" x14ac:dyDescent="0.2"/>
    <row r="13300" ht="12" customHeight="1" x14ac:dyDescent="0.2"/>
    <row r="13301" ht="12" customHeight="1" x14ac:dyDescent="0.2"/>
    <row r="13302" ht="12" customHeight="1" x14ac:dyDescent="0.2"/>
    <row r="13303" ht="12" customHeight="1" x14ac:dyDescent="0.2"/>
    <row r="13304" ht="12" customHeight="1" x14ac:dyDescent="0.2"/>
    <row r="13305" ht="12" customHeight="1" x14ac:dyDescent="0.2"/>
    <row r="13306" ht="12" customHeight="1" x14ac:dyDescent="0.2"/>
    <row r="13307" ht="12" customHeight="1" x14ac:dyDescent="0.2"/>
    <row r="13308" ht="12" customHeight="1" x14ac:dyDescent="0.2"/>
    <row r="13309" ht="12" customHeight="1" x14ac:dyDescent="0.2"/>
    <row r="13310" ht="12" customHeight="1" x14ac:dyDescent="0.2"/>
    <row r="13311" ht="12" customHeight="1" x14ac:dyDescent="0.2"/>
    <row r="13312" ht="12" customHeight="1" x14ac:dyDescent="0.2"/>
    <row r="13313" ht="12" customHeight="1" x14ac:dyDescent="0.2"/>
    <row r="13314" ht="12" customHeight="1" x14ac:dyDescent="0.2"/>
    <row r="13315" ht="12" customHeight="1" x14ac:dyDescent="0.2"/>
    <row r="13316" ht="12" customHeight="1" x14ac:dyDescent="0.2"/>
    <row r="13317" ht="12" customHeight="1" x14ac:dyDescent="0.2"/>
    <row r="13318" ht="12" customHeight="1" x14ac:dyDescent="0.2"/>
    <row r="13319" ht="12" customHeight="1" x14ac:dyDescent="0.2"/>
    <row r="13320" ht="12" customHeight="1" x14ac:dyDescent="0.2"/>
    <row r="13321" ht="12" customHeight="1" x14ac:dyDescent="0.2"/>
    <row r="13322" ht="12" customHeight="1" x14ac:dyDescent="0.2"/>
    <row r="13323" ht="12" customHeight="1" x14ac:dyDescent="0.2"/>
    <row r="13324" ht="12" customHeight="1" x14ac:dyDescent="0.2"/>
    <row r="13325" ht="12" customHeight="1" x14ac:dyDescent="0.2"/>
    <row r="13326" ht="12" customHeight="1" x14ac:dyDescent="0.2"/>
    <row r="13327" ht="12" customHeight="1" x14ac:dyDescent="0.2"/>
    <row r="13328" ht="12" customHeight="1" x14ac:dyDescent="0.2"/>
    <row r="13329" ht="12" customHeight="1" x14ac:dyDescent="0.2"/>
    <row r="13330" ht="12" customHeight="1" x14ac:dyDescent="0.2"/>
    <row r="13331" ht="12" customHeight="1" x14ac:dyDescent="0.2"/>
    <row r="13332" ht="12" customHeight="1" x14ac:dyDescent="0.2"/>
    <row r="13333" ht="12" customHeight="1" x14ac:dyDescent="0.2"/>
    <row r="13334" ht="12" customHeight="1" x14ac:dyDescent="0.2"/>
    <row r="13335" ht="12" customHeight="1" x14ac:dyDescent="0.2"/>
    <row r="13336" ht="12" customHeight="1" x14ac:dyDescent="0.2"/>
    <row r="13337" ht="12" customHeight="1" x14ac:dyDescent="0.2"/>
    <row r="13338" ht="12" customHeight="1" x14ac:dyDescent="0.2"/>
    <row r="13339" ht="12" customHeight="1" x14ac:dyDescent="0.2"/>
    <row r="13340" ht="12" customHeight="1" x14ac:dyDescent="0.2"/>
    <row r="13341" ht="12" customHeight="1" x14ac:dyDescent="0.2"/>
    <row r="13342" ht="12" customHeight="1" x14ac:dyDescent="0.2"/>
    <row r="13343" ht="12" customHeight="1" x14ac:dyDescent="0.2"/>
    <row r="13344" ht="12" customHeight="1" x14ac:dyDescent="0.2"/>
    <row r="13345" ht="12" customHeight="1" x14ac:dyDescent="0.2"/>
    <row r="13346" ht="12" customHeight="1" x14ac:dyDescent="0.2"/>
    <row r="13347" ht="12" customHeight="1" x14ac:dyDescent="0.2"/>
    <row r="13348" ht="12" customHeight="1" x14ac:dyDescent="0.2"/>
    <row r="13349" ht="12" customHeight="1" x14ac:dyDescent="0.2"/>
    <row r="13350" ht="12" customHeight="1" x14ac:dyDescent="0.2"/>
    <row r="13351" ht="12" customHeight="1" x14ac:dyDescent="0.2"/>
    <row r="13352" ht="12" customHeight="1" x14ac:dyDescent="0.2"/>
    <row r="13353" ht="12" customHeight="1" x14ac:dyDescent="0.2"/>
    <row r="13354" ht="12" customHeight="1" x14ac:dyDescent="0.2"/>
    <row r="13355" ht="12" customHeight="1" x14ac:dyDescent="0.2"/>
    <row r="13356" ht="12" customHeight="1" x14ac:dyDescent="0.2"/>
    <row r="13357" ht="12" customHeight="1" x14ac:dyDescent="0.2"/>
    <row r="13358" ht="12" customHeight="1" x14ac:dyDescent="0.2"/>
    <row r="13359" ht="12" customHeight="1" x14ac:dyDescent="0.2"/>
    <row r="13360" ht="12" customHeight="1" x14ac:dyDescent="0.2"/>
    <row r="13361" ht="12" customHeight="1" x14ac:dyDescent="0.2"/>
    <row r="13362" ht="12" customHeight="1" x14ac:dyDescent="0.2"/>
    <row r="13363" ht="12" customHeight="1" x14ac:dyDescent="0.2"/>
    <row r="13364" ht="12" customHeight="1" x14ac:dyDescent="0.2"/>
    <row r="13365" ht="12" customHeight="1" x14ac:dyDescent="0.2"/>
    <row r="13366" ht="12" customHeight="1" x14ac:dyDescent="0.2"/>
    <row r="13367" ht="12" customHeight="1" x14ac:dyDescent="0.2"/>
    <row r="13368" ht="12" customHeight="1" x14ac:dyDescent="0.2"/>
    <row r="13369" ht="12" customHeight="1" x14ac:dyDescent="0.2"/>
    <row r="13370" ht="12" customHeight="1" x14ac:dyDescent="0.2"/>
    <row r="13371" ht="12" customHeight="1" x14ac:dyDescent="0.2"/>
    <row r="13372" ht="12" customHeight="1" x14ac:dyDescent="0.2"/>
    <row r="13373" ht="12" customHeight="1" x14ac:dyDescent="0.2"/>
    <row r="13374" ht="12" customHeight="1" x14ac:dyDescent="0.2"/>
    <row r="13375" ht="12" customHeight="1" x14ac:dyDescent="0.2"/>
    <row r="13376" ht="12" customHeight="1" x14ac:dyDescent="0.2"/>
    <row r="13377" ht="12" customHeight="1" x14ac:dyDescent="0.2"/>
    <row r="13378" ht="12" customHeight="1" x14ac:dyDescent="0.2"/>
    <row r="13379" ht="12" customHeight="1" x14ac:dyDescent="0.2"/>
    <row r="13380" ht="12" customHeight="1" x14ac:dyDescent="0.2"/>
    <row r="13381" ht="12" customHeight="1" x14ac:dyDescent="0.2"/>
    <row r="13382" ht="12" customHeight="1" x14ac:dyDescent="0.2"/>
    <row r="13383" ht="12" customHeight="1" x14ac:dyDescent="0.2"/>
    <row r="13384" ht="12" customHeight="1" x14ac:dyDescent="0.2"/>
    <row r="13385" ht="12" customHeight="1" x14ac:dyDescent="0.2"/>
    <row r="13386" ht="12" customHeight="1" x14ac:dyDescent="0.2"/>
    <row r="13387" ht="12" customHeight="1" x14ac:dyDescent="0.2"/>
    <row r="13388" ht="12" customHeight="1" x14ac:dyDescent="0.2"/>
    <row r="13389" ht="12" customHeight="1" x14ac:dyDescent="0.2"/>
    <row r="13390" ht="12" customHeight="1" x14ac:dyDescent="0.2"/>
    <row r="13391" ht="12" customHeight="1" x14ac:dyDescent="0.2"/>
    <row r="13392" ht="12" customHeight="1" x14ac:dyDescent="0.2"/>
    <row r="13393" ht="12" customHeight="1" x14ac:dyDescent="0.2"/>
    <row r="13394" ht="12" customHeight="1" x14ac:dyDescent="0.2"/>
    <row r="13395" ht="12" customHeight="1" x14ac:dyDescent="0.2"/>
    <row r="13396" ht="12" customHeight="1" x14ac:dyDescent="0.2"/>
    <row r="13397" ht="12" customHeight="1" x14ac:dyDescent="0.2"/>
    <row r="13398" ht="12" customHeight="1" x14ac:dyDescent="0.2"/>
    <row r="13399" ht="12" customHeight="1" x14ac:dyDescent="0.2"/>
    <row r="13400" ht="12" customHeight="1" x14ac:dyDescent="0.2"/>
    <row r="13401" ht="12" customHeight="1" x14ac:dyDescent="0.2"/>
    <row r="13402" ht="12" customHeight="1" x14ac:dyDescent="0.2"/>
    <row r="13403" ht="12" customHeight="1" x14ac:dyDescent="0.2"/>
    <row r="13404" ht="12" customHeight="1" x14ac:dyDescent="0.2"/>
    <row r="13405" ht="12" customHeight="1" x14ac:dyDescent="0.2"/>
    <row r="13406" ht="12" customHeight="1" x14ac:dyDescent="0.2"/>
    <row r="13407" ht="12" customHeight="1" x14ac:dyDescent="0.2"/>
    <row r="13408" ht="12" customHeight="1" x14ac:dyDescent="0.2"/>
    <row r="13409" ht="12" customHeight="1" x14ac:dyDescent="0.2"/>
    <row r="13410" ht="12" customHeight="1" x14ac:dyDescent="0.2"/>
    <row r="13411" ht="12" customHeight="1" x14ac:dyDescent="0.2"/>
    <row r="13412" ht="12" customHeight="1" x14ac:dyDescent="0.2"/>
    <row r="13413" ht="12" customHeight="1" x14ac:dyDescent="0.2"/>
    <row r="13414" ht="12" customHeight="1" x14ac:dyDescent="0.2"/>
    <row r="13415" ht="12" customHeight="1" x14ac:dyDescent="0.2"/>
    <row r="13416" ht="12" customHeight="1" x14ac:dyDescent="0.2"/>
    <row r="13417" ht="12" customHeight="1" x14ac:dyDescent="0.2"/>
    <row r="13418" ht="12" customHeight="1" x14ac:dyDescent="0.2"/>
    <row r="13419" ht="12" customHeight="1" x14ac:dyDescent="0.2"/>
    <row r="13420" ht="12" customHeight="1" x14ac:dyDescent="0.2"/>
    <row r="13421" ht="12" customHeight="1" x14ac:dyDescent="0.2"/>
    <row r="13422" ht="12" customHeight="1" x14ac:dyDescent="0.2"/>
    <row r="13423" ht="12" customHeight="1" x14ac:dyDescent="0.2"/>
    <row r="13424" ht="12" customHeight="1" x14ac:dyDescent="0.2"/>
    <row r="13425" ht="12" customHeight="1" x14ac:dyDescent="0.2"/>
    <row r="13426" ht="12" customHeight="1" x14ac:dyDescent="0.2"/>
    <row r="13427" ht="12" customHeight="1" x14ac:dyDescent="0.2"/>
    <row r="13428" ht="12" customHeight="1" x14ac:dyDescent="0.2"/>
    <row r="13429" ht="12" customHeight="1" x14ac:dyDescent="0.2"/>
    <row r="13430" ht="12" customHeight="1" x14ac:dyDescent="0.2"/>
    <row r="13431" ht="12" customHeight="1" x14ac:dyDescent="0.2"/>
    <row r="13432" ht="12" customHeight="1" x14ac:dyDescent="0.2"/>
    <row r="13433" ht="12" customHeight="1" x14ac:dyDescent="0.2"/>
    <row r="13434" ht="12" customHeight="1" x14ac:dyDescent="0.2"/>
    <row r="13435" ht="12" customHeight="1" x14ac:dyDescent="0.2"/>
    <row r="13436" ht="12" customHeight="1" x14ac:dyDescent="0.2"/>
    <row r="13437" ht="12" customHeight="1" x14ac:dyDescent="0.2"/>
    <row r="13438" ht="12" customHeight="1" x14ac:dyDescent="0.2"/>
    <row r="13439" ht="12" customHeight="1" x14ac:dyDescent="0.2"/>
    <row r="13440" ht="12" customHeight="1" x14ac:dyDescent="0.2"/>
    <row r="13441" ht="12" customHeight="1" x14ac:dyDescent="0.2"/>
    <row r="13442" ht="12" customHeight="1" x14ac:dyDescent="0.2"/>
    <row r="13443" ht="12" customHeight="1" x14ac:dyDescent="0.2"/>
    <row r="13444" ht="12" customHeight="1" x14ac:dyDescent="0.2"/>
    <row r="13445" ht="12" customHeight="1" x14ac:dyDescent="0.2"/>
    <row r="13446" ht="12" customHeight="1" x14ac:dyDescent="0.2"/>
    <row r="13447" ht="12" customHeight="1" x14ac:dyDescent="0.2"/>
    <row r="13448" ht="12" customHeight="1" x14ac:dyDescent="0.2"/>
    <row r="13449" ht="12" customHeight="1" x14ac:dyDescent="0.2"/>
    <row r="13450" ht="12" customHeight="1" x14ac:dyDescent="0.2"/>
    <row r="13451" ht="12" customHeight="1" x14ac:dyDescent="0.2"/>
    <row r="13452" ht="12" customHeight="1" x14ac:dyDescent="0.2"/>
    <row r="13453" ht="12" customHeight="1" x14ac:dyDescent="0.2"/>
    <row r="13454" ht="12" customHeight="1" x14ac:dyDescent="0.2"/>
    <row r="13455" ht="12" customHeight="1" x14ac:dyDescent="0.2"/>
    <row r="13456" ht="12" customHeight="1" x14ac:dyDescent="0.2"/>
    <row r="13457" ht="12" customHeight="1" x14ac:dyDescent="0.2"/>
    <row r="13458" ht="12" customHeight="1" x14ac:dyDescent="0.2"/>
    <row r="13459" ht="12" customHeight="1" x14ac:dyDescent="0.2"/>
    <row r="13460" ht="12" customHeight="1" x14ac:dyDescent="0.2"/>
    <row r="13461" ht="12" customHeight="1" x14ac:dyDescent="0.2"/>
    <row r="13462" ht="12" customHeight="1" x14ac:dyDescent="0.2"/>
    <row r="13463" ht="12" customHeight="1" x14ac:dyDescent="0.2"/>
    <row r="13464" ht="12" customHeight="1" x14ac:dyDescent="0.2"/>
    <row r="13465" ht="12" customHeight="1" x14ac:dyDescent="0.2"/>
    <row r="13466" ht="12" customHeight="1" x14ac:dyDescent="0.2"/>
    <row r="13467" ht="12" customHeight="1" x14ac:dyDescent="0.2"/>
    <row r="13468" ht="12" customHeight="1" x14ac:dyDescent="0.2"/>
    <row r="13469" ht="12" customHeight="1" x14ac:dyDescent="0.2"/>
    <row r="13470" ht="12" customHeight="1" x14ac:dyDescent="0.2"/>
    <row r="13471" ht="12" customHeight="1" x14ac:dyDescent="0.2"/>
    <row r="13472" ht="12" customHeight="1" x14ac:dyDescent="0.2"/>
    <row r="13473" ht="12" customHeight="1" x14ac:dyDescent="0.2"/>
    <row r="13474" ht="12" customHeight="1" x14ac:dyDescent="0.2"/>
    <row r="13475" ht="12" customHeight="1" x14ac:dyDescent="0.2"/>
    <row r="13476" ht="12" customHeight="1" x14ac:dyDescent="0.2"/>
    <row r="13477" ht="12" customHeight="1" x14ac:dyDescent="0.2"/>
    <row r="13478" ht="12" customHeight="1" x14ac:dyDescent="0.2"/>
    <row r="13479" ht="12" customHeight="1" x14ac:dyDescent="0.2"/>
    <row r="13480" ht="12" customHeight="1" x14ac:dyDescent="0.2"/>
    <row r="13481" ht="12" customHeight="1" x14ac:dyDescent="0.2"/>
    <row r="13482" ht="12" customHeight="1" x14ac:dyDescent="0.2"/>
    <row r="13483" ht="12" customHeight="1" x14ac:dyDescent="0.2"/>
    <row r="13484" ht="12" customHeight="1" x14ac:dyDescent="0.2"/>
    <row r="13485" ht="12" customHeight="1" x14ac:dyDescent="0.2"/>
    <row r="13486" ht="12" customHeight="1" x14ac:dyDescent="0.2"/>
    <row r="13487" ht="12" customHeight="1" x14ac:dyDescent="0.2"/>
    <row r="13488" ht="12" customHeight="1" x14ac:dyDescent="0.2"/>
    <row r="13489" ht="12" customHeight="1" x14ac:dyDescent="0.2"/>
    <row r="13490" ht="12" customHeight="1" x14ac:dyDescent="0.2"/>
    <row r="13491" ht="12" customHeight="1" x14ac:dyDescent="0.2"/>
    <row r="13492" ht="12" customHeight="1" x14ac:dyDescent="0.2"/>
    <row r="13493" ht="12" customHeight="1" x14ac:dyDescent="0.2"/>
    <row r="13494" ht="12" customHeight="1" x14ac:dyDescent="0.2"/>
    <row r="13495" ht="12" customHeight="1" x14ac:dyDescent="0.2"/>
    <row r="13496" ht="12" customHeight="1" x14ac:dyDescent="0.2"/>
    <row r="13497" ht="12" customHeight="1" x14ac:dyDescent="0.2"/>
    <row r="13498" ht="12" customHeight="1" x14ac:dyDescent="0.2"/>
    <row r="13499" ht="12" customHeight="1" x14ac:dyDescent="0.2"/>
    <row r="13500" ht="12" customHeight="1" x14ac:dyDescent="0.2"/>
    <row r="13501" ht="12" customHeight="1" x14ac:dyDescent="0.2"/>
    <row r="13502" ht="12" customHeight="1" x14ac:dyDescent="0.2"/>
    <row r="13503" ht="12" customHeight="1" x14ac:dyDescent="0.2"/>
    <row r="13504" ht="12" customHeight="1" x14ac:dyDescent="0.2"/>
    <row r="13505" ht="12" customHeight="1" x14ac:dyDescent="0.2"/>
    <row r="13506" ht="12" customHeight="1" x14ac:dyDescent="0.2"/>
    <row r="13507" ht="12" customHeight="1" x14ac:dyDescent="0.2"/>
    <row r="13508" ht="12" customHeight="1" x14ac:dyDescent="0.2"/>
    <row r="13509" ht="12" customHeight="1" x14ac:dyDescent="0.2"/>
    <row r="13510" ht="12" customHeight="1" x14ac:dyDescent="0.2"/>
    <row r="13511" ht="12" customHeight="1" x14ac:dyDescent="0.2"/>
    <row r="13512" ht="12" customHeight="1" x14ac:dyDescent="0.2"/>
    <row r="13513" ht="12" customHeight="1" x14ac:dyDescent="0.2"/>
    <row r="13514" ht="12" customHeight="1" x14ac:dyDescent="0.2"/>
    <row r="13515" ht="12" customHeight="1" x14ac:dyDescent="0.2"/>
    <row r="13516" ht="12" customHeight="1" x14ac:dyDescent="0.2"/>
    <row r="13517" ht="12" customHeight="1" x14ac:dyDescent="0.2"/>
    <row r="13518" ht="12" customHeight="1" x14ac:dyDescent="0.2"/>
    <row r="13519" ht="12" customHeight="1" x14ac:dyDescent="0.2"/>
    <row r="13520" ht="12" customHeight="1" x14ac:dyDescent="0.2"/>
    <row r="13521" ht="12" customHeight="1" x14ac:dyDescent="0.2"/>
    <row r="13522" ht="12" customHeight="1" x14ac:dyDescent="0.2"/>
    <row r="13523" ht="12" customHeight="1" x14ac:dyDescent="0.2"/>
    <row r="13524" ht="12" customHeight="1" x14ac:dyDescent="0.2"/>
    <row r="13525" ht="12" customHeight="1" x14ac:dyDescent="0.2"/>
    <row r="13526" ht="12" customHeight="1" x14ac:dyDescent="0.2"/>
    <row r="13527" ht="12" customHeight="1" x14ac:dyDescent="0.2"/>
    <row r="13528" ht="12" customHeight="1" x14ac:dyDescent="0.2"/>
    <row r="13529" ht="12" customHeight="1" x14ac:dyDescent="0.2"/>
    <row r="13530" ht="12" customHeight="1" x14ac:dyDescent="0.2"/>
    <row r="13531" ht="12" customHeight="1" x14ac:dyDescent="0.2"/>
    <row r="13532" ht="12" customHeight="1" x14ac:dyDescent="0.2"/>
    <row r="13533" ht="12" customHeight="1" x14ac:dyDescent="0.2"/>
    <row r="13534" ht="12" customHeight="1" x14ac:dyDescent="0.2"/>
    <row r="13535" ht="12" customHeight="1" x14ac:dyDescent="0.2"/>
    <row r="13536" ht="12" customHeight="1" x14ac:dyDescent="0.2"/>
    <row r="13537" ht="12" customHeight="1" x14ac:dyDescent="0.2"/>
    <row r="13538" ht="12" customHeight="1" x14ac:dyDescent="0.2"/>
    <row r="13539" ht="12" customHeight="1" x14ac:dyDescent="0.2"/>
    <row r="13540" ht="12" customHeight="1" x14ac:dyDescent="0.2"/>
    <row r="13541" ht="12" customHeight="1" x14ac:dyDescent="0.2"/>
    <row r="13542" ht="12" customHeight="1" x14ac:dyDescent="0.2"/>
    <row r="13543" ht="12" customHeight="1" x14ac:dyDescent="0.2"/>
    <row r="13544" ht="12" customHeight="1" x14ac:dyDescent="0.2"/>
    <row r="13545" ht="12" customHeight="1" x14ac:dyDescent="0.2"/>
    <row r="13546" ht="12" customHeight="1" x14ac:dyDescent="0.2"/>
    <row r="13547" ht="12" customHeight="1" x14ac:dyDescent="0.2"/>
    <row r="13548" ht="12" customHeight="1" x14ac:dyDescent="0.2"/>
    <row r="13549" ht="12" customHeight="1" x14ac:dyDescent="0.2"/>
    <row r="13550" ht="12" customHeight="1" x14ac:dyDescent="0.2"/>
    <row r="13551" ht="12" customHeight="1" x14ac:dyDescent="0.2"/>
    <row r="13552" ht="12" customHeight="1" x14ac:dyDescent="0.2"/>
    <row r="13553" ht="12" customHeight="1" x14ac:dyDescent="0.2"/>
    <row r="13554" ht="12" customHeight="1" x14ac:dyDescent="0.2"/>
    <row r="13555" ht="12" customHeight="1" x14ac:dyDescent="0.2"/>
    <row r="13556" ht="12" customHeight="1" x14ac:dyDescent="0.2"/>
    <row r="13557" ht="12" customHeight="1" x14ac:dyDescent="0.2"/>
    <row r="13558" ht="12" customHeight="1" x14ac:dyDescent="0.2"/>
    <row r="13559" ht="12" customHeight="1" x14ac:dyDescent="0.2"/>
    <row r="13560" ht="12" customHeight="1" x14ac:dyDescent="0.2"/>
    <row r="13561" ht="12" customHeight="1" x14ac:dyDescent="0.2"/>
    <row r="13562" ht="12" customHeight="1" x14ac:dyDescent="0.2"/>
    <row r="13563" ht="12" customHeight="1" x14ac:dyDescent="0.2"/>
    <row r="13564" ht="12" customHeight="1" x14ac:dyDescent="0.2"/>
    <row r="13565" ht="12" customHeight="1" x14ac:dyDescent="0.2"/>
    <row r="13566" ht="12" customHeight="1" x14ac:dyDescent="0.2"/>
    <row r="13567" ht="12" customHeight="1" x14ac:dyDescent="0.2"/>
    <row r="13568" ht="12" customHeight="1" x14ac:dyDescent="0.2"/>
    <row r="13569" ht="12" customHeight="1" x14ac:dyDescent="0.2"/>
    <row r="13570" ht="12" customHeight="1" x14ac:dyDescent="0.2"/>
    <row r="13571" ht="12" customHeight="1" x14ac:dyDescent="0.2"/>
    <row r="13572" ht="12" customHeight="1" x14ac:dyDescent="0.2"/>
    <row r="13573" ht="12" customHeight="1" x14ac:dyDescent="0.2"/>
    <row r="13574" ht="12" customHeight="1" x14ac:dyDescent="0.2"/>
    <row r="13575" ht="12" customHeight="1" x14ac:dyDescent="0.2"/>
    <row r="13576" ht="12" customHeight="1" x14ac:dyDescent="0.2"/>
    <row r="13577" ht="12" customHeight="1" x14ac:dyDescent="0.2"/>
    <row r="13578" ht="12" customHeight="1" x14ac:dyDescent="0.2"/>
    <row r="13579" ht="12" customHeight="1" x14ac:dyDescent="0.2"/>
    <row r="13580" ht="12" customHeight="1" x14ac:dyDescent="0.2"/>
    <row r="13581" ht="12" customHeight="1" x14ac:dyDescent="0.2"/>
    <row r="13582" ht="12" customHeight="1" x14ac:dyDescent="0.2"/>
    <row r="13583" ht="12" customHeight="1" x14ac:dyDescent="0.2"/>
    <row r="13584" ht="12" customHeight="1" x14ac:dyDescent="0.2"/>
    <row r="13585" ht="12" customHeight="1" x14ac:dyDescent="0.2"/>
    <row r="13586" ht="12" customHeight="1" x14ac:dyDescent="0.2"/>
    <row r="13587" ht="12" customHeight="1" x14ac:dyDescent="0.2"/>
    <row r="13588" ht="12" customHeight="1" x14ac:dyDescent="0.2"/>
    <row r="13589" ht="12" customHeight="1" x14ac:dyDescent="0.2"/>
    <row r="13590" ht="12" customHeight="1" x14ac:dyDescent="0.2"/>
    <row r="13591" ht="12" customHeight="1" x14ac:dyDescent="0.2"/>
    <row r="13592" ht="12" customHeight="1" x14ac:dyDescent="0.2"/>
    <row r="13593" ht="12" customHeight="1" x14ac:dyDescent="0.2"/>
    <row r="13594" ht="12" customHeight="1" x14ac:dyDescent="0.2"/>
    <row r="13595" ht="12" customHeight="1" x14ac:dyDescent="0.2"/>
    <row r="13596" ht="12" customHeight="1" x14ac:dyDescent="0.2"/>
    <row r="13597" ht="12" customHeight="1" x14ac:dyDescent="0.2"/>
    <row r="13598" ht="12" customHeight="1" x14ac:dyDescent="0.2"/>
    <row r="13599" ht="12" customHeight="1" x14ac:dyDescent="0.2"/>
    <row r="13600" ht="12" customHeight="1" x14ac:dyDescent="0.2"/>
    <row r="13601" ht="12" customHeight="1" x14ac:dyDescent="0.2"/>
    <row r="13602" ht="12" customHeight="1" x14ac:dyDescent="0.2"/>
    <row r="13603" ht="12" customHeight="1" x14ac:dyDescent="0.2"/>
    <row r="13604" ht="12" customHeight="1" x14ac:dyDescent="0.2"/>
    <row r="13605" ht="12" customHeight="1" x14ac:dyDescent="0.2"/>
    <row r="13606" ht="12" customHeight="1" x14ac:dyDescent="0.2"/>
    <row r="13607" ht="12" customHeight="1" x14ac:dyDescent="0.2"/>
    <row r="13608" ht="12" customHeight="1" x14ac:dyDescent="0.2"/>
    <row r="13609" ht="12" customHeight="1" x14ac:dyDescent="0.2"/>
    <row r="13610" ht="12" customHeight="1" x14ac:dyDescent="0.2"/>
    <row r="13611" ht="12" customHeight="1" x14ac:dyDescent="0.2"/>
    <row r="13612" ht="12" customHeight="1" x14ac:dyDescent="0.2"/>
    <row r="13613" ht="12" customHeight="1" x14ac:dyDescent="0.2"/>
    <row r="13614" ht="12" customHeight="1" x14ac:dyDescent="0.2"/>
    <row r="13615" ht="12" customHeight="1" x14ac:dyDescent="0.2"/>
    <row r="13616" ht="12" customHeight="1" x14ac:dyDescent="0.2"/>
    <row r="13617" ht="12" customHeight="1" x14ac:dyDescent="0.2"/>
    <row r="13618" ht="12" customHeight="1" x14ac:dyDescent="0.2"/>
    <row r="13619" ht="12" customHeight="1" x14ac:dyDescent="0.2"/>
    <row r="13620" ht="12" customHeight="1" x14ac:dyDescent="0.2"/>
    <row r="13621" ht="12" customHeight="1" x14ac:dyDescent="0.2"/>
    <row r="13622" ht="12" customHeight="1" x14ac:dyDescent="0.2"/>
    <row r="13623" ht="12" customHeight="1" x14ac:dyDescent="0.2"/>
    <row r="13624" ht="12" customHeight="1" x14ac:dyDescent="0.2"/>
    <row r="13625" ht="12" customHeight="1" x14ac:dyDescent="0.2"/>
    <row r="13626" ht="12" customHeight="1" x14ac:dyDescent="0.2"/>
    <row r="13627" ht="12" customHeight="1" x14ac:dyDescent="0.2"/>
    <row r="13628" ht="12" customHeight="1" x14ac:dyDescent="0.2"/>
    <row r="13629" ht="12" customHeight="1" x14ac:dyDescent="0.2"/>
    <row r="13630" ht="12" customHeight="1" x14ac:dyDescent="0.2"/>
    <row r="13631" ht="12" customHeight="1" x14ac:dyDescent="0.2"/>
    <row r="13632" ht="12" customHeight="1" x14ac:dyDescent="0.2"/>
    <row r="13633" ht="12" customHeight="1" x14ac:dyDescent="0.2"/>
    <row r="13634" ht="12" customHeight="1" x14ac:dyDescent="0.2"/>
    <row r="13635" ht="12" customHeight="1" x14ac:dyDescent="0.2"/>
    <row r="13636" ht="12" customHeight="1" x14ac:dyDescent="0.2"/>
    <row r="13637" ht="12" customHeight="1" x14ac:dyDescent="0.2"/>
    <row r="13638" ht="12" customHeight="1" x14ac:dyDescent="0.2"/>
    <row r="13639" ht="12" customHeight="1" x14ac:dyDescent="0.2"/>
    <row r="13640" ht="12" customHeight="1" x14ac:dyDescent="0.2"/>
    <row r="13641" ht="12" customHeight="1" x14ac:dyDescent="0.2"/>
    <row r="13642" ht="12" customHeight="1" x14ac:dyDescent="0.2"/>
    <row r="13643" ht="12" customHeight="1" x14ac:dyDescent="0.2"/>
    <row r="13644" ht="12" customHeight="1" x14ac:dyDescent="0.2"/>
    <row r="13645" ht="12" customHeight="1" x14ac:dyDescent="0.2"/>
    <row r="13646" ht="12" customHeight="1" x14ac:dyDescent="0.2"/>
    <row r="13647" ht="12" customHeight="1" x14ac:dyDescent="0.2"/>
    <row r="13648" ht="12" customHeight="1" x14ac:dyDescent="0.2"/>
    <row r="13649" ht="12" customHeight="1" x14ac:dyDescent="0.2"/>
    <row r="13650" ht="12" customHeight="1" x14ac:dyDescent="0.2"/>
    <row r="13651" ht="12" customHeight="1" x14ac:dyDescent="0.2"/>
    <row r="13652" ht="12" customHeight="1" x14ac:dyDescent="0.2"/>
    <row r="13653" ht="12" customHeight="1" x14ac:dyDescent="0.2"/>
    <row r="13654" ht="12" customHeight="1" x14ac:dyDescent="0.2"/>
    <row r="13655" ht="12" customHeight="1" x14ac:dyDescent="0.2"/>
    <row r="13656" ht="12" customHeight="1" x14ac:dyDescent="0.2"/>
    <row r="13657" ht="12" customHeight="1" x14ac:dyDescent="0.2"/>
    <row r="13658" ht="12" customHeight="1" x14ac:dyDescent="0.2"/>
    <row r="13659" ht="12" customHeight="1" x14ac:dyDescent="0.2"/>
    <row r="13660" ht="12" customHeight="1" x14ac:dyDescent="0.2"/>
    <row r="13661" ht="12" customHeight="1" x14ac:dyDescent="0.2"/>
    <row r="13662" ht="12" customHeight="1" x14ac:dyDescent="0.2"/>
    <row r="13663" ht="12" customHeight="1" x14ac:dyDescent="0.2"/>
    <row r="13664" ht="12" customHeight="1" x14ac:dyDescent="0.2"/>
    <row r="13665" ht="12" customHeight="1" x14ac:dyDescent="0.2"/>
    <row r="13666" ht="12" customHeight="1" x14ac:dyDescent="0.2"/>
    <row r="13667" ht="12" customHeight="1" x14ac:dyDescent="0.2"/>
    <row r="13668" ht="12" customHeight="1" x14ac:dyDescent="0.2"/>
    <row r="13669" ht="12" customHeight="1" x14ac:dyDescent="0.2"/>
    <row r="13670" ht="12" customHeight="1" x14ac:dyDescent="0.2"/>
    <row r="13671" ht="12" customHeight="1" x14ac:dyDescent="0.2"/>
    <row r="13672" ht="12" customHeight="1" x14ac:dyDescent="0.2"/>
    <row r="13673" ht="12" customHeight="1" x14ac:dyDescent="0.2"/>
    <row r="13674" ht="12" customHeight="1" x14ac:dyDescent="0.2"/>
    <row r="13675" ht="12" customHeight="1" x14ac:dyDescent="0.2"/>
    <row r="13676" ht="12" customHeight="1" x14ac:dyDescent="0.2"/>
    <row r="13677" ht="12" customHeight="1" x14ac:dyDescent="0.2"/>
    <row r="13678" ht="12" customHeight="1" x14ac:dyDescent="0.2"/>
    <row r="13679" ht="12" customHeight="1" x14ac:dyDescent="0.2"/>
    <row r="13680" ht="12" customHeight="1" x14ac:dyDescent="0.2"/>
    <row r="13681" ht="12" customHeight="1" x14ac:dyDescent="0.2"/>
    <row r="13682" ht="12" customHeight="1" x14ac:dyDescent="0.2"/>
    <row r="13683" ht="12" customHeight="1" x14ac:dyDescent="0.2"/>
    <row r="13684" ht="12" customHeight="1" x14ac:dyDescent="0.2"/>
    <row r="13685" ht="12" customHeight="1" x14ac:dyDescent="0.2"/>
    <row r="13686" ht="12" customHeight="1" x14ac:dyDescent="0.2"/>
    <row r="13687" ht="12" customHeight="1" x14ac:dyDescent="0.2"/>
    <row r="13688" ht="12" customHeight="1" x14ac:dyDescent="0.2"/>
    <row r="13689" ht="12" customHeight="1" x14ac:dyDescent="0.2"/>
    <row r="13690" ht="12" customHeight="1" x14ac:dyDescent="0.2"/>
    <row r="13691" ht="12" customHeight="1" x14ac:dyDescent="0.2"/>
    <row r="13692" ht="12" customHeight="1" x14ac:dyDescent="0.2"/>
    <row r="13693" ht="12" customHeight="1" x14ac:dyDescent="0.2"/>
    <row r="13694" ht="12" customHeight="1" x14ac:dyDescent="0.2"/>
    <row r="13695" ht="12" customHeight="1" x14ac:dyDescent="0.2"/>
    <row r="13696" ht="12" customHeight="1" x14ac:dyDescent="0.2"/>
    <row r="13697" ht="12" customHeight="1" x14ac:dyDescent="0.2"/>
    <row r="13698" ht="12" customHeight="1" x14ac:dyDescent="0.2"/>
    <row r="13699" ht="12" customHeight="1" x14ac:dyDescent="0.2"/>
    <row r="13700" ht="12" customHeight="1" x14ac:dyDescent="0.2"/>
    <row r="13701" ht="12" customHeight="1" x14ac:dyDescent="0.2"/>
    <row r="13702" ht="12" customHeight="1" x14ac:dyDescent="0.2"/>
    <row r="13703" ht="12" customHeight="1" x14ac:dyDescent="0.2"/>
    <row r="13704" ht="12" customHeight="1" x14ac:dyDescent="0.2"/>
    <row r="13705" ht="12" customHeight="1" x14ac:dyDescent="0.2"/>
    <row r="13706" ht="12" customHeight="1" x14ac:dyDescent="0.2"/>
    <row r="13707" ht="12" customHeight="1" x14ac:dyDescent="0.2"/>
    <row r="13708" ht="12" customHeight="1" x14ac:dyDescent="0.2"/>
    <row r="13709" ht="12" customHeight="1" x14ac:dyDescent="0.2"/>
    <row r="13710" ht="12" customHeight="1" x14ac:dyDescent="0.2"/>
    <row r="13711" ht="12" customHeight="1" x14ac:dyDescent="0.2"/>
    <row r="13712" ht="12" customHeight="1" x14ac:dyDescent="0.2"/>
    <row r="13713" ht="12" customHeight="1" x14ac:dyDescent="0.2"/>
    <row r="13714" ht="12" customHeight="1" x14ac:dyDescent="0.2"/>
    <row r="13715" ht="12" customHeight="1" x14ac:dyDescent="0.2"/>
    <row r="13716" ht="12" customHeight="1" x14ac:dyDescent="0.2"/>
    <row r="13717" ht="12" customHeight="1" x14ac:dyDescent="0.2"/>
    <row r="13718" ht="12" customHeight="1" x14ac:dyDescent="0.2"/>
    <row r="13719" ht="12" customHeight="1" x14ac:dyDescent="0.2"/>
    <row r="13720" ht="12" customHeight="1" x14ac:dyDescent="0.2"/>
    <row r="13721" ht="12" customHeight="1" x14ac:dyDescent="0.2"/>
    <row r="13722" ht="12" customHeight="1" x14ac:dyDescent="0.2"/>
    <row r="13723" ht="12" customHeight="1" x14ac:dyDescent="0.2"/>
    <row r="13724" ht="12" customHeight="1" x14ac:dyDescent="0.2"/>
    <row r="13725" ht="12" customHeight="1" x14ac:dyDescent="0.2"/>
    <row r="13726" ht="12" customHeight="1" x14ac:dyDescent="0.2"/>
    <row r="13727" ht="12" customHeight="1" x14ac:dyDescent="0.2"/>
    <row r="13728" ht="12" customHeight="1" x14ac:dyDescent="0.2"/>
    <row r="13729" ht="12" customHeight="1" x14ac:dyDescent="0.2"/>
    <row r="13730" ht="12" customHeight="1" x14ac:dyDescent="0.2"/>
    <row r="13731" ht="12" customHeight="1" x14ac:dyDescent="0.2"/>
    <row r="13732" ht="12" customHeight="1" x14ac:dyDescent="0.2"/>
    <row r="13733" ht="12" customHeight="1" x14ac:dyDescent="0.2"/>
    <row r="13734" ht="12" customHeight="1" x14ac:dyDescent="0.2"/>
    <row r="13735" ht="12" customHeight="1" x14ac:dyDescent="0.2"/>
    <row r="13736" ht="12" customHeight="1" x14ac:dyDescent="0.2"/>
    <row r="13737" ht="12" customHeight="1" x14ac:dyDescent="0.2"/>
    <row r="13738" ht="12" customHeight="1" x14ac:dyDescent="0.2"/>
    <row r="13739" ht="12" customHeight="1" x14ac:dyDescent="0.2"/>
    <row r="13740" ht="12" customHeight="1" x14ac:dyDescent="0.2"/>
    <row r="13741" ht="12" customHeight="1" x14ac:dyDescent="0.2"/>
    <row r="13742" ht="12" customHeight="1" x14ac:dyDescent="0.2"/>
    <row r="13743" ht="12" customHeight="1" x14ac:dyDescent="0.2"/>
    <row r="13744" ht="12" customHeight="1" x14ac:dyDescent="0.2"/>
    <row r="13745" ht="12" customHeight="1" x14ac:dyDescent="0.2"/>
    <row r="13746" ht="12" customHeight="1" x14ac:dyDescent="0.2"/>
    <row r="13747" ht="12" customHeight="1" x14ac:dyDescent="0.2"/>
    <row r="13748" ht="12" customHeight="1" x14ac:dyDescent="0.2"/>
    <row r="13749" ht="12" customHeight="1" x14ac:dyDescent="0.2"/>
    <row r="13750" ht="12" customHeight="1" x14ac:dyDescent="0.2"/>
    <row r="13751" ht="12" customHeight="1" x14ac:dyDescent="0.2"/>
    <row r="13752" ht="12" customHeight="1" x14ac:dyDescent="0.2"/>
    <row r="13753" ht="12" customHeight="1" x14ac:dyDescent="0.2"/>
    <row r="13754" ht="12" customHeight="1" x14ac:dyDescent="0.2"/>
    <row r="13755" ht="12" customHeight="1" x14ac:dyDescent="0.2"/>
    <row r="13756" ht="12" customHeight="1" x14ac:dyDescent="0.2"/>
    <row r="13757" ht="12" customHeight="1" x14ac:dyDescent="0.2"/>
    <row r="13758" ht="12" customHeight="1" x14ac:dyDescent="0.2"/>
    <row r="13759" ht="12" customHeight="1" x14ac:dyDescent="0.2"/>
    <row r="13760" ht="12" customHeight="1" x14ac:dyDescent="0.2"/>
    <row r="13761" ht="12" customHeight="1" x14ac:dyDescent="0.2"/>
    <row r="13762" ht="12" customHeight="1" x14ac:dyDescent="0.2"/>
    <row r="13763" ht="12" customHeight="1" x14ac:dyDescent="0.2"/>
    <row r="13764" ht="12" customHeight="1" x14ac:dyDescent="0.2"/>
    <row r="13765" ht="12" customHeight="1" x14ac:dyDescent="0.2"/>
    <row r="13766" ht="12" customHeight="1" x14ac:dyDescent="0.2"/>
    <row r="13767" ht="12" customHeight="1" x14ac:dyDescent="0.2"/>
    <row r="13768" ht="12" customHeight="1" x14ac:dyDescent="0.2"/>
    <row r="13769" ht="12" customHeight="1" x14ac:dyDescent="0.2"/>
    <row r="13770" ht="12" customHeight="1" x14ac:dyDescent="0.2"/>
    <row r="13771" ht="12" customHeight="1" x14ac:dyDescent="0.2"/>
    <row r="13772" ht="12" customHeight="1" x14ac:dyDescent="0.2"/>
    <row r="13773" ht="12" customHeight="1" x14ac:dyDescent="0.2"/>
    <row r="13774" ht="12" customHeight="1" x14ac:dyDescent="0.2"/>
    <row r="13775" ht="12" customHeight="1" x14ac:dyDescent="0.2"/>
    <row r="13776" ht="12" customHeight="1" x14ac:dyDescent="0.2"/>
    <row r="13777" ht="12" customHeight="1" x14ac:dyDescent="0.2"/>
    <row r="13778" ht="12" customHeight="1" x14ac:dyDescent="0.2"/>
    <row r="13779" ht="12" customHeight="1" x14ac:dyDescent="0.2"/>
    <row r="13780" ht="12" customHeight="1" x14ac:dyDescent="0.2"/>
    <row r="13781" ht="12" customHeight="1" x14ac:dyDescent="0.2"/>
    <row r="13782" ht="12" customHeight="1" x14ac:dyDescent="0.2"/>
    <row r="13783" ht="12" customHeight="1" x14ac:dyDescent="0.2"/>
    <row r="13784" ht="12" customHeight="1" x14ac:dyDescent="0.2"/>
    <row r="13785" ht="12" customHeight="1" x14ac:dyDescent="0.2"/>
    <row r="13786" ht="12" customHeight="1" x14ac:dyDescent="0.2"/>
    <row r="13787" ht="12" customHeight="1" x14ac:dyDescent="0.2"/>
    <row r="13788" ht="12" customHeight="1" x14ac:dyDescent="0.2"/>
    <row r="13789" ht="12" customHeight="1" x14ac:dyDescent="0.2"/>
    <row r="13790" ht="12" customHeight="1" x14ac:dyDescent="0.2"/>
    <row r="13791" ht="12" customHeight="1" x14ac:dyDescent="0.2"/>
    <row r="13792" ht="12" customHeight="1" x14ac:dyDescent="0.2"/>
    <row r="13793" ht="12" customHeight="1" x14ac:dyDescent="0.2"/>
    <row r="13794" ht="12" customHeight="1" x14ac:dyDescent="0.2"/>
    <row r="13795" ht="12" customHeight="1" x14ac:dyDescent="0.2"/>
    <row r="13796" ht="12" customHeight="1" x14ac:dyDescent="0.2"/>
    <row r="13797" ht="12" customHeight="1" x14ac:dyDescent="0.2"/>
    <row r="13798" ht="12" customHeight="1" x14ac:dyDescent="0.2"/>
    <row r="13799" ht="12" customHeight="1" x14ac:dyDescent="0.2"/>
    <row r="13800" ht="12" customHeight="1" x14ac:dyDescent="0.2"/>
    <row r="13801" ht="12" customHeight="1" x14ac:dyDescent="0.2"/>
    <row r="13802" ht="12" customHeight="1" x14ac:dyDescent="0.2"/>
    <row r="13803" ht="12" customHeight="1" x14ac:dyDescent="0.2"/>
    <row r="13804" ht="12" customHeight="1" x14ac:dyDescent="0.2"/>
    <row r="13805" ht="12" customHeight="1" x14ac:dyDescent="0.2"/>
    <row r="13806" ht="12" customHeight="1" x14ac:dyDescent="0.2"/>
    <row r="13807" ht="12" customHeight="1" x14ac:dyDescent="0.2"/>
    <row r="13808" ht="12" customHeight="1" x14ac:dyDescent="0.2"/>
    <row r="13809" ht="12" customHeight="1" x14ac:dyDescent="0.2"/>
    <row r="13810" ht="12" customHeight="1" x14ac:dyDescent="0.2"/>
    <row r="13811" ht="12" customHeight="1" x14ac:dyDescent="0.2"/>
    <row r="13812" ht="12" customHeight="1" x14ac:dyDescent="0.2"/>
    <row r="13813" ht="12" customHeight="1" x14ac:dyDescent="0.2"/>
    <row r="13814" ht="12" customHeight="1" x14ac:dyDescent="0.2"/>
    <row r="13815" ht="12" customHeight="1" x14ac:dyDescent="0.2"/>
    <row r="13816" ht="12" customHeight="1" x14ac:dyDescent="0.2"/>
    <row r="13817" ht="12" customHeight="1" x14ac:dyDescent="0.2"/>
    <row r="13818" ht="12" customHeight="1" x14ac:dyDescent="0.2"/>
    <row r="13819" ht="12" customHeight="1" x14ac:dyDescent="0.2"/>
    <row r="13820" ht="12" customHeight="1" x14ac:dyDescent="0.2"/>
    <row r="13821" ht="12" customHeight="1" x14ac:dyDescent="0.2"/>
    <row r="13822" ht="12" customHeight="1" x14ac:dyDescent="0.2"/>
    <row r="13823" ht="12" customHeight="1" x14ac:dyDescent="0.2"/>
    <row r="13824" ht="12" customHeight="1" x14ac:dyDescent="0.2"/>
    <row r="13825" ht="12" customHeight="1" x14ac:dyDescent="0.2"/>
    <row r="13826" ht="12" customHeight="1" x14ac:dyDescent="0.2"/>
    <row r="13827" ht="12" customHeight="1" x14ac:dyDescent="0.2"/>
    <row r="13828" ht="12" customHeight="1" x14ac:dyDescent="0.2"/>
    <row r="13829" ht="12" customHeight="1" x14ac:dyDescent="0.2"/>
    <row r="13830" ht="12" customHeight="1" x14ac:dyDescent="0.2"/>
    <row r="13831" ht="12" customHeight="1" x14ac:dyDescent="0.2"/>
    <row r="13832" ht="12" customHeight="1" x14ac:dyDescent="0.2"/>
    <row r="13833" ht="12" customHeight="1" x14ac:dyDescent="0.2"/>
    <row r="13834" ht="12" customHeight="1" x14ac:dyDescent="0.2"/>
    <row r="13835" ht="12" customHeight="1" x14ac:dyDescent="0.2"/>
    <row r="13836" ht="12" customHeight="1" x14ac:dyDescent="0.2"/>
    <row r="13837" ht="12" customHeight="1" x14ac:dyDescent="0.2"/>
    <row r="13838" ht="12" customHeight="1" x14ac:dyDescent="0.2"/>
    <row r="13839" ht="12" customHeight="1" x14ac:dyDescent="0.2"/>
    <row r="13840" ht="12" customHeight="1" x14ac:dyDescent="0.2"/>
    <row r="13841" ht="12" customHeight="1" x14ac:dyDescent="0.2"/>
    <row r="13842" ht="12" customHeight="1" x14ac:dyDescent="0.2"/>
    <row r="13843" ht="12" customHeight="1" x14ac:dyDescent="0.2"/>
    <row r="13844" ht="12" customHeight="1" x14ac:dyDescent="0.2"/>
    <row r="13845" ht="12" customHeight="1" x14ac:dyDescent="0.2"/>
    <row r="13846" ht="12" customHeight="1" x14ac:dyDescent="0.2"/>
    <row r="13847" ht="12" customHeight="1" x14ac:dyDescent="0.2"/>
    <row r="13848" ht="12" customHeight="1" x14ac:dyDescent="0.2"/>
    <row r="13849" ht="12" customHeight="1" x14ac:dyDescent="0.2"/>
    <row r="13850" ht="12" customHeight="1" x14ac:dyDescent="0.2"/>
    <row r="13851" ht="12" customHeight="1" x14ac:dyDescent="0.2"/>
    <row r="13852" ht="12" customHeight="1" x14ac:dyDescent="0.2"/>
    <row r="13853" ht="12" customHeight="1" x14ac:dyDescent="0.2"/>
    <row r="13854" ht="12" customHeight="1" x14ac:dyDescent="0.2"/>
    <row r="13855" ht="12" customHeight="1" x14ac:dyDescent="0.2"/>
    <row r="13856" ht="12" customHeight="1" x14ac:dyDescent="0.2"/>
    <row r="13857" ht="12" customHeight="1" x14ac:dyDescent="0.2"/>
    <row r="13858" ht="12" customHeight="1" x14ac:dyDescent="0.2"/>
    <row r="13859" ht="12" customHeight="1" x14ac:dyDescent="0.2"/>
    <row r="13860" ht="12" customHeight="1" x14ac:dyDescent="0.2"/>
    <row r="13861" ht="12" customHeight="1" x14ac:dyDescent="0.2"/>
    <row r="13862" ht="12" customHeight="1" x14ac:dyDescent="0.2"/>
    <row r="13863" ht="12" customHeight="1" x14ac:dyDescent="0.2"/>
    <row r="13864" ht="12" customHeight="1" x14ac:dyDescent="0.2"/>
    <row r="13865" ht="12" customHeight="1" x14ac:dyDescent="0.2"/>
    <row r="13866" ht="12" customHeight="1" x14ac:dyDescent="0.2"/>
    <row r="13867" ht="12" customHeight="1" x14ac:dyDescent="0.2"/>
    <row r="13868" ht="12" customHeight="1" x14ac:dyDescent="0.2"/>
    <row r="13869" ht="12" customHeight="1" x14ac:dyDescent="0.2"/>
    <row r="13870" ht="12" customHeight="1" x14ac:dyDescent="0.2"/>
    <row r="13871" ht="12" customHeight="1" x14ac:dyDescent="0.2"/>
    <row r="13872" ht="12" customHeight="1" x14ac:dyDescent="0.2"/>
    <row r="13873" ht="12" customHeight="1" x14ac:dyDescent="0.2"/>
    <row r="13874" ht="12" customHeight="1" x14ac:dyDescent="0.2"/>
    <row r="13875" ht="12" customHeight="1" x14ac:dyDescent="0.2"/>
    <row r="13876" ht="12" customHeight="1" x14ac:dyDescent="0.2"/>
    <row r="13877" ht="12" customHeight="1" x14ac:dyDescent="0.2"/>
    <row r="13878" ht="12" customHeight="1" x14ac:dyDescent="0.2"/>
    <row r="13879" ht="12" customHeight="1" x14ac:dyDescent="0.2"/>
    <row r="13880" ht="12" customHeight="1" x14ac:dyDescent="0.2"/>
    <row r="13881" ht="12" customHeight="1" x14ac:dyDescent="0.2"/>
    <row r="13882" ht="12" customHeight="1" x14ac:dyDescent="0.2"/>
    <row r="13883" ht="12" customHeight="1" x14ac:dyDescent="0.2"/>
    <row r="13884" ht="12" customHeight="1" x14ac:dyDescent="0.2"/>
    <row r="13885" ht="12" customHeight="1" x14ac:dyDescent="0.2"/>
    <row r="13886" ht="12" customHeight="1" x14ac:dyDescent="0.2"/>
    <row r="13887" ht="12" customHeight="1" x14ac:dyDescent="0.2"/>
    <row r="13888" ht="12" customHeight="1" x14ac:dyDescent="0.2"/>
    <row r="13889" ht="12" customHeight="1" x14ac:dyDescent="0.2"/>
    <row r="13890" ht="12" customHeight="1" x14ac:dyDescent="0.2"/>
    <row r="13891" ht="12" customHeight="1" x14ac:dyDescent="0.2"/>
    <row r="13892" ht="12" customHeight="1" x14ac:dyDescent="0.2"/>
    <row r="13893" ht="12" customHeight="1" x14ac:dyDescent="0.2"/>
    <row r="13894" ht="12" customHeight="1" x14ac:dyDescent="0.2"/>
    <row r="13895" ht="12" customHeight="1" x14ac:dyDescent="0.2"/>
    <row r="13896" ht="12" customHeight="1" x14ac:dyDescent="0.2"/>
    <row r="13897" ht="12" customHeight="1" x14ac:dyDescent="0.2"/>
    <row r="13898" ht="12" customHeight="1" x14ac:dyDescent="0.2"/>
    <row r="13899" ht="12" customHeight="1" x14ac:dyDescent="0.2"/>
    <row r="13900" ht="12" customHeight="1" x14ac:dyDescent="0.2"/>
    <row r="13901" ht="12" customHeight="1" x14ac:dyDescent="0.2"/>
    <row r="13902" ht="12" customHeight="1" x14ac:dyDescent="0.2"/>
    <row r="13903" ht="12" customHeight="1" x14ac:dyDescent="0.2"/>
    <row r="13904" ht="12" customHeight="1" x14ac:dyDescent="0.2"/>
    <row r="13905" ht="12" customHeight="1" x14ac:dyDescent="0.2"/>
    <row r="13906" ht="12" customHeight="1" x14ac:dyDescent="0.2"/>
    <row r="13907" ht="12" customHeight="1" x14ac:dyDescent="0.2"/>
    <row r="13908" ht="12" customHeight="1" x14ac:dyDescent="0.2"/>
    <row r="13909" ht="12" customHeight="1" x14ac:dyDescent="0.2"/>
    <row r="13910" ht="12" customHeight="1" x14ac:dyDescent="0.2"/>
    <row r="13911" ht="12" customHeight="1" x14ac:dyDescent="0.2"/>
    <row r="13912" ht="12" customHeight="1" x14ac:dyDescent="0.2"/>
    <row r="13913" ht="12" customHeight="1" x14ac:dyDescent="0.2"/>
    <row r="13914" ht="12" customHeight="1" x14ac:dyDescent="0.2"/>
    <row r="13915" ht="12" customHeight="1" x14ac:dyDescent="0.2"/>
    <row r="13916" ht="12" customHeight="1" x14ac:dyDescent="0.2"/>
    <row r="13917" ht="12" customHeight="1" x14ac:dyDescent="0.2"/>
    <row r="13918" ht="12" customHeight="1" x14ac:dyDescent="0.2"/>
    <row r="13919" ht="12" customHeight="1" x14ac:dyDescent="0.2"/>
    <row r="13920" ht="12" customHeight="1" x14ac:dyDescent="0.2"/>
    <row r="13921" ht="12" customHeight="1" x14ac:dyDescent="0.2"/>
    <row r="13922" ht="12" customHeight="1" x14ac:dyDescent="0.2"/>
    <row r="13923" ht="12" customHeight="1" x14ac:dyDescent="0.2"/>
    <row r="13924" ht="12" customHeight="1" x14ac:dyDescent="0.2"/>
    <row r="13925" ht="12" customHeight="1" x14ac:dyDescent="0.2"/>
    <row r="13926" ht="12" customHeight="1" x14ac:dyDescent="0.2"/>
    <row r="13927" ht="12" customHeight="1" x14ac:dyDescent="0.2"/>
    <row r="13928" ht="12" customHeight="1" x14ac:dyDescent="0.2"/>
    <row r="13929" ht="12" customHeight="1" x14ac:dyDescent="0.2"/>
    <row r="13930" ht="12" customHeight="1" x14ac:dyDescent="0.2"/>
    <row r="13931" ht="12" customHeight="1" x14ac:dyDescent="0.2"/>
    <row r="13932" ht="12" customHeight="1" x14ac:dyDescent="0.2"/>
    <row r="13933" ht="12" customHeight="1" x14ac:dyDescent="0.2"/>
    <row r="13934" ht="12" customHeight="1" x14ac:dyDescent="0.2"/>
    <row r="13935" ht="12" customHeight="1" x14ac:dyDescent="0.2"/>
    <row r="13936" ht="12" customHeight="1" x14ac:dyDescent="0.2"/>
    <row r="13937" ht="12" customHeight="1" x14ac:dyDescent="0.2"/>
    <row r="13938" ht="12" customHeight="1" x14ac:dyDescent="0.2"/>
    <row r="13939" ht="12" customHeight="1" x14ac:dyDescent="0.2"/>
    <row r="13940" ht="12" customHeight="1" x14ac:dyDescent="0.2"/>
    <row r="13941" ht="12" customHeight="1" x14ac:dyDescent="0.2"/>
    <row r="13942" ht="12" customHeight="1" x14ac:dyDescent="0.2"/>
    <row r="13943" ht="12" customHeight="1" x14ac:dyDescent="0.2"/>
    <row r="13944" ht="12" customHeight="1" x14ac:dyDescent="0.2"/>
    <row r="13945" ht="12" customHeight="1" x14ac:dyDescent="0.2"/>
    <row r="13946" ht="12" customHeight="1" x14ac:dyDescent="0.2"/>
    <row r="13947" ht="12" customHeight="1" x14ac:dyDescent="0.2"/>
    <row r="13948" ht="12" customHeight="1" x14ac:dyDescent="0.2"/>
    <row r="13949" ht="12" customHeight="1" x14ac:dyDescent="0.2"/>
    <row r="13950" ht="12" customHeight="1" x14ac:dyDescent="0.2"/>
    <row r="13951" ht="12" customHeight="1" x14ac:dyDescent="0.2"/>
    <row r="13952" ht="12" customHeight="1" x14ac:dyDescent="0.2"/>
    <row r="13953" ht="12" customHeight="1" x14ac:dyDescent="0.2"/>
    <row r="13954" ht="12" customHeight="1" x14ac:dyDescent="0.2"/>
    <row r="13955" ht="12" customHeight="1" x14ac:dyDescent="0.2"/>
    <row r="13956" ht="12" customHeight="1" x14ac:dyDescent="0.2"/>
    <row r="13957" ht="12" customHeight="1" x14ac:dyDescent="0.2"/>
    <row r="13958" ht="12" customHeight="1" x14ac:dyDescent="0.2"/>
    <row r="13959" ht="12" customHeight="1" x14ac:dyDescent="0.2"/>
    <row r="13960" ht="12" customHeight="1" x14ac:dyDescent="0.2"/>
    <row r="13961" ht="12" customHeight="1" x14ac:dyDescent="0.2"/>
    <row r="13962" ht="12" customHeight="1" x14ac:dyDescent="0.2"/>
    <row r="13963" ht="12" customHeight="1" x14ac:dyDescent="0.2"/>
    <row r="13964" ht="12" customHeight="1" x14ac:dyDescent="0.2"/>
    <row r="13965" ht="12" customHeight="1" x14ac:dyDescent="0.2"/>
    <row r="13966" ht="12" customHeight="1" x14ac:dyDescent="0.2"/>
    <row r="13967" ht="12" customHeight="1" x14ac:dyDescent="0.2"/>
    <row r="13968" ht="12" customHeight="1" x14ac:dyDescent="0.2"/>
    <row r="13969" ht="12" customHeight="1" x14ac:dyDescent="0.2"/>
    <row r="13970" ht="12" customHeight="1" x14ac:dyDescent="0.2"/>
    <row r="13971" ht="12" customHeight="1" x14ac:dyDescent="0.2"/>
    <row r="13972" ht="12" customHeight="1" x14ac:dyDescent="0.2"/>
    <row r="13973" ht="12" customHeight="1" x14ac:dyDescent="0.2"/>
    <row r="13974" ht="12" customHeight="1" x14ac:dyDescent="0.2"/>
    <row r="13975" ht="12" customHeight="1" x14ac:dyDescent="0.2"/>
    <row r="13976" ht="12" customHeight="1" x14ac:dyDescent="0.2"/>
    <row r="13977" ht="12" customHeight="1" x14ac:dyDescent="0.2"/>
    <row r="13978" ht="12" customHeight="1" x14ac:dyDescent="0.2"/>
    <row r="13979" ht="12" customHeight="1" x14ac:dyDescent="0.2"/>
    <row r="13980" ht="12" customHeight="1" x14ac:dyDescent="0.2"/>
    <row r="13981" ht="12" customHeight="1" x14ac:dyDescent="0.2"/>
    <row r="13982" ht="12" customHeight="1" x14ac:dyDescent="0.2"/>
    <row r="13983" ht="12" customHeight="1" x14ac:dyDescent="0.2"/>
    <row r="13984" ht="12" customHeight="1" x14ac:dyDescent="0.2"/>
    <row r="13985" ht="12" customHeight="1" x14ac:dyDescent="0.2"/>
    <row r="13986" ht="12" customHeight="1" x14ac:dyDescent="0.2"/>
    <row r="13987" ht="12" customHeight="1" x14ac:dyDescent="0.2"/>
    <row r="13988" ht="12" customHeight="1" x14ac:dyDescent="0.2"/>
    <row r="13989" ht="12" customHeight="1" x14ac:dyDescent="0.2"/>
    <row r="13990" ht="12" customHeight="1" x14ac:dyDescent="0.2"/>
    <row r="13991" ht="12" customHeight="1" x14ac:dyDescent="0.2"/>
    <row r="13992" ht="12" customHeight="1" x14ac:dyDescent="0.2"/>
    <row r="13993" ht="12" customHeight="1" x14ac:dyDescent="0.2"/>
    <row r="13994" ht="12" customHeight="1" x14ac:dyDescent="0.2"/>
    <row r="13995" ht="12" customHeight="1" x14ac:dyDescent="0.2"/>
    <row r="13996" ht="12" customHeight="1" x14ac:dyDescent="0.2"/>
    <row r="13997" ht="12" customHeight="1" x14ac:dyDescent="0.2"/>
    <row r="13998" ht="12" customHeight="1" x14ac:dyDescent="0.2"/>
    <row r="13999" ht="12" customHeight="1" x14ac:dyDescent="0.2"/>
    <row r="14000" ht="12" customHeight="1" x14ac:dyDescent="0.2"/>
    <row r="14001" ht="12" customHeight="1" x14ac:dyDescent="0.2"/>
    <row r="14002" ht="12" customHeight="1" x14ac:dyDescent="0.2"/>
    <row r="14003" ht="12" customHeight="1" x14ac:dyDescent="0.2"/>
    <row r="14004" ht="12" customHeight="1" x14ac:dyDescent="0.2"/>
    <row r="14005" ht="12" customHeight="1" x14ac:dyDescent="0.2"/>
    <row r="14006" ht="12" customHeight="1" x14ac:dyDescent="0.2"/>
    <row r="14007" ht="12" customHeight="1" x14ac:dyDescent="0.2"/>
    <row r="14008" ht="12" customHeight="1" x14ac:dyDescent="0.2"/>
    <row r="14009" ht="12" customHeight="1" x14ac:dyDescent="0.2"/>
    <row r="14010" ht="12" customHeight="1" x14ac:dyDescent="0.2"/>
    <row r="14011" ht="12" customHeight="1" x14ac:dyDescent="0.2"/>
    <row r="14012" ht="12" customHeight="1" x14ac:dyDescent="0.2"/>
    <row r="14013" ht="12" customHeight="1" x14ac:dyDescent="0.2"/>
    <row r="14014" ht="12" customHeight="1" x14ac:dyDescent="0.2"/>
    <row r="14015" ht="12" customHeight="1" x14ac:dyDescent="0.2"/>
    <row r="14016" ht="12" customHeight="1" x14ac:dyDescent="0.2"/>
    <row r="14017" ht="12" customHeight="1" x14ac:dyDescent="0.2"/>
    <row r="14018" ht="12" customHeight="1" x14ac:dyDescent="0.2"/>
    <row r="14019" ht="12" customHeight="1" x14ac:dyDescent="0.2"/>
    <row r="14020" ht="12" customHeight="1" x14ac:dyDescent="0.2"/>
    <row r="14021" ht="12" customHeight="1" x14ac:dyDescent="0.2"/>
    <row r="14022" ht="12" customHeight="1" x14ac:dyDescent="0.2"/>
    <row r="14023" ht="12" customHeight="1" x14ac:dyDescent="0.2"/>
    <row r="14024" ht="12" customHeight="1" x14ac:dyDescent="0.2"/>
    <row r="14025" ht="12" customHeight="1" x14ac:dyDescent="0.2"/>
    <row r="14026" ht="12" customHeight="1" x14ac:dyDescent="0.2"/>
    <row r="14027" ht="12" customHeight="1" x14ac:dyDescent="0.2"/>
    <row r="14028" ht="12" customHeight="1" x14ac:dyDescent="0.2"/>
    <row r="14029" ht="12" customHeight="1" x14ac:dyDescent="0.2"/>
    <row r="14030" ht="12" customHeight="1" x14ac:dyDescent="0.2"/>
    <row r="14031" ht="12" customHeight="1" x14ac:dyDescent="0.2"/>
    <row r="14032" ht="12" customHeight="1" x14ac:dyDescent="0.2"/>
    <row r="14033" ht="12" customHeight="1" x14ac:dyDescent="0.2"/>
    <row r="14034" ht="12" customHeight="1" x14ac:dyDescent="0.2"/>
    <row r="14035" ht="12" customHeight="1" x14ac:dyDescent="0.2"/>
    <row r="14036" ht="12" customHeight="1" x14ac:dyDescent="0.2"/>
    <row r="14037" ht="12" customHeight="1" x14ac:dyDescent="0.2"/>
    <row r="14038" ht="12" customHeight="1" x14ac:dyDescent="0.2"/>
    <row r="14039" ht="12" customHeight="1" x14ac:dyDescent="0.2"/>
    <row r="14040" ht="12" customHeight="1" x14ac:dyDescent="0.2"/>
    <row r="14041" ht="12" customHeight="1" x14ac:dyDescent="0.2"/>
    <row r="14042" ht="12" customHeight="1" x14ac:dyDescent="0.2"/>
    <row r="14043" ht="12" customHeight="1" x14ac:dyDescent="0.2"/>
    <row r="14044" ht="12" customHeight="1" x14ac:dyDescent="0.2"/>
    <row r="14045" ht="12" customHeight="1" x14ac:dyDescent="0.2"/>
    <row r="14046" ht="12" customHeight="1" x14ac:dyDescent="0.2"/>
    <row r="14047" ht="12" customHeight="1" x14ac:dyDescent="0.2"/>
    <row r="14048" ht="12" customHeight="1" x14ac:dyDescent="0.2"/>
    <row r="14049" ht="12" customHeight="1" x14ac:dyDescent="0.2"/>
    <row r="14050" ht="12" customHeight="1" x14ac:dyDescent="0.2"/>
    <row r="14051" ht="12" customHeight="1" x14ac:dyDescent="0.2"/>
    <row r="14052" ht="12" customHeight="1" x14ac:dyDescent="0.2"/>
    <row r="14053" ht="12" customHeight="1" x14ac:dyDescent="0.2"/>
    <row r="14054" ht="12" customHeight="1" x14ac:dyDescent="0.2"/>
    <row r="14055" ht="12" customHeight="1" x14ac:dyDescent="0.2"/>
    <row r="14056" ht="12" customHeight="1" x14ac:dyDescent="0.2"/>
    <row r="14057" ht="12" customHeight="1" x14ac:dyDescent="0.2"/>
    <row r="14058" ht="12" customHeight="1" x14ac:dyDescent="0.2"/>
    <row r="14059" ht="12" customHeight="1" x14ac:dyDescent="0.2"/>
    <row r="14060" ht="12" customHeight="1" x14ac:dyDescent="0.2"/>
    <row r="14061" ht="12" customHeight="1" x14ac:dyDescent="0.2"/>
    <row r="14062" ht="12" customHeight="1" x14ac:dyDescent="0.2"/>
    <row r="14063" ht="12" customHeight="1" x14ac:dyDescent="0.2"/>
    <row r="14064" ht="12" customHeight="1" x14ac:dyDescent="0.2"/>
    <row r="14065" ht="12" customHeight="1" x14ac:dyDescent="0.2"/>
    <row r="14066" ht="12" customHeight="1" x14ac:dyDescent="0.2"/>
    <row r="14067" ht="12" customHeight="1" x14ac:dyDescent="0.2"/>
    <row r="14068" ht="12" customHeight="1" x14ac:dyDescent="0.2"/>
    <row r="14069" ht="12" customHeight="1" x14ac:dyDescent="0.2"/>
    <row r="14070" ht="12" customHeight="1" x14ac:dyDescent="0.2"/>
    <row r="14071" ht="12" customHeight="1" x14ac:dyDescent="0.2"/>
    <row r="14072" ht="12" customHeight="1" x14ac:dyDescent="0.2"/>
    <row r="14073" ht="12" customHeight="1" x14ac:dyDescent="0.2"/>
    <row r="14074" ht="12" customHeight="1" x14ac:dyDescent="0.2"/>
    <row r="14075" ht="12" customHeight="1" x14ac:dyDescent="0.2"/>
    <row r="14076" ht="12" customHeight="1" x14ac:dyDescent="0.2"/>
    <row r="14077" ht="12" customHeight="1" x14ac:dyDescent="0.2"/>
    <row r="14078" ht="12" customHeight="1" x14ac:dyDescent="0.2"/>
    <row r="14079" ht="12" customHeight="1" x14ac:dyDescent="0.2"/>
    <row r="14080" ht="12" customHeight="1" x14ac:dyDescent="0.2"/>
    <row r="14081" ht="12" customHeight="1" x14ac:dyDescent="0.2"/>
    <row r="14082" ht="12" customHeight="1" x14ac:dyDescent="0.2"/>
    <row r="14083" ht="12" customHeight="1" x14ac:dyDescent="0.2"/>
    <row r="14084" ht="12" customHeight="1" x14ac:dyDescent="0.2"/>
    <row r="14085" ht="12" customHeight="1" x14ac:dyDescent="0.2"/>
    <row r="14086" ht="12" customHeight="1" x14ac:dyDescent="0.2"/>
    <row r="14087" ht="12" customHeight="1" x14ac:dyDescent="0.2"/>
    <row r="14088" ht="12" customHeight="1" x14ac:dyDescent="0.2"/>
    <row r="14089" ht="12" customHeight="1" x14ac:dyDescent="0.2"/>
    <row r="14090" ht="12" customHeight="1" x14ac:dyDescent="0.2"/>
    <row r="14091" ht="12" customHeight="1" x14ac:dyDescent="0.2"/>
    <row r="14092" ht="12" customHeight="1" x14ac:dyDescent="0.2"/>
    <row r="14093" ht="12" customHeight="1" x14ac:dyDescent="0.2"/>
    <row r="14094" ht="12" customHeight="1" x14ac:dyDescent="0.2"/>
    <row r="14095" ht="12" customHeight="1" x14ac:dyDescent="0.2"/>
    <row r="14096" ht="12" customHeight="1" x14ac:dyDescent="0.2"/>
    <row r="14097" ht="12" customHeight="1" x14ac:dyDescent="0.2"/>
    <row r="14098" ht="12" customHeight="1" x14ac:dyDescent="0.2"/>
    <row r="14099" ht="12" customHeight="1" x14ac:dyDescent="0.2"/>
    <row r="14100" ht="12" customHeight="1" x14ac:dyDescent="0.2"/>
    <row r="14101" ht="12" customHeight="1" x14ac:dyDescent="0.2"/>
    <row r="14102" ht="12" customHeight="1" x14ac:dyDescent="0.2"/>
    <row r="14103" ht="12" customHeight="1" x14ac:dyDescent="0.2"/>
    <row r="14104" ht="12" customHeight="1" x14ac:dyDescent="0.2"/>
    <row r="14105" ht="12" customHeight="1" x14ac:dyDescent="0.2"/>
    <row r="14106" ht="12" customHeight="1" x14ac:dyDescent="0.2"/>
    <row r="14107" ht="12" customHeight="1" x14ac:dyDescent="0.2"/>
    <row r="14108" ht="12" customHeight="1" x14ac:dyDescent="0.2"/>
    <row r="14109" ht="12" customHeight="1" x14ac:dyDescent="0.2"/>
    <row r="14110" ht="12" customHeight="1" x14ac:dyDescent="0.2"/>
    <row r="14111" ht="12" customHeight="1" x14ac:dyDescent="0.2"/>
    <row r="14112" ht="12" customHeight="1" x14ac:dyDescent="0.2"/>
    <row r="14113" ht="12" customHeight="1" x14ac:dyDescent="0.2"/>
    <row r="14114" ht="12" customHeight="1" x14ac:dyDescent="0.2"/>
    <row r="14115" ht="12" customHeight="1" x14ac:dyDescent="0.2"/>
    <row r="14116" ht="12" customHeight="1" x14ac:dyDescent="0.2"/>
    <row r="14117" ht="12" customHeight="1" x14ac:dyDescent="0.2"/>
    <row r="14118" ht="12" customHeight="1" x14ac:dyDescent="0.2"/>
    <row r="14119" ht="12" customHeight="1" x14ac:dyDescent="0.2"/>
    <row r="14120" ht="12" customHeight="1" x14ac:dyDescent="0.2"/>
    <row r="14121" ht="12" customHeight="1" x14ac:dyDescent="0.2"/>
    <row r="14122" ht="12" customHeight="1" x14ac:dyDescent="0.2"/>
    <row r="14123" ht="12" customHeight="1" x14ac:dyDescent="0.2"/>
    <row r="14124" ht="12" customHeight="1" x14ac:dyDescent="0.2"/>
    <row r="14125" ht="12" customHeight="1" x14ac:dyDescent="0.2"/>
    <row r="14126" ht="12" customHeight="1" x14ac:dyDescent="0.2"/>
    <row r="14127" ht="12" customHeight="1" x14ac:dyDescent="0.2"/>
    <row r="14128" ht="12" customHeight="1" x14ac:dyDescent="0.2"/>
    <row r="14129" ht="12" customHeight="1" x14ac:dyDescent="0.2"/>
    <row r="14130" ht="12" customHeight="1" x14ac:dyDescent="0.2"/>
    <row r="14131" ht="12" customHeight="1" x14ac:dyDescent="0.2"/>
    <row r="14132" ht="12" customHeight="1" x14ac:dyDescent="0.2"/>
    <row r="14133" ht="12" customHeight="1" x14ac:dyDescent="0.2"/>
    <row r="14134" ht="12" customHeight="1" x14ac:dyDescent="0.2"/>
    <row r="14135" ht="12" customHeight="1" x14ac:dyDescent="0.2"/>
    <row r="14136" ht="12" customHeight="1" x14ac:dyDescent="0.2"/>
    <row r="14137" ht="12" customHeight="1" x14ac:dyDescent="0.2"/>
    <row r="14138" ht="12" customHeight="1" x14ac:dyDescent="0.2"/>
    <row r="14139" ht="12" customHeight="1" x14ac:dyDescent="0.2"/>
    <row r="14140" ht="12" customHeight="1" x14ac:dyDescent="0.2"/>
    <row r="14141" ht="12" customHeight="1" x14ac:dyDescent="0.2"/>
    <row r="14142" ht="12" customHeight="1" x14ac:dyDescent="0.2"/>
    <row r="14143" ht="12" customHeight="1" x14ac:dyDescent="0.2"/>
    <row r="14144" ht="12" customHeight="1" x14ac:dyDescent="0.2"/>
    <row r="14145" ht="12" customHeight="1" x14ac:dyDescent="0.2"/>
    <row r="14146" ht="12" customHeight="1" x14ac:dyDescent="0.2"/>
    <row r="14147" ht="12" customHeight="1" x14ac:dyDescent="0.2"/>
    <row r="14148" ht="12" customHeight="1" x14ac:dyDescent="0.2"/>
    <row r="14149" ht="12" customHeight="1" x14ac:dyDescent="0.2"/>
    <row r="14150" ht="12" customHeight="1" x14ac:dyDescent="0.2"/>
    <row r="14151" ht="12" customHeight="1" x14ac:dyDescent="0.2"/>
    <row r="14152" ht="12" customHeight="1" x14ac:dyDescent="0.2"/>
    <row r="14153" ht="12" customHeight="1" x14ac:dyDescent="0.2"/>
    <row r="14154" ht="12" customHeight="1" x14ac:dyDescent="0.2"/>
    <row r="14155" ht="12" customHeight="1" x14ac:dyDescent="0.2"/>
    <row r="14156" ht="12" customHeight="1" x14ac:dyDescent="0.2"/>
    <row r="14157" ht="12" customHeight="1" x14ac:dyDescent="0.2"/>
    <row r="14158" ht="12" customHeight="1" x14ac:dyDescent="0.2"/>
    <row r="14159" ht="12" customHeight="1" x14ac:dyDescent="0.2"/>
    <row r="14160" ht="12" customHeight="1" x14ac:dyDescent="0.2"/>
    <row r="14161" ht="12" customHeight="1" x14ac:dyDescent="0.2"/>
    <row r="14162" ht="12" customHeight="1" x14ac:dyDescent="0.2"/>
    <row r="14163" ht="12" customHeight="1" x14ac:dyDescent="0.2"/>
    <row r="14164" ht="12" customHeight="1" x14ac:dyDescent="0.2"/>
    <row r="14165" ht="12" customHeight="1" x14ac:dyDescent="0.2"/>
    <row r="14166" ht="12" customHeight="1" x14ac:dyDescent="0.2"/>
    <row r="14167" ht="12" customHeight="1" x14ac:dyDescent="0.2"/>
    <row r="14168" ht="12" customHeight="1" x14ac:dyDescent="0.2"/>
    <row r="14169" ht="12" customHeight="1" x14ac:dyDescent="0.2"/>
    <row r="14170" ht="12" customHeight="1" x14ac:dyDescent="0.2"/>
    <row r="14171" ht="12" customHeight="1" x14ac:dyDescent="0.2"/>
    <row r="14172" ht="12" customHeight="1" x14ac:dyDescent="0.2"/>
    <row r="14173" ht="12" customHeight="1" x14ac:dyDescent="0.2"/>
    <row r="14174" ht="12" customHeight="1" x14ac:dyDescent="0.2"/>
    <row r="14175" ht="12" customHeight="1" x14ac:dyDescent="0.2"/>
    <row r="14176" ht="12" customHeight="1" x14ac:dyDescent="0.2"/>
    <row r="14177" ht="12" customHeight="1" x14ac:dyDescent="0.2"/>
    <row r="14178" ht="12" customHeight="1" x14ac:dyDescent="0.2"/>
    <row r="14179" ht="12" customHeight="1" x14ac:dyDescent="0.2"/>
    <row r="14180" ht="12" customHeight="1" x14ac:dyDescent="0.2"/>
    <row r="14181" ht="12" customHeight="1" x14ac:dyDescent="0.2"/>
    <row r="14182" ht="12" customHeight="1" x14ac:dyDescent="0.2"/>
    <row r="14183" ht="12" customHeight="1" x14ac:dyDescent="0.2"/>
    <row r="14184" ht="12" customHeight="1" x14ac:dyDescent="0.2"/>
    <row r="14185" ht="12" customHeight="1" x14ac:dyDescent="0.2"/>
    <row r="14186" ht="12" customHeight="1" x14ac:dyDescent="0.2"/>
    <row r="14187" ht="12" customHeight="1" x14ac:dyDescent="0.2"/>
    <row r="14188" ht="12" customHeight="1" x14ac:dyDescent="0.2"/>
    <row r="14189" ht="12" customHeight="1" x14ac:dyDescent="0.2"/>
    <row r="14190" ht="12" customHeight="1" x14ac:dyDescent="0.2"/>
    <row r="14191" ht="12" customHeight="1" x14ac:dyDescent="0.2"/>
    <row r="14192" ht="12" customHeight="1" x14ac:dyDescent="0.2"/>
    <row r="14193" ht="12" customHeight="1" x14ac:dyDescent="0.2"/>
    <row r="14194" ht="12" customHeight="1" x14ac:dyDescent="0.2"/>
    <row r="14195" ht="12" customHeight="1" x14ac:dyDescent="0.2"/>
    <row r="14196" ht="12" customHeight="1" x14ac:dyDescent="0.2"/>
    <row r="14197" ht="12" customHeight="1" x14ac:dyDescent="0.2"/>
    <row r="14198" ht="12" customHeight="1" x14ac:dyDescent="0.2"/>
    <row r="14199" ht="12" customHeight="1" x14ac:dyDescent="0.2"/>
    <row r="14200" ht="12" customHeight="1" x14ac:dyDescent="0.2"/>
    <row r="14201" ht="12" customHeight="1" x14ac:dyDescent="0.2"/>
    <row r="14202" ht="12" customHeight="1" x14ac:dyDescent="0.2"/>
    <row r="14203" ht="12" customHeight="1" x14ac:dyDescent="0.2"/>
    <row r="14204" ht="12" customHeight="1" x14ac:dyDescent="0.2"/>
    <row r="14205" ht="12" customHeight="1" x14ac:dyDescent="0.2"/>
    <row r="14206" ht="12" customHeight="1" x14ac:dyDescent="0.2"/>
    <row r="14207" ht="12" customHeight="1" x14ac:dyDescent="0.2"/>
    <row r="14208" ht="12" customHeight="1" x14ac:dyDescent="0.2"/>
    <row r="14209" ht="12" customHeight="1" x14ac:dyDescent="0.2"/>
    <row r="14210" ht="12" customHeight="1" x14ac:dyDescent="0.2"/>
    <row r="14211" ht="12" customHeight="1" x14ac:dyDescent="0.2"/>
    <row r="14212" ht="12" customHeight="1" x14ac:dyDescent="0.2"/>
    <row r="14213" ht="12" customHeight="1" x14ac:dyDescent="0.2"/>
    <row r="14214" ht="12" customHeight="1" x14ac:dyDescent="0.2"/>
    <row r="14215" ht="12" customHeight="1" x14ac:dyDescent="0.2"/>
    <row r="14216" ht="12" customHeight="1" x14ac:dyDescent="0.2"/>
    <row r="14217" ht="12" customHeight="1" x14ac:dyDescent="0.2"/>
    <row r="14218" ht="12" customHeight="1" x14ac:dyDescent="0.2"/>
    <row r="14219" ht="12" customHeight="1" x14ac:dyDescent="0.2"/>
    <row r="14220" ht="12" customHeight="1" x14ac:dyDescent="0.2"/>
    <row r="14221" ht="12" customHeight="1" x14ac:dyDescent="0.2"/>
    <row r="14222" ht="12" customHeight="1" x14ac:dyDescent="0.2"/>
    <row r="14223" ht="12" customHeight="1" x14ac:dyDescent="0.2"/>
    <row r="14224" ht="12" customHeight="1" x14ac:dyDescent="0.2"/>
    <row r="14225" ht="12" customHeight="1" x14ac:dyDescent="0.2"/>
    <row r="14226" ht="12" customHeight="1" x14ac:dyDescent="0.2"/>
    <row r="14227" ht="12" customHeight="1" x14ac:dyDescent="0.2"/>
    <row r="14228" ht="12" customHeight="1" x14ac:dyDescent="0.2"/>
    <row r="14229" ht="12" customHeight="1" x14ac:dyDescent="0.2"/>
    <row r="14230" ht="12" customHeight="1" x14ac:dyDescent="0.2"/>
    <row r="14231" ht="12" customHeight="1" x14ac:dyDescent="0.2"/>
    <row r="14232" ht="12" customHeight="1" x14ac:dyDescent="0.2"/>
    <row r="14233" ht="12" customHeight="1" x14ac:dyDescent="0.2"/>
    <row r="14234" ht="12" customHeight="1" x14ac:dyDescent="0.2"/>
    <row r="14235" ht="12" customHeight="1" x14ac:dyDescent="0.2"/>
    <row r="14236" ht="12" customHeight="1" x14ac:dyDescent="0.2"/>
    <row r="14237" ht="12" customHeight="1" x14ac:dyDescent="0.2"/>
    <row r="14238" ht="12" customHeight="1" x14ac:dyDescent="0.2"/>
    <row r="14239" ht="12" customHeight="1" x14ac:dyDescent="0.2"/>
    <row r="14240" ht="12" customHeight="1" x14ac:dyDescent="0.2"/>
    <row r="14241" ht="12" customHeight="1" x14ac:dyDescent="0.2"/>
    <row r="14242" ht="12" customHeight="1" x14ac:dyDescent="0.2"/>
    <row r="14243" ht="12" customHeight="1" x14ac:dyDescent="0.2"/>
    <row r="14244" ht="12" customHeight="1" x14ac:dyDescent="0.2"/>
    <row r="14245" ht="12" customHeight="1" x14ac:dyDescent="0.2"/>
    <row r="14246" ht="12" customHeight="1" x14ac:dyDescent="0.2"/>
    <row r="14247" ht="12" customHeight="1" x14ac:dyDescent="0.2"/>
    <row r="14248" ht="12" customHeight="1" x14ac:dyDescent="0.2"/>
    <row r="14249" ht="12" customHeight="1" x14ac:dyDescent="0.2"/>
    <row r="14250" ht="12" customHeight="1" x14ac:dyDescent="0.2"/>
    <row r="14251" ht="12" customHeight="1" x14ac:dyDescent="0.2"/>
    <row r="14252" ht="12" customHeight="1" x14ac:dyDescent="0.2"/>
    <row r="14253" ht="12" customHeight="1" x14ac:dyDescent="0.2"/>
    <row r="14254" ht="12" customHeight="1" x14ac:dyDescent="0.2"/>
    <row r="14255" ht="12" customHeight="1" x14ac:dyDescent="0.2"/>
    <row r="14256" ht="12" customHeight="1" x14ac:dyDescent="0.2"/>
    <row r="14257" ht="12" customHeight="1" x14ac:dyDescent="0.2"/>
    <row r="14258" ht="12" customHeight="1" x14ac:dyDescent="0.2"/>
    <row r="14259" ht="12" customHeight="1" x14ac:dyDescent="0.2"/>
    <row r="14260" ht="12" customHeight="1" x14ac:dyDescent="0.2"/>
    <row r="14261" ht="12" customHeight="1" x14ac:dyDescent="0.2"/>
    <row r="14262" ht="12" customHeight="1" x14ac:dyDescent="0.2"/>
    <row r="14263" ht="12" customHeight="1" x14ac:dyDescent="0.2"/>
    <row r="14264" ht="12" customHeight="1" x14ac:dyDescent="0.2"/>
    <row r="14265" ht="12" customHeight="1" x14ac:dyDescent="0.2"/>
    <row r="14266" ht="12" customHeight="1" x14ac:dyDescent="0.2"/>
    <row r="14267" ht="12" customHeight="1" x14ac:dyDescent="0.2"/>
    <row r="14268" ht="12" customHeight="1" x14ac:dyDescent="0.2"/>
    <row r="14269" ht="12" customHeight="1" x14ac:dyDescent="0.2"/>
    <row r="14270" ht="12" customHeight="1" x14ac:dyDescent="0.2"/>
    <row r="14271" ht="12" customHeight="1" x14ac:dyDescent="0.2"/>
    <row r="14272" ht="12" customHeight="1" x14ac:dyDescent="0.2"/>
    <row r="14273" ht="12" customHeight="1" x14ac:dyDescent="0.2"/>
    <row r="14274" ht="12" customHeight="1" x14ac:dyDescent="0.2"/>
    <row r="14275" ht="12" customHeight="1" x14ac:dyDescent="0.2"/>
    <row r="14276" ht="12" customHeight="1" x14ac:dyDescent="0.2"/>
    <row r="14277" ht="12" customHeight="1" x14ac:dyDescent="0.2"/>
    <row r="14278" ht="12" customHeight="1" x14ac:dyDescent="0.2"/>
    <row r="14279" ht="12" customHeight="1" x14ac:dyDescent="0.2"/>
    <row r="14280" ht="12" customHeight="1" x14ac:dyDescent="0.2"/>
    <row r="14281" ht="12" customHeight="1" x14ac:dyDescent="0.2"/>
    <row r="14282" ht="12" customHeight="1" x14ac:dyDescent="0.2"/>
    <row r="14283" ht="12" customHeight="1" x14ac:dyDescent="0.2"/>
    <row r="14284" ht="12" customHeight="1" x14ac:dyDescent="0.2"/>
    <row r="14285" ht="12" customHeight="1" x14ac:dyDescent="0.2"/>
    <row r="14286" ht="12" customHeight="1" x14ac:dyDescent="0.2"/>
    <row r="14287" ht="12" customHeight="1" x14ac:dyDescent="0.2"/>
    <row r="14288" ht="12" customHeight="1" x14ac:dyDescent="0.2"/>
    <row r="14289" ht="12" customHeight="1" x14ac:dyDescent="0.2"/>
    <row r="14290" ht="12" customHeight="1" x14ac:dyDescent="0.2"/>
    <row r="14291" ht="12" customHeight="1" x14ac:dyDescent="0.2"/>
    <row r="14292" ht="12" customHeight="1" x14ac:dyDescent="0.2"/>
    <row r="14293" ht="12" customHeight="1" x14ac:dyDescent="0.2"/>
    <row r="14294" ht="12" customHeight="1" x14ac:dyDescent="0.2"/>
    <row r="14295" ht="12" customHeight="1" x14ac:dyDescent="0.2"/>
    <row r="14296" ht="12" customHeight="1" x14ac:dyDescent="0.2"/>
    <row r="14297" ht="12" customHeight="1" x14ac:dyDescent="0.2"/>
    <row r="14298" ht="12" customHeight="1" x14ac:dyDescent="0.2"/>
    <row r="14299" ht="12" customHeight="1" x14ac:dyDescent="0.2"/>
    <row r="14300" ht="12" customHeight="1" x14ac:dyDescent="0.2"/>
    <row r="14301" ht="12" customHeight="1" x14ac:dyDescent="0.2"/>
    <row r="14302" ht="12" customHeight="1" x14ac:dyDescent="0.2"/>
    <row r="14303" ht="12" customHeight="1" x14ac:dyDescent="0.2"/>
    <row r="14304" ht="12" customHeight="1" x14ac:dyDescent="0.2"/>
    <row r="14305" ht="12" customHeight="1" x14ac:dyDescent="0.2"/>
    <row r="14306" ht="12" customHeight="1" x14ac:dyDescent="0.2"/>
    <row r="14307" ht="12" customHeight="1" x14ac:dyDescent="0.2"/>
    <row r="14308" ht="12" customHeight="1" x14ac:dyDescent="0.2"/>
    <row r="14309" ht="12" customHeight="1" x14ac:dyDescent="0.2"/>
    <row r="14310" ht="12" customHeight="1" x14ac:dyDescent="0.2"/>
    <row r="14311" ht="12" customHeight="1" x14ac:dyDescent="0.2"/>
    <row r="14312" ht="12" customHeight="1" x14ac:dyDescent="0.2"/>
    <row r="14313" ht="12" customHeight="1" x14ac:dyDescent="0.2"/>
    <row r="14314" ht="12" customHeight="1" x14ac:dyDescent="0.2"/>
    <row r="14315" ht="12" customHeight="1" x14ac:dyDescent="0.2"/>
    <row r="14316" ht="12" customHeight="1" x14ac:dyDescent="0.2"/>
    <row r="14317" ht="12" customHeight="1" x14ac:dyDescent="0.2"/>
    <row r="14318" ht="12" customHeight="1" x14ac:dyDescent="0.2"/>
    <row r="14319" ht="12" customHeight="1" x14ac:dyDescent="0.2"/>
    <row r="14320" ht="12" customHeight="1" x14ac:dyDescent="0.2"/>
    <row r="14321" ht="12" customHeight="1" x14ac:dyDescent="0.2"/>
    <row r="14322" ht="12" customHeight="1" x14ac:dyDescent="0.2"/>
    <row r="14323" ht="12" customHeight="1" x14ac:dyDescent="0.2"/>
    <row r="14324" ht="12" customHeight="1" x14ac:dyDescent="0.2"/>
    <row r="14325" ht="12" customHeight="1" x14ac:dyDescent="0.2"/>
    <row r="14326" ht="12" customHeight="1" x14ac:dyDescent="0.2"/>
    <row r="14327" ht="12" customHeight="1" x14ac:dyDescent="0.2"/>
    <row r="14328" ht="12" customHeight="1" x14ac:dyDescent="0.2"/>
    <row r="14329" ht="12" customHeight="1" x14ac:dyDescent="0.2"/>
    <row r="14330" ht="12" customHeight="1" x14ac:dyDescent="0.2"/>
    <row r="14331" ht="12" customHeight="1" x14ac:dyDescent="0.2"/>
    <row r="14332" ht="12" customHeight="1" x14ac:dyDescent="0.2"/>
    <row r="14333" ht="12" customHeight="1" x14ac:dyDescent="0.2"/>
    <row r="14334" ht="12" customHeight="1" x14ac:dyDescent="0.2"/>
    <row r="14335" ht="12" customHeight="1" x14ac:dyDescent="0.2"/>
    <row r="14336" ht="12" customHeight="1" x14ac:dyDescent="0.2"/>
    <row r="14337" ht="12" customHeight="1" x14ac:dyDescent="0.2"/>
    <row r="14338" ht="12" customHeight="1" x14ac:dyDescent="0.2"/>
    <row r="14339" ht="12" customHeight="1" x14ac:dyDescent="0.2"/>
    <row r="14340" ht="12" customHeight="1" x14ac:dyDescent="0.2"/>
    <row r="14341" ht="12" customHeight="1" x14ac:dyDescent="0.2"/>
    <row r="14342" ht="12" customHeight="1" x14ac:dyDescent="0.2"/>
    <row r="14343" ht="12" customHeight="1" x14ac:dyDescent="0.2"/>
    <row r="14344" ht="12" customHeight="1" x14ac:dyDescent="0.2"/>
    <row r="14345" ht="12" customHeight="1" x14ac:dyDescent="0.2"/>
    <row r="14346" ht="12" customHeight="1" x14ac:dyDescent="0.2"/>
    <row r="14347" ht="12" customHeight="1" x14ac:dyDescent="0.2"/>
    <row r="14348" ht="12" customHeight="1" x14ac:dyDescent="0.2"/>
    <row r="14349" ht="12" customHeight="1" x14ac:dyDescent="0.2"/>
    <row r="14350" ht="12" customHeight="1" x14ac:dyDescent="0.2"/>
    <row r="14351" ht="12" customHeight="1" x14ac:dyDescent="0.2"/>
    <row r="14352" ht="12" customHeight="1" x14ac:dyDescent="0.2"/>
    <row r="14353" ht="12" customHeight="1" x14ac:dyDescent="0.2"/>
    <row r="14354" ht="12" customHeight="1" x14ac:dyDescent="0.2"/>
    <row r="14355" ht="12" customHeight="1" x14ac:dyDescent="0.2"/>
    <row r="14356" ht="12" customHeight="1" x14ac:dyDescent="0.2"/>
    <row r="14357" ht="12" customHeight="1" x14ac:dyDescent="0.2"/>
    <row r="14358" ht="12" customHeight="1" x14ac:dyDescent="0.2"/>
    <row r="14359" ht="12" customHeight="1" x14ac:dyDescent="0.2"/>
    <row r="14360" ht="12" customHeight="1" x14ac:dyDescent="0.2"/>
    <row r="14361" ht="12" customHeight="1" x14ac:dyDescent="0.2"/>
    <row r="14362" ht="12" customHeight="1" x14ac:dyDescent="0.2"/>
    <row r="14363" ht="12" customHeight="1" x14ac:dyDescent="0.2"/>
    <row r="14364" ht="12" customHeight="1" x14ac:dyDescent="0.2"/>
    <row r="14365" ht="12" customHeight="1" x14ac:dyDescent="0.2"/>
    <row r="14366" ht="12" customHeight="1" x14ac:dyDescent="0.2"/>
    <row r="14367" ht="12" customHeight="1" x14ac:dyDescent="0.2"/>
    <row r="14368" ht="12" customHeight="1" x14ac:dyDescent="0.2"/>
    <row r="14369" ht="12" customHeight="1" x14ac:dyDescent="0.2"/>
    <row r="14370" ht="12" customHeight="1" x14ac:dyDescent="0.2"/>
    <row r="14371" ht="12" customHeight="1" x14ac:dyDescent="0.2"/>
    <row r="14372" ht="12" customHeight="1" x14ac:dyDescent="0.2"/>
    <row r="14373" ht="12" customHeight="1" x14ac:dyDescent="0.2"/>
    <row r="14374" ht="12" customHeight="1" x14ac:dyDescent="0.2"/>
    <row r="14375" ht="12" customHeight="1" x14ac:dyDescent="0.2"/>
    <row r="14376" ht="12" customHeight="1" x14ac:dyDescent="0.2"/>
    <row r="14377" ht="12" customHeight="1" x14ac:dyDescent="0.2"/>
    <row r="14378" ht="12" customHeight="1" x14ac:dyDescent="0.2"/>
    <row r="14379" ht="12" customHeight="1" x14ac:dyDescent="0.2"/>
    <row r="14380" ht="12" customHeight="1" x14ac:dyDescent="0.2"/>
    <row r="14381" ht="12" customHeight="1" x14ac:dyDescent="0.2"/>
    <row r="14382" ht="12" customHeight="1" x14ac:dyDescent="0.2"/>
    <row r="14383" ht="12" customHeight="1" x14ac:dyDescent="0.2"/>
    <row r="14384" ht="12" customHeight="1" x14ac:dyDescent="0.2"/>
    <row r="14385" ht="12" customHeight="1" x14ac:dyDescent="0.2"/>
    <row r="14386" ht="12" customHeight="1" x14ac:dyDescent="0.2"/>
    <row r="14387" ht="12" customHeight="1" x14ac:dyDescent="0.2"/>
    <row r="14388" ht="12" customHeight="1" x14ac:dyDescent="0.2"/>
    <row r="14389" ht="12" customHeight="1" x14ac:dyDescent="0.2"/>
    <row r="14390" ht="12" customHeight="1" x14ac:dyDescent="0.2"/>
    <row r="14391" ht="12" customHeight="1" x14ac:dyDescent="0.2"/>
    <row r="14392" ht="12" customHeight="1" x14ac:dyDescent="0.2"/>
    <row r="14393" ht="12" customHeight="1" x14ac:dyDescent="0.2"/>
    <row r="14394" ht="12" customHeight="1" x14ac:dyDescent="0.2"/>
    <row r="14395" ht="12" customHeight="1" x14ac:dyDescent="0.2"/>
    <row r="14396" ht="12" customHeight="1" x14ac:dyDescent="0.2"/>
    <row r="14397" ht="12" customHeight="1" x14ac:dyDescent="0.2"/>
    <row r="14398" ht="12" customHeight="1" x14ac:dyDescent="0.2"/>
    <row r="14399" ht="12" customHeight="1" x14ac:dyDescent="0.2"/>
    <row r="14400" ht="12" customHeight="1" x14ac:dyDescent="0.2"/>
    <row r="14401" ht="12" customHeight="1" x14ac:dyDescent="0.2"/>
    <row r="14402" ht="12" customHeight="1" x14ac:dyDescent="0.2"/>
    <row r="14403" ht="12" customHeight="1" x14ac:dyDescent="0.2"/>
    <row r="14404" ht="12" customHeight="1" x14ac:dyDescent="0.2"/>
    <row r="14405" ht="12" customHeight="1" x14ac:dyDescent="0.2"/>
    <row r="14406" ht="12" customHeight="1" x14ac:dyDescent="0.2"/>
    <row r="14407" ht="12" customHeight="1" x14ac:dyDescent="0.2"/>
    <row r="14408" ht="12" customHeight="1" x14ac:dyDescent="0.2"/>
    <row r="14409" ht="12" customHeight="1" x14ac:dyDescent="0.2"/>
    <row r="14410" ht="12" customHeight="1" x14ac:dyDescent="0.2"/>
    <row r="14411" ht="12" customHeight="1" x14ac:dyDescent="0.2"/>
    <row r="14412" ht="12" customHeight="1" x14ac:dyDescent="0.2"/>
    <row r="14413" ht="12" customHeight="1" x14ac:dyDescent="0.2"/>
    <row r="14414" ht="12" customHeight="1" x14ac:dyDescent="0.2"/>
    <row r="14415" ht="12" customHeight="1" x14ac:dyDescent="0.2"/>
    <row r="14416" ht="12" customHeight="1" x14ac:dyDescent="0.2"/>
    <row r="14417" ht="12" customHeight="1" x14ac:dyDescent="0.2"/>
    <row r="14418" ht="12" customHeight="1" x14ac:dyDescent="0.2"/>
    <row r="14419" ht="12" customHeight="1" x14ac:dyDescent="0.2"/>
    <row r="14420" ht="12" customHeight="1" x14ac:dyDescent="0.2"/>
    <row r="14421" ht="12" customHeight="1" x14ac:dyDescent="0.2"/>
    <row r="14422" ht="12" customHeight="1" x14ac:dyDescent="0.2"/>
    <row r="14423" ht="12" customHeight="1" x14ac:dyDescent="0.2"/>
    <row r="14424" ht="12" customHeight="1" x14ac:dyDescent="0.2"/>
    <row r="14425" ht="12" customHeight="1" x14ac:dyDescent="0.2"/>
    <row r="14426" ht="12" customHeight="1" x14ac:dyDescent="0.2"/>
    <row r="14427" ht="12" customHeight="1" x14ac:dyDescent="0.2"/>
    <row r="14428" ht="12" customHeight="1" x14ac:dyDescent="0.2"/>
    <row r="14429" ht="12" customHeight="1" x14ac:dyDescent="0.2"/>
    <row r="14430" ht="12" customHeight="1" x14ac:dyDescent="0.2"/>
    <row r="14431" ht="12" customHeight="1" x14ac:dyDescent="0.2"/>
    <row r="14432" ht="12" customHeight="1" x14ac:dyDescent="0.2"/>
    <row r="14433" ht="12" customHeight="1" x14ac:dyDescent="0.2"/>
    <row r="14434" ht="12" customHeight="1" x14ac:dyDescent="0.2"/>
    <row r="14435" ht="12" customHeight="1" x14ac:dyDescent="0.2"/>
    <row r="14436" ht="12" customHeight="1" x14ac:dyDescent="0.2"/>
    <row r="14437" ht="12" customHeight="1" x14ac:dyDescent="0.2"/>
    <row r="14438" ht="12" customHeight="1" x14ac:dyDescent="0.2"/>
    <row r="14439" ht="12" customHeight="1" x14ac:dyDescent="0.2"/>
    <row r="14440" ht="12" customHeight="1" x14ac:dyDescent="0.2"/>
    <row r="14441" ht="12" customHeight="1" x14ac:dyDescent="0.2"/>
    <row r="14442" ht="12" customHeight="1" x14ac:dyDescent="0.2"/>
    <row r="14443" ht="12" customHeight="1" x14ac:dyDescent="0.2"/>
    <row r="14444" ht="12" customHeight="1" x14ac:dyDescent="0.2"/>
    <row r="14445" ht="12" customHeight="1" x14ac:dyDescent="0.2"/>
    <row r="14446" ht="12" customHeight="1" x14ac:dyDescent="0.2"/>
    <row r="14447" ht="12" customHeight="1" x14ac:dyDescent="0.2"/>
    <row r="14448" ht="12" customHeight="1" x14ac:dyDescent="0.2"/>
    <row r="14449" ht="12" customHeight="1" x14ac:dyDescent="0.2"/>
    <row r="14450" ht="12" customHeight="1" x14ac:dyDescent="0.2"/>
    <row r="14451" ht="12" customHeight="1" x14ac:dyDescent="0.2"/>
    <row r="14452" ht="12" customHeight="1" x14ac:dyDescent="0.2"/>
    <row r="14453" ht="12" customHeight="1" x14ac:dyDescent="0.2"/>
    <row r="14454" ht="12" customHeight="1" x14ac:dyDescent="0.2"/>
    <row r="14455" ht="12" customHeight="1" x14ac:dyDescent="0.2"/>
    <row r="14456" ht="12" customHeight="1" x14ac:dyDescent="0.2"/>
    <row r="14457" ht="12" customHeight="1" x14ac:dyDescent="0.2"/>
    <row r="14458" ht="12" customHeight="1" x14ac:dyDescent="0.2"/>
    <row r="14459" ht="12" customHeight="1" x14ac:dyDescent="0.2"/>
    <row r="14460" ht="12" customHeight="1" x14ac:dyDescent="0.2"/>
    <row r="14461" ht="12" customHeight="1" x14ac:dyDescent="0.2"/>
    <row r="14462" ht="12" customHeight="1" x14ac:dyDescent="0.2"/>
    <row r="14463" ht="12" customHeight="1" x14ac:dyDescent="0.2"/>
    <row r="14464" ht="12" customHeight="1" x14ac:dyDescent="0.2"/>
    <row r="14465" ht="12" customHeight="1" x14ac:dyDescent="0.2"/>
    <row r="14466" ht="12" customHeight="1" x14ac:dyDescent="0.2"/>
    <row r="14467" ht="12" customHeight="1" x14ac:dyDescent="0.2"/>
    <row r="14468" ht="12" customHeight="1" x14ac:dyDescent="0.2"/>
    <row r="14469" ht="12" customHeight="1" x14ac:dyDescent="0.2"/>
    <row r="14470" ht="12" customHeight="1" x14ac:dyDescent="0.2"/>
    <row r="14471" ht="12" customHeight="1" x14ac:dyDescent="0.2"/>
    <row r="14472" ht="12" customHeight="1" x14ac:dyDescent="0.2"/>
    <row r="14473" ht="12" customHeight="1" x14ac:dyDescent="0.2"/>
    <row r="14474" ht="12" customHeight="1" x14ac:dyDescent="0.2"/>
    <row r="14475" ht="12" customHeight="1" x14ac:dyDescent="0.2"/>
    <row r="14476" ht="12" customHeight="1" x14ac:dyDescent="0.2"/>
    <row r="14477" ht="12" customHeight="1" x14ac:dyDescent="0.2"/>
    <row r="14478" ht="12" customHeight="1" x14ac:dyDescent="0.2"/>
    <row r="14479" ht="12" customHeight="1" x14ac:dyDescent="0.2"/>
    <row r="14480" ht="12" customHeight="1" x14ac:dyDescent="0.2"/>
    <row r="14481" ht="12" customHeight="1" x14ac:dyDescent="0.2"/>
    <row r="14482" ht="12" customHeight="1" x14ac:dyDescent="0.2"/>
    <row r="14483" ht="12" customHeight="1" x14ac:dyDescent="0.2"/>
    <row r="14484" ht="12" customHeight="1" x14ac:dyDescent="0.2"/>
    <row r="14485" ht="12" customHeight="1" x14ac:dyDescent="0.2"/>
    <row r="14486" ht="12" customHeight="1" x14ac:dyDescent="0.2"/>
    <row r="14487" ht="12" customHeight="1" x14ac:dyDescent="0.2"/>
    <row r="14488" ht="12" customHeight="1" x14ac:dyDescent="0.2"/>
    <row r="14489" ht="12" customHeight="1" x14ac:dyDescent="0.2"/>
    <row r="14490" ht="12" customHeight="1" x14ac:dyDescent="0.2"/>
    <row r="14491" ht="12" customHeight="1" x14ac:dyDescent="0.2"/>
    <row r="14492" ht="12" customHeight="1" x14ac:dyDescent="0.2"/>
    <row r="14493" ht="12" customHeight="1" x14ac:dyDescent="0.2"/>
    <row r="14494" ht="12" customHeight="1" x14ac:dyDescent="0.2"/>
    <row r="14495" ht="12" customHeight="1" x14ac:dyDescent="0.2"/>
    <row r="14496" ht="12" customHeight="1" x14ac:dyDescent="0.2"/>
    <row r="14497" ht="12" customHeight="1" x14ac:dyDescent="0.2"/>
    <row r="14498" ht="12" customHeight="1" x14ac:dyDescent="0.2"/>
    <row r="14499" ht="12" customHeight="1" x14ac:dyDescent="0.2"/>
    <row r="14500" ht="12" customHeight="1" x14ac:dyDescent="0.2"/>
    <row r="14501" ht="12" customHeight="1" x14ac:dyDescent="0.2"/>
    <row r="14502" ht="12" customHeight="1" x14ac:dyDescent="0.2"/>
    <row r="14503" ht="12" customHeight="1" x14ac:dyDescent="0.2"/>
    <row r="14504" ht="12" customHeight="1" x14ac:dyDescent="0.2"/>
    <row r="14505" ht="12" customHeight="1" x14ac:dyDescent="0.2"/>
    <row r="14506" ht="12" customHeight="1" x14ac:dyDescent="0.2"/>
    <row r="14507" ht="12" customHeight="1" x14ac:dyDescent="0.2"/>
    <row r="14508" ht="12" customHeight="1" x14ac:dyDescent="0.2"/>
    <row r="14509" ht="12" customHeight="1" x14ac:dyDescent="0.2"/>
    <row r="14510" ht="12" customHeight="1" x14ac:dyDescent="0.2"/>
    <row r="14511" ht="12" customHeight="1" x14ac:dyDescent="0.2"/>
    <row r="14512" ht="12" customHeight="1" x14ac:dyDescent="0.2"/>
    <row r="14513" ht="12" customHeight="1" x14ac:dyDescent="0.2"/>
    <row r="14514" ht="12" customHeight="1" x14ac:dyDescent="0.2"/>
    <row r="14515" ht="12" customHeight="1" x14ac:dyDescent="0.2"/>
    <row r="14516" ht="12" customHeight="1" x14ac:dyDescent="0.2"/>
    <row r="14517" ht="12" customHeight="1" x14ac:dyDescent="0.2"/>
    <row r="14518" ht="12" customHeight="1" x14ac:dyDescent="0.2"/>
    <row r="14519" ht="12" customHeight="1" x14ac:dyDescent="0.2"/>
    <row r="14520" ht="12" customHeight="1" x14ac:dyDescent="0.2"/>
    <row r="14521" ht="12" customHeight="1" x14ac:dyDescent="0.2"/>
    <row r="14522" ht="12" customHeight="1" x14ac:dyDescent="0.2"/>
    <row r="14523" ht="12" customHeight="1" x14ac:dyDescent="0.2"/>
    <row r="14524" ht="12" customHeight="1" x14ac:dyDescent="0.2"/>
    <row r="14525" ht="12" customHeight="1" x14ac:dyDescent="0.2"/>
    <row r="14526" ht="12" customHeight="1" x14ac:dyDescent="0.2"/>
    <row r="14527" ht="12" customHeight="1" x14ac:dyDescent="0.2"/>
    <row r="14528" ht="12" customHeight="1" x14ac:dyDescent="0.2"/>
    <row r="14529" ht="12" customHeight="1" x14ac:dyDescent="0.2"/>
    <row r="14530" ht="12" customHeight="1" x14ac:dyDescent="0.2"/>
    <row r="14531" ht="12" customHeight="1" x14ac:dyDescent="0.2"/>
    <row r="14532" ht="12" customHeight="1" x14ac:dyDescent="0.2"/>
    <row r="14533" ht="12" customHeight="1" x14ac:dyDescent="0.2"/>
    <row r="14534" ht="12" customHeight="1" x14ac:dyDescent="0.2"/>
    <row r="14535" ht="12" customHeight="1" x14ac:dyDescent="0.2"/>
    <row r="14536" ht="12" customHeight="1" x14ac:dyDescent="0.2"/>
    <row r="14537" ht="12" customHeight="1" x14ac:dyDescent="0.2"/>
    <row r="14538" ht="12" customHeight="1" x14ac:dyDescent="0.2"/>
    <row r="14539" ht="12" customHeight="1" x14ac:dyDescent="0.2"/>
    <row r="14540" ht="12" customHeight="1" x14ac:dyDescent="0.2"/>
    <row r="14541" ht="12" customHeight="1" x14ac:dyDescent="0.2"/>
    <row r="14542" ht="12" customHeight="1" x14ac:dyDescent="0.2"/>
    <row r="14543" ht="12" customHeight="1" x14ac:dyDescent="0.2"/>
    <row r="14544" ht="12" customHeight="1" x14ac:dyDescent="0.2"/>
    <row r="14545" ht="12" customHeight="1" x14ac:dyDescent="0.2"/>
    <row r="14546" ht="12" customHeight="1" x14ac:dyDescent="0.2"/>
    <row r="14547" ht="12" customHeight="1" x14ac:dyDescent="0.2"/>
    <row r="14548" ht="12" customHeight="1" x14ac:dyDescent="0.2"/>
    <row r="14549" ht="12" customHeight="1" x14ac:dyDescent="0.2"/>
    <row r="14550" ht="12" customHeight="1" x14ac:dyDescent="0.2"/>
    <row r="14551" ht="12" customHeight="1" x14ac:dyDescent="0.2"/>
    <row r="14552" ht="12" customHeight="1" x14ac:dyDescent="0.2"/>
    <row r="14553" ht="12" customHeight="1" x14ac:dyDescent="0.2"/>
    <row r="14554" ht="12" customHeight="1" x14ac:dyDescent="0.2"/>
    <row r="14555" ht="12" customHeight="1" x14ac:dyDescent="0.2"/>
    <row r="14556" ht="12" customHeight="1" x14ac:dyDescent="0.2"/>
    <row r="14557" ht="12" customHeight="1" x14ac:dyDescent="0.2"/>
    <row r="14558" ht="12" customHeight="1" x14ac:dyDescent="0.2"/>
    <row r="14559" ht="12" customHeight="1" x14ac:dyDescent="0.2"/>
    <row r="14560" ht="12" customHeight="1" x14ac:dyDescent="0.2"/>
    <row r="14561" ht="12" customHeight="1" x14ac:dyDescent="0.2"/>
    <row r="14562" ht="12" customHeight="1" x14ac:dyDescent="0.2"/>
    <row r="14563" ht="12" customHeight="1" x14ac:dyDescent="0.2"/>
    <row r="14564" ht="12" customHeight="1" x14ac:dyDescent="0.2"/>
    <row r="14565" ht="12" customHeight="1" x14ac:dyDescent="0.2"/>
    <row r="14566" ht="12" customHeight="1" x14ac:dyDescent="0.2"/>
    <row r="14567" ht="12" customHeight="1" x14ac:dyDescent="0.2"/>
    <row r="14568" ht="12" customHeight="1" x14ac:dyDescent="0.2"/>
    <row r="14569" ht="12" customHeight="1" x14ac:dyDescent="0.2"/>
    <row r="14570" ht="12" customHeight="1" x14ac:dyDescent="0.2"/>
    <row r="14571" ht="12" customHeight="1" x14ac:dyDescent="0.2"/>
    <row r="14572" ht="12" customHeight="1" x14ac:dyDescent="0.2"/>
    <row r="14573" ht="12" customHeight="1" x14ac:dyDescent="0.2"/>
    <row r="14574" ht="12" customHeight="1" x14ac:dyDescent="0.2"/>
    <row r="14575" ht="12" customHeight="1" x14ac:dyDescent="0.2"/>
    <row r="14576" ht="12" customHeight="1" x14ac:dyDescent="0.2"/>
    <row r="14577" ht="12" customHeight="1" x14ac:dyDescent="0.2"/>
    <row r="14578" ht="12" customHeight="1" x14ac:dyDescent="0.2"/>
    <row r="14579" ht="12" customHeight="1" x14ac:dyDescent="0.2"/>
    <row r="14580" ht="12" customHeight="1" x14ac:dyDescent="0.2"/>
    <row r="14581" ht="12" customHeight="1" x14ac:dyDescent="0.2"/>
    <row r="14582" ht="12" customHeight="1" x14ac:dyDescent="0.2"/>
    <row r="14583" ht="12" customHeight="1" x14ac:dyDescent="0.2"/>
    <row r="14584" ht="12" customHeight="1" x14ac:dyDescent="0.2"/>
    <row r="14585" ht="12" customHeight="1" x14ac:dyDescent="0.2"/>
    <row r="14586" ht="12" customHeight="1" x14ac:dyDescent="0.2"/>
    <row r="14587" ht="12" customHeight="1" x14ac:dyDescent="0.2"/>
    <row r="14588" ht="12" customHeight="1" x14ac:dyDescent="0.2"/>
    <row r="14589" ht="12" customHeight="1" x14ac:dyDescent="0.2"/>
    <row r="14590" ht="12" customHeight="1" x14ac:dyDescent="0.2"/>
    <row r="14591" ht="12" customHeight="1" x14ac:dyDescent="0.2"/>
    <row r="14592" ht="12" customHeight="1" x14ac:dyDescent="0.2"/>
    <row r="14593" ht="12" customHeight="1" x14ac:dyDescent="0.2"/>
    <row r="14594" ht="12" customHeight="1" x14ac:dyDescent="0.2"/>
    <row r="14595" ht="12" customHeight="1" x14ac:dyDescent="0.2"/>
    <row r="14596" ht="12" customHeight="1" x14ac:dyDescent="0.2"/>
    <row r="14597" ht="12" customHeight="1" x14ac:dyDescent="0.2"/>
    <row r="14598" ht="12" customHeight="1" x14ac:dyDescent="0.2"/>
    <row r="14599" ht="12" customHeight="1" x14ac:dyDescent="0.2"/>
    <row r="14600" ht="12" customHeight="1" x14ac:dyDescent="0.2"/>
    <row r="14601" ht="12" customHeight="1" x14ac:dyDescent="0.2"/>
    <row r="14602" ht="12" customHeight="1" x14ac:dyDescent="0.2"/>
    <row r="14603" ht="12" customHeight="1" x14ac:dyDescent="0.2"/>
    <row r="14604" ht="12" customHeight="1" x14ac:dyDescent="0.2"/>
    <row r="14605" ht="12" customHeight="1" x14ac:dyDescent="0.2"/>
    <row r="14606" ht="12" customHeight="1" x14ac:dyDescent="0.2"/>
    <row r="14607" ht="12" customHeight="1" x14ac:dyDescent="0.2"/>
    <row r="14608" ht="12" customHeight="1" x14ac:dyDescent="0.2"/>
    <row r="14609" ht="12" customHeight="1" x14ac:dyDescent="0.2"/>
    <row r="14610" ht="12" customHeight="1" x14ac:dyDescent="0.2"/>
    <row r="14611" ht="12" customHeight="1" x14ac:dyDescent="0.2"/>
    <row r="14612" ht="12" customHeight="1" x14ac:dyDescent="0.2"/>
    <row r="14613" ht="12" customHeight="1" x14ac:dyDescent="0.2"/>
    <row r="14614" ht="12" customHeight="1" x14ac:dyDescent="0.2"/>
    <row r="14615" ht="12" customHeight="1" x14ac:dyDescent="0.2"/>
    <row r="14616" ht="12" customHeight="1" x14ac:dyDescent="0.2"/>
    <row r="14617" ht="12" customHeight="1" x14ac:dyDescent="0.2"/>
    <row r="14618" ht="12" customHeight="1" x14ac:dyDescent="0.2"/>
    <row r="14619" ht="12" customHeight="1" x14ac:dyDescent="0.2"/>
    <row r="14620" ht="12" customHeight="1" x14ac:dyDescent="0.2"/>
    <row r="14621" ht="12" customHeight="1" x14ac:dyDescent="0.2"/>
    <row r="14622" ht="12" customHeight="1" x14ac:dyDescent="0.2"/>
    <row r="14623" ht="12" customHeight="1" x14ac:dyDescent="0.2"/>
    <row r="14624" ht="12" customHeight="1" x14ac:dyDescent="0.2"/>
    <row r="14625" ht="12" customHeight="1" x14ac:dyDescent="0.2"/>
    <row r="14626" ht="12" customHeight="1" x14ac:dyDescent="0.2"/>
    <row r="14627" ht="12" customHeight="1" x14ac:dyDescent="0.2"/>
    <row r="14628" ht="12" customHeight="1" x14ac:dyDescent="0.2"/>
    <row r="14629" ht="12" customHeight="1" x14ac:dyDescent="0.2"/>
    <row r="14630" ht="12" customHeight="1" x14ac:dyDescent="0.2"/>
    <row r="14631" ht="12" customHeight="1" x14ac:dyDescent="0.2"/>
    <row r="14632" ht="12" customHeight="1" x14ac:dyDescent="0.2"/>
    <row r="14633" ht="12" customHeight="1" x14ac:dyDescent="0.2"/>
    <row r="14634" ht="12" customHeight="1" x14ac:dyDescent="0.2"/>
    <row r="14635" ht="12" customHeight="1" x14ac:dyDescent="0.2"/>
    <row r="14636" ht="12" customHeight="1" x14ac:dyDescent="0.2"/>
    <row r="14637" ht="12" customHeight="1" x14ac:dyDescent="0.2"/>
    <row r="14638" ht="12" customHeight="1" x14ac:dyDescent="0.2"/>
    <row r="14639" ht="12" customHeight="1" x14ac:dyDescent="0.2"/>
    <row r="14640" ht="12" customHeight="1" x14ac:dyDescent="0.2"/>
    <row r="14641" ht="12" customHeight="1" x14ac:dyDescent="0.2"/>
    <row r="14642" ht="12" customHeight="1" x14ac:dyDescent="0.2"/>
    <row r="14643" ht="12" customHeight="1" x14ac:dyDescent="0.2"/>
    <row r="14644" ht="12" customHeight="1" x14ac:dyDescent="0.2"/>
    <row r="14645" ht="12" customHeight="1" x14ac:dyDescent="0.2"/>
    <row r="14646" ht="12" customHeight="1" x14ac:dyDescent="0.2"/>
    <row r="14647" ht="12" customHeight="1" x14ac:dyDescent="0.2"/>
    <row r="14648" ht="12" customHeight="1" x14ac:dyDescent="0.2"/>
    <row r="14649" ht="12" customHeight="1" x14ac:dyDescent="0.2"/>
    <row r="14650" ht="12" customHeight="1" x14ac:dyDescent="0.2"/>
    <row r="14651" ht="12" customHeight="1" x14ac:dyDescent="0.2"/>
    <row r="14652" ht="12" customHeight="1" x14ac:dyDescent="0.2"/>
    <row r="14653" ht="12" customHeight="1" x14ac:dyDescent="0.2"/>
    <row r="14654" ht="12" customHeight="1" x14ac:dyDescent="0.2"/>
    <row r="14655" ht="12" customHeight="1" x14ac:dyDescent="0.2"/>
    <row r="14656" ht="12" customHeight="1" x14ac:dyDescent="0.2"/>
    <row r="14657" ht="12" customHeight="1" x14ac:dyDescent="0.2"/>
    <row r="14658" ht="12" customHeight="1" x14ac:dyDescent="0.2"/>
    <row r="14659" ht="12" customHeight="1" x14ac:dyDescent="0.2"/>
    <row r="14660" ht="12" customHeight="1" x14ac:dyDescent="0.2"/>
    <row r="14661" ht="12" customHeight="1" x14ac:dyDescent="0.2"/>
    <row r="14662" ht="12" customHeight="1" x14ac:dyDescent="0.2"/>
    <row r="14663" ht="12" customHeight="1" x14ac:dyDescent="0.2"/>
    <row r="14664" ht="12" customHeight="1" x14ac:dyDescent="0.2"/>
    <row r="14665" ht="12" customHeight="1" x14ac:dyDescent="0.2"/>
    <row r="14666" ht="12" customHeight="1" x14ac:dyDescent="0.2"/>
    <row r="14667" ht="12" customHeight="1" x14ac:dyDescent="0.2"/>
    <row r="14668" ht="12" customHeight="1" x14ac:dyDescent="0.2"/>
    <row r="14669" ht="12" customHeight="1" x14ac:dyDescent="0.2"/>
    <row r="14670" ht="12" customHeight="1" x14ac:dyDescent="0.2"/>
    <row r="14671" ht="12" customHeight="1" x14ac:dyDescent="0.2"/>
    <row r="14672" ht="12" customHeight="1" x14ac:dyDescent="0.2"/>
    <row r="14673" ht="12" customHeight="1" x14ac:dyDescent="0.2"/>
    <row r="14674" ht="12" customHeight="1" x14ac:dyDescent="0.2"/>
    <row r="14675" ht="12" customHeight="1" x14ac:dyDescent="0.2"/>
    <row r="14676" ht="12" customHeight="1" x14ac:dyDescent="0.2"/>
    <row r="14677" ht="12" customHeight="1" x14ac:dyDescent="0.2"/>
    <row r="14678" ht="12" customHeight="1" x14ac:dyDescent="0.2"/>
    <row r="14679" ht="12" customHeight="1" x14ac:dyDescent="0.2"/>
    <row r="14680" ht="12" customHeight="1" x14ac:dyDescent="0.2"/>
    <row r="14681" ht="12" customHeight="1" x14ac:dyDescent="0.2"/>
    <row r="14682" ht="12" customHeight="1" x14ac:dyDescent="0.2"/>
    <row r="14683" ht="12" customHeight="1" x14ac:dyDescent="0.2"/>
    <row r="14684" ht="12" customHeight="1" x14ac:dyDescent="0.2"/>
    <row r="14685" ht="12" customHeight="1" x14ac:dyDescent="0.2"/>
    <row r="14686" ht="12" customHeight="1" x14ac:dyDescent="0.2"/>
    <row r="14687" ht="12" customHeight="1" x14ac:dyDescent="0.2"/>
    <row r="14688" ht="12" customHeight="1" x14ac:dyDescent="0.2"/>
    <row r="14689" ht="12" customHeight="1" x14ac:dyDescent="0.2"/>
    <row r="14690" ht="12" customHeight="1" x14ac:dyDescent="0.2"/>
    <row r="14691" ht="12" customHeight="1" x14ac:dyDescent="0.2"/>
    <row r="14692" ht="12" customHeight="1" x14ac:dyDescent="0.2"/>
    <row r="14693" ht="12" customHeight="1" x14ac:dyDescent="0.2"/>
    <row r="14694" ht="12" customHeight="1" x14ac:dyDescent="0.2"/>
    <row r="14695" ht="12" customHeight="1" x14ac:dyDescent="0.2"/>
    <row r="14696" ht="12" customHeight="1" x14ac:dyDescent="0.2"/>
    <row r="14697" ht="12" customHeight="1" x14ac:dyDescent="0.2"/>
    <row r="14698" ht="12" customHeight="1" x14ac:dyDescent="0.2"/>
    <row r="14699" ht="12" customHeight="1" x14ac:dyDescent="0.2"/>
    <row r="14700" ht="12" customHeight="1" x14ac:dyDescent="0.2"/>
    <row r="14701" ht="12" customHeight="1" x14ac:dyDescent="0.2"/>
    <row r="14702" ht="12" customHeight="1" x14ac:dyDescent="0.2"/>
    <row r="14703" ht="12" customHeight="1" x14ac:dyDescent="0.2"/>
    <row r="14704" ht="12" customHeight="1" x14ac:dyDescent="0.2"/>
    <row r="14705" ht="12" customHeight="1" x14ac:dyDescent="0.2"/>
    <row r="14706" ht="12" customHeight="1" x14ac:dyDescent="0.2"/>
    <row r="14707" ht="12" customHeight="1" x14ac:dyDescent="0.2"/>
    <row r="14708" ht="12" customHeight="1" x14ac:dyDescent="0.2"/>
    <row r="14709" ht="12" customHeight="1" x14ac:dyDescent="0.2"/>
    <row r="14710" ht="12" customHeight="1" x14ac:dyDescent="0.2"/>
    <row r="14711" ht="12" customHeight="1" x14ac:dyDescent="0.2"/>
    <row r="14712" ht="12" customHeight="1" x14ac:dyDescent="0.2"/>
    <row r="14713" ht="12" customHeight="1" x14ac:dyDescent="0.2"/>
    <row r="14714" ht="12" customHeight="1" x14ac:dyDescent="0.2"/>
    <row r="14715" ht="12" customHeight="1" x14ac:dyDescent="0.2"/>
    <row r="14716" ht="12" customHeight="1" x14ac:dyDescent="0.2"/>
    <row r="14717" ht="12" customHeight="1" x14ac:dyDescent="0.2"/>
    <row r="14718" ht="12" customHeight="1" x14ac:dyDescent="0.2"/>
    <row r="14719" ht="12" customHeight="1" x14ac:dyDescent="0.2"/>
    <row r="14720" ht="12" customHeight="1" x14ac:dyDescent="0.2"/>
    <row r="14721" ht="12" customHeight="1" x14ac:dyDescent="0.2"/>
    <row r="14722" ht="12" customHeight="1" x14ac:dyDescent="0.2"/>
    <row r="14723" ht="12" customHeight="1" x14ac:dyDescent="0.2"/>
    <row r="14724" ht="12" customHeight="1" x14ac:dyDescent="0.2"/>
    <row r="14725" ht="12" customHeight="1" x14ac:dyDescent="0.2"/>
    <row r="14726" ht="12" customHeight="1" x14ac:dyDescent="0.2"/>
    <row r="14727" ht="12" customHeight="1" x14ac:dyDescent="0.2"/>
    <row r="14728" ht="12" customHeight="1" x14ac:dyDescent="0.2"/>
    <row r="14729" ht="12" customHeight="1" x14ac:dyDescent="0.2"/>
    <row r="14730" ht="12" customHeight="1" x14ac:dyDescent="0.2"/>
    <row r="14731" ht="12" customHeight="1" x14ac:dyDescent="0.2"/>
    <row r="14732" ht="12" customHeight="1" x14ac:dyDescent="0.2"/>
    <row r="14733" ht="12" customHeight="1" x14ac:dyDescent="0.2"/>
    <row r="14734" ht="12" customHeight="1" x14ac:dyDescent="0.2"/>
    <row r="14735" ht="12" customHeight="1" x14ac:dyDescent="0.2"/>
    <row r="14736" ht="12" customHeight="1" x14ac:dyDescent="0.2"/>
    <row r="14737" ht="12" customHeight="1" x14ac:dyDescent="0.2"/>
    <row r="14738" ht="12" customHeight="1" x14ac:dyDescent="0.2"/>
    <row r="14739" ht="12" customHeight="1" x14ac:dyDescent="0.2"/>
    <row r="14740" ht="12" customHeight="1" x14ac:dyDescent="0.2"/>
    <row r="14741" ht="12" customHeight="1" x14ac:dyDescent="0.2"/>
    <row r="14742" ht="12" customHeight="1" x14ac:dyDescent="0.2"/>
    <row r="14743" ht="12" customHeight="1" x14ac:dyDescent="0.2"/>
    <row r="14744" ht="12" customHeight="1" x14ac:dyDescent="0.2"/>
    <row r="14745" ht="12" customHeight="1" x14ac:dyDescent="0.2"/>
    <row r="14746" ht="12" customHeight="1" x14ac:dyDescent="0.2"/>
    <row r="14747" ht="12" customHeight="1" x14ac:dyDescent="0.2"/>
    <row r="14748" ht="12" customHeight="1" x14ac:dyDescent="0.2"/>
    <row r="14749" ht="12" customHeight="1" x14ac:dyDescent="0.2"/>
    <row r="14750" ht="12" customHeight="1" x14ac:dyDescent="0.2"/>
    <row r="14751" ht="12" customHeight="1" x14ac:dyDescent="0.2"/>
    <row r="14752" ht="12" customHeight="1" x14ac:dyDescent="0.2"/>
    <row r="14753" ht="12" customHeight="1" x14ac:dyDescent="0.2"/>
    <row r="14754" ht="12" customHeight="1" x14ac:dyDescent="0.2"/>
    <row r="14755" ht="12" customHeight="1" x14ac:dyDescent="0.2"/>
    <row r="14756" ht="12" customHeight="1" x14ac:dyDescent="0.2"/>
    <row r="14757" ht="12" customHeight="1" x14ac:dyDescent="0.2"/>
    <row r="14758" ht="12" customHeight="1" x14ac:dyDescent="0.2"/>
    <row r="14759" ht="12" customHeight="1" x14ac:dyDescent="0.2"/>
    <row r="14760" ht="12" customHeight="1" x14ac:dyDescent="0.2"/>
    <row r="14761" ht="12" customHeight="1" x14ac:dyDescent="0.2"/>
    <row r="14762" ht="12" customHeight="1" x14ac:dyDescent="0.2"/>
    <row r="14763" ht="12" customHeight="1" x14ac:dyDescent="0.2"/>
    <row r="14764" ht="12" customHeight="1" x14ac:dyDescent="0.2"/>
    <row r="14765" ht="12" customHeight="1" x14ac:dyDescent="0.2"/>
    <row r="14766" ht="12" customHeight="1" x14ac:dyDescent="0.2"/>
    <row r="14767" ht="12" customHeight="1" x14ac:dyDescent="0.2"/>
    <row r="14768" ht="12" customHeight="1" x14ac:dyDescent="0.2"/>
    <row r="14769" ht="12" customHeight="1" x14ac:dyDescent="0.2"/>
    <row r="14770" ht="12" customHeight="1" x14ac:dyDescent="0.2"/>
    <row r="14771" ht="12" customHeight="1" x14ac:dyDescent="0.2"/>
    <row r="14772" ht="12" customHeight="1" x14ac:dyDescent="0.2"/>
    <row r="14773" ht="12" customHeight="1" x14ac:dyDescent="0.2"/>
    <row r="14774" ht="12" customHeight="1" x14ac:dyDescent="0.2"/>
    <row r="14775" ht="12" customHeight="1" x14ac:dyDescent="0.2"/>
    <row r="14776" ht="12" customHeight="1" x14ac:dyDescent="0.2"/>
    <row r="14777" ht="12" customHeight="1" x14ac:dyDescent="0.2"/>
    <row r="14778" ht="12" customHeight="1" x14ac:dyDescent="0.2"/>
    <row r="14779" ht="12" customHeight="1" x14ac:dyDescent="0.2"/>
    <row r="14780" ht="12" customHeight="1" x14ac:dyDescent="0.2"/>
    <row r="14781" ht="12" customHeight="1" x14ac:dyDescent="0.2"/>
    <row r="14782" ht="12" customHeight="1" x14ac:dyDescent="0.2"/>
    <row r="14783" ht="12" customHeight="1" x14ac:dyDescent="0.2"/>
    <row r="14784" ht="12" customHeight="1" x14ac:dyDescent="0.2"/>
    <row r="14785" ht="12" customHeight="1" x14ac:dyDescent="0.2"/>
    <row r="14786" ht="12" customHeight="1" x14ac:dyDescent="0.2"/>
    <row r="14787" ht="12" customHeight="1" x14ac:dyDescent="0.2"/>
    <row r="14788" ht="12" customHeight="1" x14ac:dyDescent="0.2"/>
    <row r="14789" ht="12" customHeight="1" x14ac:dyDescent="0.2"/>
    <row r="14790" ht="12" customHeight="1" x14ac:dyDescent="0.2"/>
    <row r="14791" ht="12" customHeight="1" x14ac:dyDescent="0.2"/>
    <row r="14792" ht="12" customHeight="1" x14ac:dyDescent="0.2"/>
    <row r="14793" ht="12" customHeight="1" x14ac:dyDescent="0.2"/>
    <row r="14794" ht="12" customHeight="1" x14ac:dyDescent="0.2"/>
    <row r="14795" ht="12" customHeight="1" x14ac:dyDescent="0.2"/>
    <row r="14796" ht="12" customHeight="1" x14ac:dyDescent="0.2"/>
    <row r="14797" ht="12" customHeight="1" x14ac:dyDescent="0.2"/>
    <row r="14798" ht="12" customHeight="1" x14ac:dyDescent="0.2"/>
    <row r="14799" ht="12" customHeight="1" x14ac:dyDescent="0.2"/>
    <row r="14800" ht="12" customHeight="1" x14ac:dyDescent="0.2"/>
    <row r="14801" ht="12" customHeight="1" x14ac:dyDescent="0.2"/>
    <row r="14802" ht="12" customHeight="1" x14ac:dyDescent="0.2"/>
    <row r="14803" ht="12" customHeight="1" x14ac:dyDescent="0.2"/>
    <row r="14804" ht="12" customHeight="1" x14ac:dyDescent="0.2"/>
    <row r="14805" ht="12" customHeight="1" x14ac:dyDescent="0.2"/>
    <row r="14806" ht="12" customHeight="1" x14ac:dyDescent="0.2"/>
    <row r="14807" ht="12" customHeight="1" x14ac:dyDescent="0.2"/>
    <row r="14808" ht="12" customHeight="1" x14ac:dyDescent="0.2"/>
    <row r="14809" ht="12" customHeight="1" x14ac:dyDescent="0.2"/>
    <row r="14810" ht="12" customHeight="1" x14ac:dyDescent="0.2"/>
    <row r="14811" ht="12" customHeight="1" x14ac:dyDescent="0.2"/>
    <row r="14812" ht="12" customHeight="1" x14ac:dyDescent="0.2"/>
    <row r="14813" ht="12" customHeight="1" x14ac:dyDescent="0.2"/>
    <row r="14814" ht="12" customHeight="1" x14ac:dyDescent="0.2"/>
    <row r="14815" ht="12" customHeight="1" x14ac:dyDescent="0.2"/>
    <row r="14816" ht="12" customHeight="1" x14ac:dyDescent="0.2"/>
    <row r="14817" ht="12" customHeight="1" x14ac:dyDescent="0.2"/>
    <row r="14818" ht="12" customHeight="1" x14ac:dyDescent="0.2"/>
    <row r="14819" ht="12" customHeight="1" x14ac:dyDescent="0.2"/>
    <row r="14820" ht="12" customHeight="1" x14ac:dyDescent="0.2"/>
    <row r="14821" ht="12" customHeight="1" x14ac:dyDescent="0.2"/>
    <row r="14822" ht="12" customHeight="1" x14ac:dyDescent="0.2"/>
    <row r="14823" ht="12" customHeight="1" x14ac:dyDescent="0.2"/>
    <row r="14824" ht="12" customHeight="1" x14ac:dyDescent="0.2"/>
    <row r="14825" ht="12" customHeight="1" x14ac:dyDescent="0.2"/>
    <row r="14826" ht="12" customHeight="1" x14ac:dyDescent="0.2"/>
    <row r="14827" ht="12" customHeight="1" x14ac:dyDescent="0.2"/>
    <row r="14828" ht="12" customHeight="1" x14ac:dyDescent="0.2"/>
    <row r="14829" ht="12" customHeight="1" x14ac:dyDescent="0.2"/>
    <row r="14830" ht="12" customHeight="1" x14ac:dyDescent="0.2"/>
    <row r="14831" ht="12" customHeight="1" x14ac:dyDescent="0.2"/>
    <row r="14832" ht="12" customHeight="1" x14ac:dyDescent="0.2"/>
    <row r="14833" ht="12" customHeight="1" x14ac:dyDescent="0.2"/>
    <row r="14834" ht="12" customHeight="1" x14ac:dyDescent="0.2"/>
    <row r="14835" ht="12" customHeight="1" x14ac:dyDescent="0.2"/>
    <row r="14836" ht="12" customHeight="1" x14ac:dyDescent="0.2"/>
    <row r="14837" ht="12" customHeight="1" x14ac:dyDescent="0.2"/>
    <row r="14838" ht="12" customHeight="1" x14ac:dyDescent="0.2"/>
    <row r="14839" ht="12" customHeight="1" x14ac:dyDescent="0.2"/>
    <row r="14840" ht="12" customHeight="1" x14ac:dyDescent="0.2"/>
    <row r="14841" ht="12" customHeight="1" x14ac:dyDescent="0.2"/>
    <row r="14842" ht="12" customHeight="1" x14ac:dyDescent="0.2"/>
    <row r="14843" ht="12" customHeight="1" x14ac:dyDescent="0.2"/>
    <row r="14844" ht="12" customHeight="1" x14ac:dyDescent="0.2"/>
    <row r="14845" ht="12" customHeight="1" x14ac:dyDescent="0.2"/>
    <row r="14846" ht="12" customHeight="1" x14ac:dyDescent="0.2"/>
    <row r="14847" ht="12" customHeight="1" x14ac:dyDescent="0.2"/>
    <row r="14848" ht="12" customHeight="1" x14ac:dyDescent="0.2"/>
    <row r="14849" ht="12" customHeight="1" x14ac:dyDescent="0.2"/>
    <row r="14850" ht="12" customHeight="1" x14ac:dyDescent="0.2"/>
    <row r="14851" ht="12" customHeight="1" x14ac:dyDescent="0.2"/>
    <row r="14852" ht="12" customHeight="1" x14ac:dyDescent="0.2"/>
    <row r="14853" ht="12" customHeight="1" x14ac:dyDescent="0.2"/>
    <row r="14854" ht="12" customHeight="1" x14ac:dyDescent="0.2"/>
    <row r="14855" ht="12" customHeight="1" x14ac:dyDescent="0.2"/>
    <row r="14856" ht="12" customHeight="1" x14ac:dyDescent="0.2"/>
    <row r="14857" ht="12" customHeight="1" x14ac:dyDescent="0.2"/>
    <row r="14858" ht="12" customHeight="1" x14ac:dyDescent="0.2"/>
    <row r="14859" ht="12" customHeight="1" x14ac:dyDescent="0.2"/>
    <row r="14860" ht="12" customHeight="1" x14ac:dyDescent="0.2"/>
    <row r="14861" ht="12" customHeight="1" x14ac:dyDescent="0.2"/>
    <row r="14862" ht="12" customHeight="1" x14ac:dyDescent="0.2"/>
    <row r="14863" ht="12" customHeight="1" x14ac:dyDescent="0.2"/>
    <row r="14864" ht="12" customHeight="1" x14ac:dyDescent="0.2"/>
    <row r="14865" ht="12" customHeight="1" x14ac:dyDescent="0.2"/>
    <row r="14866" ht="12" customHeight="1" x14ac:dyDescent="0.2"/>
    <row r="14867" ht="12" customHeight="1" x14ac:dyDescent="0.2"/>
    <row r="14868" ht="12" customHeight="1" x14ac:dyDescent="0.2"/>
    <row r="14869" ht="12" customHeight="1" x14ac:dyDescent="0.2"/>
    <row r="14870" ht="12" customHeight="1" x14ac:dyDescent="0.2"/>
    <row r="14871" ht="12" customHeight="1" x14ac:dyDescent="0.2"/>
    <row r="14872" ht="12" customHeight="1" x14ac:dyDescent="0.2"/>
    <row r="14873" ht="12" customHeight="1" x14ac:dyDescent="0.2"/>
    <row r="14874" ht="12" customHeight="1" x14ac:dyDescent="0.2"/>
    <row r="14875" ht="12" customHeight="1" x14ac:dyDescent="0.2"/>
    <row r="14876" ht="12" customHeight="1" x14ac:dyDescent="0.2"/>
    <row r="14877" ht="12" customHeight="1" x14ac:dyDescent="0.2"/>
    <row r="14878" ht="12" customHeight="1" x14ac:dyDescent="0.2"/>
    <row r="14879" ht="12" customHeight="1" x14ac:dyDescent="0.2"/>
    <row r="14880" ht="12" customHeight="1" x14ac:dyDescent="0.2"/>
    <row r="14881" ht="12" customHeight="1" x14ac:dyDescent="0.2"/>
    <row r="14882" ht="12" customHeight="1" x14ac:dyDescent="0.2"/>
    <row r="14883" ht="12" customHeight="1" x14ac:dyDescent="0.2"/>
    <row r="14884" ht="12" customHeight="1" x14ac:dyDescent="0.2"/>
    <row r="14885" ht="12" customHeight="1" x14ac:dyDescent="0.2"/>
    <row r="14886" ht="12" customHeight="1" x14ac:dyDescent="0.2"/>
    <row r="14887" ht="12" customHeight="1" x14ac:dyDescent="0.2"/>
    <row r="14888" ht="12" customHeight="1" x14ac:dyDescent="0.2"/>
    <row r="14889" ht="12" customHeight="1" x14ac:dyDescent="0.2"/>
    <row r="14890" ht="12" customHeight="1" x14ac:dyDescent="0.2"/>
    <row r="14891" ht="12" customHeight="1" x14ac:dyDescent="0.2"/>
    <row r="14892" ht="12" customHeight="1" x14ac:dyDescent="0.2"/>
    <row r="14893" ht="12" customHeight="1" x14ac:dyDescent="0.2"/>
    <row r="14894" ht="12" customHeight="1" x14ac:dyDescent="0.2"/>
    <row r="14895" ht="12" customHeight="1" x14ac:dyDescent="0.2"/>
    <row r="14896" ht="12" customHeight="1" x14ac:dyDescent="0.2"/>
    <row r="14897" ht="12" customHeight="1" x14ac:dyDescent="0.2"/>
    <row r="14898" ht="12" customHeight="1" x14ac:dyDescent="0.2"/>
    <row r="14899" ht="12" customHeight="1" x14ac:dyDescent="0.2"/>
    <row r="14900" ht="12" customHeight="1" x14ac:dyDescent="0.2"/>
    <row r="14901" ht="12" customHeight="1" x14ac:dyDescent="0.2"/>
    <row r="14902" ht="12" customHeight="1" x14ac:dyDescent="0.2"/>
    <row r="14903" ht="12" customHeight="1" x14ac:dyDescent="0.2"/>
    <row r="14904" ht="12" customHeight="1" x14ac:dyDescent="0.2"/>
    <row r="14905" ht="12" customHeight="1" x14ac:dyDescent="0.2"/>
    <row r="14906" ht="12" customHeight="1" x14ac:dyDescent="0.2"/>
    <row r="14907" ht="12" customHeight="1" x14ac:dyDescent="0.2"/>
    <row r="14908" ht="12" customHeight="1" x14ac:dyDescent="0.2"/>
    <row r="14909" ht="12" customHeight="1" x14ac:dyDescent="0.2"/>
    <row r="14910" ht="12" customHeight="1" x14ac:dyDescent="0.2"/>
    <row r="14911" ht="12" customHeight="1" x14ac:dyDescent="0.2"/>
    <row r="14912" ht="12" customHeight="1" x14ac:dyDescent="0.2"/>
    <row r="14913" ht="12" customHeight="1" x14ac:dyDescent="0.2"/>
    <row r="14914" ht="12" customHeight="1" x14ac:dyDescent="0.2"/>
    <row r="14915" ht="12" customHeight="1" x14ac:dyDescent="0.2"/>
    <row r="14916" ht="12" customHeight="1" x14ac:dyDescent="0.2"/>
    <row r="14917" ht="12" customHeight="1" x14ac:dyDescent="0.2"/>
    <row r="14918" ht="12" customHeight="1" x14ac:dyDescent="0.2"/>
    <row r="14919" ht="12" customHeight="1" x14ac:dyDescent="0.2"/>
    <row r="14920" ht="12" customHeight="1" x14ac:dyDescent="0.2"/>
    <row r="14921" ht="12" customHeight="1" x14ac:dyDescent="0.2"/>
    <row r="14922" ht="12" customHeight="1" x14ac:dyDescent="0.2"/>
    <row r="14923" ht="12" customHeight="1" x14ac:dyDescent="0.2"/>
    <row r="14924" ht="12" customHeight="1" x14ac:dyDescent="0.2"/>
    <row r="14925" ht="12" customHeight="1" x14ac:dyDescent="0.2"/>
    <row r="14926" ht="12" customHeight="1" x14ac:dyDescent="0.2"/>
    <row r="14927" ht="12" customHeight="1" x14ac:dyDescent="0.2"/>
    <row r="14928" ht="12" customHeight="1" x14ac:dyDescent="0.2"/>
    <row r="14929" ht="12" customHeight="1" x14ac:dyDescent="0.2"/>
    <row r="14930" ht="12" customHeight="1" x14ac:dyDescent="0.2"/>
    <row r="14931" ht="12" customHeight="1" x14ac:dyDescent="0.2"/>
    <row r="14932" ht="12" customHeight="1" x14ac:dyDescent="0.2"/>
    <row r="14933" ht="12" customHeight="1" x14ac:dyDescent="0.2"/>
    <row r="14934" ht="12" customHeight="1" x14ac:dyDescent="0.2"/>
    <row r="14935" ht="12" customHeight="1" x14ac:dyDescent="0.2"/>
    <row r="14936" ht="12" customHeight="1" x14ac:dyDescent="0.2"/>
    <row r="14937" ht="12" customHeight="1" x14ac:dyDescent="0.2"/>
    <row r="14938" ht="12" customHeight="1" x14ac:dyDescent="0.2"/>
    <row r="14939" ht="12" customHeight="1" x14ac:dyDescent="0.2"/>
    <row r="14940" ht="12" customHeight="1" x14ac:dyDescent="0.2"/>
    <row r="14941" ht="12" customHeight="1" x14ac:dyDescent="0.2"/>
    <row r="14942" ht="12" customHeight="1" x14ac:dyDescent="0.2"/>
    <row r="14943" ht="12" customHeight="1" x14ac:dyDescent="0.2"/>
    <row r="14944" ht="12" customHeight="1" x14ac:dyDescent="0.2"/>
    <row r="14945" ht="12" customHeight="1" x14ac:dyDescent="0.2"/>
    <row r="14946" ht="12" customHeight="1" x14ac:dyDescent="0.2"/>
    <row r="14947" ht="12" customHeight="1" x14ac:dyDescent="0.2"/>
    <row r="14948" ht="12" customHeight="1" x14ac:dyDescent="0.2"/>
    <row r="14949" ht="12" customHeight="1" x14ac:dyDescent="0.2"/>
    <row r="14950" ht="12" customHeight="1" x14ac:dyDescent="0.2"/>
    <row r="14951" ht="12" customHeight="1" x14ac:dyDescent="0.2"/>
    <row r="14952" ht="12" customHeight="1" x14ac:dyDescent="0.2"/>
    <row r="14953" ht="12" customHeight="1" x14ac:dyDescent="0.2"/>
    <row r="14954" ht="12" customHeight="1" x14ac:dyDescent="0.2"/>
    <row r="14955" ht="12" customHeight="1" x14ac:dyDescent="0.2"/>
    <row r="14956" ht="12" customHeight="1" x14ac:dyDescent="0.2"/>
    <row r="14957" ht="12" customHeight="1" x14ac:dyDescent="0.2"/>
    <row r="14958" ht="12" customHeight="1" x14ac:dyDescent="0.2"/>
    <row r="14959" ht="12" customHeight="1" x14ac:dyDescent="0.2"/>
    <row r="14960" ht="12" customHeight="1" x14ac:dyDescent="0.2"/>
    <row r="14961" ht="12" customHeight="1" x14ac:dyDescent="0.2"/>
    <row r="14962" ht="12" customHeight="1" x14ac:dyDescent="0.2"/>
    <row r="14963" ht="12" customHeight="1" x14ac:dyDescent="0.2"/>
    <row r="14964" ht="12" customHeight="1" x14ac:dyDescent="0.2"/>
    <row r="14965" ht="12" customHeight="1" x14ac:dyDescent="0.2"/>
    <row r="14966" ht="12" customHeight="1" x14ac:dyDescent="0.2"/>
    <row r="14967" ht="12" customHeight="1" x14ac:dyDescent="0.2"/>
    <row r="14968" ht="12" customHeight="1" x14ac:dyDescent="0.2"/>
    <row r="14969" ht="12" customHeight="1" x14ac:dyDescent="0.2"/>
    <row r="14970" ht="12" customHeight="1" x14ac:dyDescent="0.2"/>
    <row r="14971" ht="12" customHeight="1" x14ac:dyDescent="0.2"/>
    <row r="14972" ht="12" customHeight="1" x14ac:dyDescent="0.2"/>
    <row r="14973" ht="12" customHeight="1" x14ac:dyDescent="0.2"/>
    <row r="14974" ht="12" customHeight="1" x14ac:dyDescent="0.2"/>
    <row r="14975" ht="12" customHeight="1" x14ac:dyDescent="0.2"/>
    <row r="14976" ht="12" customHeight="1" x14ac:dyDescent="0.2"/>
    <row r="14977" ht="12" customHeight="1" x14ac:dyDescent="0.2"/>
    <row r="14978" ht="12" customHeight="1" x14ac:dyDescent="0.2"/>
    <row r="14979" ht="12" customHeight="1" x14ac:dyDescent="0.2"/>
    <row r="14980" ht="12" customHeight="1" x14ac:dyDescent="0.2"/>
    <row r="14981" ht="12" customHeight="1" x14ac:dyDescent="0.2"/>
    <row r="14982" ht="12" customHeight="1" x14ac:dyDescent="0.2"/>
    <row r="14983" ht="12" customHeight="1" x14ac:dyDescent="0.2"/>
    <row r="14984" ht="12" customHeight="1" x14ac:dyDescent="0.2"/>
    <row r="14985" ht="12" customHeight="1" x14ac:dyDescent="0.2"/>
    <row r="14986" ht="12" customHeight="1" x14ac:dyDescent="0.2"/>
    <row r="14987" ht="12" customHeight="1" x14ac:dyDescent="0.2"/>
    <row r="14988" ht="12" customHeight="1" x14ac:dyDescent="0.2"/>
    <row r="14989" ht="12" customHeight="1" x14ac:dyDescent="0.2"/>
    <row r="14990" ht="12" customHeight="1" x14ac:dyDescent="0.2"/>
    <row r="14991" ht="12" customHeight="1" x14ac:dyDescent="0.2"/>
    <row r="14992" ht="12" customHeight="1" x14ac:dyDescent="0.2"/>
    <row r="14993" ht="12" customHeight="1" x14ac:dyDescent="0.2"/>
    <row r="14994" ht="12" customHeight="1" x14ac:dyDescent="0.2"/>
    <row r="14995" ht="12" customHeight="1" x14ac:dyDescent="0.2"/>
    <row r="14996" ht="12" customHeight="1" x14ac:dyDescent="0.2"/>
    <row r="14997" ht="12" customHeight="1" x14ac:dyDescent="0.2"/>
    <row r="14998" ht="12" customHeight="1" x14ac:dyDescent="0.2"/>
    <row r="14999" ht="12" customHeight="1" x14ac:dyDescent="0.2"/>
    <row r="15000" ht="12" customHeight="1" x14ac:dyDescent="0.2"/>
    <row r="15001" ht="12" customHeight="1" x14ac:dyDescent="0.2"/>
    <row r="15002" ht="12" customHeight="1" x14ac:dyDescent="0.2"/>
    <row r="15003" ht="12" customHeight="1" x14ac:dyDescent="0.2"/>
    <row r="15004" ht="12" customHeight="1" x14ac:dyDescent="0.2"/>
    <row r="15005" ht="12" customHeight="1" x14ac:dyDescent="0.2"/>
    <row r="15006" ht="12" customHeight="1" x14ac:dyDescent="0.2"/>
    <row r="15007" ht="12" customHeight="1" x14ac:dyDescent="0.2"/>
    <row r="15008" ht="12" customHeight="1" x14ac:dyDescent="0.2"/>
    <row r="15009" ht="12" customHeight="1" x14ac:dyDescent="0.2"/>
    <row r="15010" ht="12" customHeight="1" x14ac:dyDescent="0.2"/>
    <row r="15011" ht="12" customHeight="1" x14ac:dyDescent="0.2"/>
    <row r="15012" ht="12" customHeight="1" x14ac:dyDescent="0.2"/>
    <row r="15013" ht="12" customHeight="1" x14ac:dyDescent="0.2"/>
    <row r="15014" ht="12" customHeight="1" x14ac:dyDescent="0.2"/>
    <row r="15015" ht="12" customHeight="1" x14ac:dyDescent="0.2"/>
    <row r="15016" ht="12" customHeight="1" x14ac:dyDescent="0.2"/>
    <row r="15017" ht="12" customHeight="1" x14ac:dyDescent="0.2"/>
    <row r="15018" ht="12" customHeight="1" x14ac:dyDescent="0.2"/>
    <row r="15019" ht="12" customHeight="1" x14ac:dyDescent="0.2"/>
    <row r="15020" ht="12" customHeight="1" x14ac:dyDescent="0.2"/>
    <row r="15021" ht="12" customHeight="1" x14ac:dyDescent="0.2"/>
    <row r="15022" ht="12" customHeight="1" x14ac:dyDescent="0.2"/>
    <row r="15023" ht="12" customHeight="1" x14ac:dyDescent="0.2"/>
    <row r="15024" ht="12" customHeight="1" x14ac:dyDescent="0.2"/>
    <row r="15025" ht="12" customHeight="1" x14ac:dyDescent="0.2"/>
    <row r="15026" ht="12" customHeight="1" x14ac:dyDescent="0.2"/>
    <row r="15027" ht="12" customHeight="1" x14ac:dyDescent="0.2"/>
    <row r="15028" ht="12" customHeight="1" x14ac:dyDescent="0.2"/>
    <row r="15029" ht="12" customHeight="1" x14ac:dyDescent="0.2"/>
    <row r="15030" ht="12" customHeight="1" x14ac:dyDescent="0.2"/>
    <row r="15031" ht="12" customHeight="1" x14ac:dyDescent="0.2"/>
    <row r="15032" ht="12" customHeight="1" x14ac:dyDescent="0.2"/>
    <row r="15033" ht="12" customHeight="1" x14ac:dyDescent="0.2"/>
    <row r="15034" ht="12" customHeight="1" x14ac:dyDescent="0.2"/>
    <row r="15035" ht="12" customHeight="1" x14ac:dyDescent="0.2"/>
    <row r="15036" ht="12" customHeight="1" x14ac:dyDescent="0.2"/>
    <row r="15037" ht="12" customHeight="1" x14ac:dyDescent="0.2"/>
    <row r="15038" ht="12" customHeight="1" x14ac:dyDescent="0.2"/>
    <row r="15039" ht="12" customHeight="1" x14ac:dyDescent="0.2"/>
    <row r="15040" ht="12" customHeight="1" x14ac:dyDescent="0.2"/>
    <row r="15041" ht="12" customHeight="1" x14ac:dyDescent="0.2"/>
    <row r="15042" ht="12" customHeight="1" x14ac:dyDescent="0.2"/>
    <row r="15043" ht="12" customHeight="1" x14ac:dyDescent="0.2"/>
    <row r="15044" ht="12" customHeight="1" x14ac:dyDescent="0.2"/>
    <row r="15045" ht="12" customHeight="1" x14ac:dyDescent="0.2"/>
    <row r="15046" ht="12" customHeight="1" x14ac:dyDescent="0.2"/>
    <row r="15047" ht="12" customHeight="1" x14ac:dyDescent="0.2"/>
    <row r="15048" ht="12" customHeight="1" x14ac:dyDescent="0.2"/>
    <row r="15049" ht="12" customHeight="1" x14ac:dyDescent="0.2"/>
    <row r="15050" ht="12" customHeight="1" x14ac:dyDescent="0.2"/>
    <row r="15051" ht="12" customHeight="1" x14ac:dyDescent="0.2"/>
    <row r="15052" ht="12" customHeight="1" x14ac:dyDescent="0.2"/>
    <row r="15053" ht="12" customHeight="1" x14ac:dyDescent="0.2"/>
    <row r="15054" ht="12" customHeight="1" x14ac:dyDescent="0.2"/>
    <row r="15055" ht="12" customHeight="1" x14ac:dyDescent="0.2"/>
    <row r="15056" ht="12" customHeight="1" x14ac:dyDescent="0.2"/>
    <row r="15057" ht="12" customHeight="1" x14ac:dyDescent="0.2"/>
    <row r="15058" ht="12" customHeight="1" x14ac:dyDescent="0.2"/>
    <row r="15059" ht="12" customHeight="1" x14ac:dyDescent="0.2"/>
    <row r="15060" ht="12" customHeight="1" x14ac:dyDescent="0.2"/>
    <row r="15061" ht="12" customHeight="1" x14ac:dyDescent="0.2"/>
    <row r="15062" ht="12" customHeight="1" x14ac:dyDescent="0.2"/>
    <row r="15063" ht="12" customHeight="1" x14ac:dyDescent="0.2"/>
    <row r="15064" ht="12" customHeight="1" x14ac:dyDescent="0.2"/>
    <row r="15065" ht="12" customHeight="1" x14ac:dyDescent="0.2"/>
    <row r="15066" ht="12" customHeight="1" x14ac:dyDescent="0.2"/>
    <row r="15067" ht="12" customHeight="1" x14ac:dyDescent="0.2"/>
    <row r="15068" ht="12" customHeight="1" x14ac:dyDescent="0.2"/>
    <row r="15069" ht="12" customHeight="1" x14ac:dyDescent="0.2"/>
    <row r="15070" ht="12" customHeight="1" x14ac:dyDescent="0.2"/>
    <row r="15071" ht="12" customHeight="1" x14ac:dyDescent="0.2"/>
    <row r="15072" ht="12" customHeight="1" x14ac:dyDescent="0.2"/>
    <row r="15073" ht="12" customHeight="1" x14ac:dyDescent="0.2"/>
    <row r="15074" ht="12" customHeight="1" x14ac:dyDescent="0.2"/>
    <row r="15075" ht="12" customHeight="1" x14ac:dyDescent="0.2"/>
    <row r="15076" ht="12" customHeight="1" x14ac:dyDescent="0.2"/>
    <row r="15077" ht="12" customHeight="1" x14ac:dyDescent="0.2"/>
    <row r="15078" ht="12" customHeight="1" x14ac:dyDescent="0.2"/>
    <row r="15079" ht="12" customHeight="1" x14ac:dyDescent="0.2"/>
    <row r="15080" ht="12" customHeight="1" x14ac:dyDescent="0.2"/>
    <row r="15081" ht="12" customHeight="1" x14ac:dyDescent="0.2"/>
    <row r="15082" ht="12" customHeight="1" x14ac:dyDescent="0.2"/>
    <row r="15083" ht="12" customHeight="1" x14ac:dyDescent="0.2"/>
    <row r="15084" ht="12" customHeight="1" x14ac:dyDescent="0.2"/>
    <row r="15085" ht="12" customHeight="1" x14ac:dyDescent="0.2"/>
    <row r="15086" ht="12" customHeight="1" x14ac:dyDescent="0.2"/>
    <row r="15087" ht="12" customHeight="1" x14ac:dyDescent="0.2"/>
    <row r="15088" ht="12" customHeight="1" x14ac:dyDescent="0.2"/>
    <row r="15089" ht="12" customHeight="1" x14ac:dyDescent="0.2"/>
    <row r="15090" ht="12" customHeight="1" x14ac:dyDescent="0.2"/>
    <row r="15091" ht="12" customHeight="1" x14ac:dyDescent="0.2"/>
    <row r="15092" ht="12" customHeight="1" x14ac:dyDescent="0.2"/>
    <row r="15093" ht="12" customHeight="1" x14ac:dyDescent="0.2"/>
    <row r="15094" ht="12" customHeight="1" x14ac:dyDescent="0.2"/>
    <row r="15095" ht="12" customHeight="1" x14ac:dyDescent="0.2"/>
    <row r="15096" ht="12" customHeight="1" x14ac:dyDescent="0.2"/>
    <row r="15097" ht="12" customHeight="1" x14ac:dyDescent="0.2"/>
    <row r="15098" ht="12" customHeight="1" x14ac:dyDescent="0.2"/>
    <row r="15099" ht="12" customHeight="1" x14ac:dyDescent="0.2"/>
    <row r="15100" ht="12" customHeight="1" x14ac:dyDescent="0.2"/>
    <row r="15101" ht="12" customHeight="1" x14ac:dyDescent="0.2"/>
    <row r="15102" ht="12" customHeight="1" x14ac:dyDescent="0.2"/>
    <row r="15103" ht="12" customHeight="1" x14ac:dyDescent="0.2"/>
    <row r="15104" ht="12" customHeight="1" x14ac:dyDescent="0.2"/>
    <row r="15105" ht="12" customHeight="1" x14ac:dyDescent="0.2"/>
    <row r="15106" ht="12" customHeight="1" x14ac:dyDescent="0.2"/>
    <row r="15107" ht="12" customHeight="1" x14ac:dyDescent="0.2"/>
    <row r="15108" ht="12" customHeight="1" x14ac:dyDescent="0.2"/>
    <row r="15109" ht="12" customHeight="1" x14ac:dyDescent="0.2"/>
    <row r="15110" ht="12" customHeight="1" x14ac:dyDescent="0.2"/>
    <row r="15111" ht="12" customHeight="1" x14ac:dyDescent="0.2"/>
    <row r="15112" ht="12" customHeight="1" x14ac:dyDescent="0.2"/>
    <row r="15113" ht="12" customHeight="1" x14ac:dyDescent="0.2"/>
    <row r="15114" ht="12" customHeight="1" x14ac:dyDescent="0.2"/>
    <row r="15115" ht="12" customHeight="1" x14ac:dyDescent="0.2"/>
    <row r="15116" ht="12" customHeight="1" x14ac:dyDescent="0.2"/>
    <row r="15117" ht="12" customHeight="1" x14ac:dyDescent="0.2"/>
    <row r="15118" ht="12" customHeight="1" x14ac:dyDescent="0.2"/>
    <row r="15119" ht="12" customHeight="1" x14ac:dyDescent="0.2"/>
    <row r="15120" ht="12" customHeight="1" x14ac:dyDescent="0.2"/>
    <row r="15121" ht="12" customHeight="1" x14ac:dyDescent="0.2"/>
    <row r="15122" ht="12" customHeight="1" x14ac:dyDescent="0.2"/>
    <row r="15123" ht="12" customHeight="1" x14ac:dyDescent="0.2"/>
    <row r="15124" ht="12" customHeight="1" x14ac:dyDescent="0.2"/>
    <row r="15125" ht="12" customHeight="1" x14ac:dyDescent="0.2"/>
    <row r="15126" ht="12" customHeight="1" x14ac:dyDescent="0.2"/>
    <row r="15127" ht="12" customHeight="1" x14ac:dyDescent="0.2"/>
    <row r="15128" ht="12" customHeight="1" x14ac:dyDescent="0.2"/>
    <row r="15129" ht="12" customHeight="1" x14ac:dyDescent="0.2"/>
    <row r="15130" ht="12" customHeight="1" x14ac:dyDescent="0.2"/>
    <row r="15131" ht="12" customHeight="1" x14ac:dyDescent="0.2"/>
    <row r="15132" ht="12" customHeight="1" x14ac:dyDescent="0.2"/>
    <row r="15133" ht="12" customHeight="1" x14ac:dyDescent="0.2"/>
    <row r="15134" ht="12" customHeight="1" x14ac:dyDescent="0.2"/>
    <row r="15135" ht="12" customHeight="1" x14ac:dyDescent="0.2"/>
    <row r="15136" ht="12" customHeight="1" x14ac:dyDescent="0.2"/>
    <row r="15137" ht="12" customHeight="1" x14ac:dyDescent="0.2"/>
    <row r="15138" ht="12" customHeight="1" x14ac:dyDescent="0.2"/>
    <row r="15139" ht="12" customHeight="1" x14ac:dyDescent="0.2"/>
    <row r="15140" ht="12" customHeight="1" x14ac:dyDescent="0.2"/>
    <row r="15141" ht="12" customHeight="1" x14ac:dyDescent="0.2"/>
    <row r="15142" ht="12" customHeight="1" x14ac:dyDescent="0.2"/>
    <row r="15143" ht="12" customHeight="1" x14ac:dyDescent="0.2"/>
    <row r="15144" ht="12" customHeight="1" x14ac:dyDescent="0.2"/>
    <row r="15145" ht="12" customHeight="1" x14ac:dyDescent="0.2"/>
    <row r="15146" ht="12" customHeight="1" x14ac:dyDescent="0.2"/>
    <row r="15147" ht="12" customHeight="1" x14ac:dyDescent="0.2"/>
    <row r="15148" ht="12" customHeight="1" x14ac:dyDescent="0.2"/>
    <row r="15149" ht="12" customHeight="1" x14ac:dyDescent="0.2"/>
    <row r="15150" ht="12" customHeight="1" x14ac:dyDescent="0.2"/>
    <row r="15151" ht="12" customHeight="1" x14ac:dyDescent="0.2"/>
    <row r="15152" ht="12" customHeight="1" x14ac:dyDescent="0.2"/>
    <row r="15153" ht="12" customHeight="1" x14ac:dyDescent="0.2"/>
    <row r="15154" ht="12" customHeight="1" x14ac:dyDescent="0.2"/>
    <row r="15155" ht="12" customHeight="1" x14ac:dyDescent="0.2"/>
    <row r="15156" ht="12" customHeight="1" x14ac:dyDescent="0.2"/>
    <row r="15157" ht="12" customHeight="1" x14ac:dyDescent="0.2"/>
    <row r="15158" ht="12" customHeight="1" x14ac:dyDescent="0.2"/>
    <row r="15159" ht="12" customHeight="1" x14ac:dyDescent="0.2"/>
    <row r="15160" ht="12" customHeight="1" x14ac:dyDescent="0.2"/>
    <row r="15161" ht="12" customHeight="1" x14ac:dyDescent="0.2"/>
    <row r="15162" ht="12" customHeight="1" x14ac:dyDescent="0.2"/>
    <row r="15163" ht="12" customHeight="1" x14ac:dyDescent="0.2"/>
    <row r="15164" ht="12" customHeight="1" x14ac:dyDescent="0.2"/>
    <row r="15165" ht="12" customHeight="1" x14ac:dyDescent="0.2"/>
    <row r="15166" ht="12" customHeight="1" x14ac:dyDescent="0.2"/>
    <row r="15167" ht="12" customHeight="1" x14ac:dyDescent="0.2"/>
    <row r="15168" ht="12" customHeight="1" x14ac:dyDescent="0.2"/>
    <row r="15169" ht="12" customHeight="1" x14ac:dyDescent="0.2"/>
    <row r="15170" ht="12" customHeight="1" x14ac:dyDescent="0.2"/>
    <row r="15171" ht="12" customHeight="1" x14ac:dyDescent="0.2"/>
    <row r="15172" ht="12" customHeight="1" x14ac:dyDescent="0.2"/>
    <row r="15173" ht="12" customHeight="1" x14ac:dyDescent="0.2"/>
    <row r="15174" ht="12" customHeight="1" x14ac:dyDescent="0.2"/>
    <row r="15175" ht="12" customHeight="1" x14ac:dyDescent="0.2"/>
    <row r="15176" ht="12" customHeight="1" x14ac:dyDescent="0.2"/>
    <row r="15177" ht="12" customHeight="1" x14ac:dyDescent="0.2"/>
    <row r="15178" ht="12" customHeight="1" x14ac:dyDescent="0.2"/>
    <row r="15179" ht="12" customHeight="1" x14ac:dyDescent="0.2"/>
    <row r="15180" ht="12" customHeight="1" x14ac:dyDescent="0.2"/>
    <row r="15181" ht="12" customHeight="1" x14ac:dyDescent="0.2"/>
    <row r="15182" ht="12" customHeight="1" x14ac:dyDescent="0.2"/>
    <row r="15183" ht="12" customHeight="1" x14ac:dyDescent="0.2"/>
    <row r="15184" ht="12" customHeight="1" x14ac:dyDescent="0.2"/>
    <row r="15185" ht="12" customHeight="1" x14ac:dyDescent="0.2"/>
    <row r="15186" ht="12" customHeight="1" x14ac:dyDescent="0.2"/>
    <row r="15187" ht="12" customHeight="1" x14ac:dyDescent="0.2"/>
    <row r="15188" ht="12" customHeight="1" x14ac:dyDescent="0.2"/>
    <row r="15189" ht="12" customHeight="1" x14ac:dyDescent="0.2"/>
    <row r="15190" ht="12" customHeight="1" x14ac:dyDescent="0.2"/>
    <row r="15191" ht="12" customHeight="1" x14ac:dyDescent="0.2"/>
    <row r="15192" ht="12" customHeight="1" x14ac:dyDescent="0.2"/>
    <row r="15193" ht="12" customHeight="1" x14ac:dyDescent="0.2"/>
    <row r="15194" ht="12" customHeight="1" x14ac:dyDescent="0.2"/>
    <row r="15195" ht="12" customHeight="1" x14ac:dyDescent="0.2"/>
    <row r="15196" ht="12" customHeight="1" x14ac:dyDescent="0.2"/>
    <row r="15197" ht="12" customHeight="1" x14ac:dyDescent="0.2"/>
    <row r="15198" ht="12" customHeight="1" x14ac:dyDescent="0.2"/>
    <row r="15199" ht="12" customHeight="1" x14ac:dyDescent="0.2"/>
    <row r="15200" ht="12" customHeight="1" x14ac:dyDescent="0.2"/>
    <row r="15201" ht="12" customHeight="1" x14ac:dyDescent="0.2"/>
    <row r="15202" ht="12" customHeight="1" x14ac:dyDescent="0.2"/>
    <row r="15203" ht="12" customHeight="1" x14ac:dyDescent="0.2"/>
    <row r="15204" ht="12" customHeight="1" x14ac:dyDescent="0.2"/>
    <row r="15205" ht="12" customHeight="1" x14ac:dyDescent="0.2"/>
    <row r="15206" ht="12" customHeight="1" x14ac:dyDescent="0.2"/>
    <row r="15207" ht="12" customHeight="1" x14ac:dyDescent="0.2"/>
    <row r="15208" ht="12" customHeight="1" x14ac:dyDescent="0.2"/>
    <row r="15209" ht="12" customHeight="1" x14ac:dyDescent="0.2"/>
    <row r="15210" ht="12" customHeight="1" x14ac:dyDescent="0.2"/>
    <row r="15211" ht="12" customHeight="1" x14ac:dyDescent="0.2"/>
    <row r="15212" ht="12" customHeight="1" x14ac:dyDescent="0.2"/>
    <row r="15213" ht="12" customHeight="1" x14ac:dyDescent="0.2"/>
    <row r="15214" ht="12" customHeight="1" x14ac:dyDescent="0.2"/>
    <row r="15215" ht="12" customHeight="1" x14ac:dyDescent="0.2"/>
    <row r="15216" ht="12" customHeight="1" x14ac:dyDescent="0.2"/>
    <row r="15217" ht="12" customHeight="1" x14ac:dyDescent="0.2"/>
    <row r="15218" ht="12" customHeight="1" x14ac:dyDescent="0.2"/>
    <row r="15219" ht="12" customHeight="1" x14ac:dyDescent="0.2"/>
    <row r="15220" ht="12" customHeight="1" x14ac:dyDescent="0.2"/>
    <row r="15221" ht="12" customHeight="1" x14ac:dyDescent="0.2"/>
    <row r="15222" ht="12" customHeight="1" x14ac:dyDescent="0.2"/>
    <row r="15223" ht="12" customHeight="1" x14ac:dyDescent="0.2"/>
    <row r="15224" ht="12" customHeight="1" x14ac:dyDescent="0.2"/>
    <row r="15225" ht="12" customHeight="1" x14ac:dyDescent="0.2"/>
    <row r="15226" ht="12" customHeight="1" x14ac:dyDescent="0.2"/>
    <row r="15227" ht="12" customHeight="1" x14ac:dyDescent="0.2"/>
    <row r="15228" ht="12" customHeight="1" x14ac:dyDescent="0.2"/>
    <row r="15229" ht="12" customHeight="1" x14ac:dyDescent="0.2"/>
    <row r="15230" ht="12" customHeight="1" x14ac:dyDescent="0.2"/>
    <row r="15231" ht="12" customHeight="1" x14ac:dyDescent="0.2"/>
    <row r="15232" ht="12" customHeight="1" x14ac:dyDescent="0.2"/>
    <row r="15233" ht="12" customHeight="1" x14ac:dyDescent="0.2"/>
    <row r="15234" ht="12" customHeight="1" x14ac:dyDescent="0.2"/>
    <row r="15235" ht="12" customHeight="1" x14ac:dyDescent="0.2"/>
    <row r="15236" ht="12" customHeight="1" x14ac:dyDescent="0.2"/>
    <row r="15237" ht="12" customHeight="1" x14ac:dyDescent="0.2"/>
    <row r="15238" ht="12" customHeight="1" x14ac:dyDescent="0.2"/>
    <row r="15239" ht="12" customHeight="1" x14ac:dyDescent="0.2"/>
    <row r="15240" ht="12" customHeight="1" x14ac:dyDescent="0.2"/>
    <row r="15241" ht="12" customHeight="1" x14ac:dyDescent="0.2"/>
    <row r="15242" ht="12" customHeight="1" x14ac:dyDescent="0.2"/>
    <row r="15243" ht="12" customHeight="1" x14ac:dyDescent="0.2"/>
    <row r="15244" ht="12" customHeight="1" x14ac:dyDescent="0.2"/>
    <row r="15245" ht="12" customHeight="1" x14ac:dyDescent="0.2"/>
    <row r="15246" ht="12" customHeight="1" x14ac:dyDescent="0.2"/>
    <row r="15247" ht="12" customHeight="1" x14ac:dyDescent="0.2"/>
    <row r="15248" ht="12" customHeight="1" x14ac:dyDescent="0.2"/>
    <row r="15249" ht="12" customHeight="1" x14ac:dyDescent="0.2"/>
    <row r="15250" ht="12" customHeight="1" x14ac:dyDescent="0.2"/>
    <row r="15251" ht="12" customHeight="1" x14ac:dyDescent="0.2"/>
    <row r="15252" ht="12" customHeight="1" x14ac:dyDescent="0.2"/>
    <row r="15253" ht="12" customHeight="1" x14ac:dyDescent="0.2"/>
    <row r="15254" ht="12" customHeight="1" x14ac:dyDescent="0.2"/>
    <row r="15255" ht="12" customHeight="1" x14ac:dyDescent="0.2"/>
    <row r="15256" ht="12" customHeight="1" x14ac:dyDescent="0.2"/>
    <row r="15257" ht="12" customHeight="1" x14ac:dyDescent="0.2"/>
    <row r="15258" ht="12" customHeight="1" x14ac:dyDescent="0.2"/>
    <row r="15259" ht="12" customHeight="1" x14ac:dyDescent="0.2"/>
    <row r="15260" ht="12" customHeight="1" x14ac:dyDescent="0.2"/>
    <row r="15261" ht="12" customHeight="1" x14ac:dyDescent="0.2"/>
    <row r="15262" ht="12" customHeight="1" x14ac:dyDescent="0.2"/>
    <row r="15263" ht="12" customHeight="1" x14ac:dyDescent="0.2"/>
    <row r="15264" ht="12" customHeight="1" x14ac:dyDescent="0.2"/>
    <row r="15265" ht="12" customHeight="1" x14ac:dyDescent="0.2"/>
    <row r="15266" ht="12" customHeight="1" x14ac:dyDescent="0.2"/>
    <row r="15267" ht="12" customHeight="1" x14ac:dyDescent="0.2"/>
    <row r="15268" ht="12" customHeight="1" x14ac:dyDescent="0.2"/>
    <row r="15269" ht="12" customHeight="1" x14ac:dyDescent="0.2"/>
    <row r="15270" ht="12" customHeight="1" x14ac:dyDescent="0.2"/>
    <row r="15271" ht="12" customHeight="1" x14ac:dyDescent="0.2"/>
    <row r="15272" ht="12" customHeight="1" x14ac:dyDescent="0.2"/>
    <row r="15273" ht="12" customHeight="1" x14ac:dyDescent="0.2"/>
    <row r="15274" ht="12" customHeight="1" x14ac:dyDescent="0.2"/>
    <row r="15275" ht="12" customHeight="1" x14ac:dyDescent="0.2"/>
    <row r="15276" ht="12" customHeight="1" x14ac:dyDescent="0.2"/>
    <row r="15277" ht="12" customHeight="1" x14ac:dyDescent="0.2"/>
    <row r="15278" ht="12" customHeight="1" x14ac:dyDescent="0.2"/>
    <row r="15279" ht="12" customHeight="1" x14ac:dyDescent="0.2"/>
    <row r="15280" ht="12" customHeight="1" x14ac:dyDescent="0.2"/>
    <row r="15281" ht="12" customHeight="1" x14ac:dyDescent="0.2"/>
    <row r="15282" ht="12" customHeight="1" x14ac:dyDescent="0.2"/>
    <row r="15283" ht="12" customHeight="1" x14ac:dyDescent="0.2"/>
    <row r="15284" ht="12" customHeight="1" x14ac:dyDescent="0.2"/>
    <row r="15285" ht="12" customHeight="1" x14ac:dyDescent="0.2"/>
    <row r="15286" ht="12" customHeight="1" x14ac:dyDescent="0.2"/>
    <row r="15287" ht="12" customHeight="1" x14ac:dyDescent="0.2"/>
    <row r="15288" ht="12" customHeight="1" x14ac:dyDescent="0.2"/>
    <row r="15289" ht="12" customHeight="1" x14ac:dyDescent="0.2"/>
    <row r="15290" ht="12" customHeight="1" x14ac:dyDescent="0.2"/>
    <row r="15291" ht="12" customHeight="1" x14ac:dyDescent="0.2"/>
    <row r="15292" ht="12" customHeight="1" x14ac:dyDescent="0.2"/>
    <row r="15293" ht="12" customHeight="1" x14ac:dyDescent="0.2"/>
    <row r="15294" ht="12" customHeight="1" x14ac:dyDescent="0.2"/>
    <row r="15295" ht="12" customHeight="1" x14ac:dyDescent="0.2"/>
    <row r="15296" ht="12" customHeight="1" x14ac:dyDescent="0.2"/>
    <row r="15297" ht="12" customHeight="1" x14ac:dyDescent="0.2"/>
    <row r="15298" ht="12" customHeight="1" x14ac:dyDescent="0.2"/>
    <row r="15299" ht="12" customHeight="1" x14ac:dyDescent="0.2"/>
    <row r="15300" ht="12" customHeight="1" x14ac:dyDescent="0.2"/>
    <row r="15301" ht="12" customHeight="1" x14ac:dyDescent="0.2"/>
    <row r="15302" ht="12" customHeight="1" x14ac:dyDescent="0.2"/>
    <row r="15303" ht="12" customHeight="1" x14ac:dyDescent="0.2"/>
    <row r="15304" ht="12" customHeight="1" x14ac:dyDescent="0.2"/>
    <row r="15305" ht="12" customHeight="1" x14ac:dyDescent="0.2"/>
    <row r="15306" ht="12" customHeight="1" x14ac:dyDescent="0.2"/>
    <row r="15307" ht="12" customHeight="1" x14ac:dyDescent="0.2"/>
    <row r="15308" ht="12" customHeight="1" x14ac:dyDescent="0.2"/>
    <row r="15309" ht="12" customHeight="1" x14ac:dyDescent="0.2"/>
    <row r="15310" ht="12" customHeight="1" x14ac:dyDescent="0.2"/>
    <row r="15311" ht="12" customHeight="1" x14ac:dyDescent="0.2"/>
    <row r="15312" ht="12" customHeight="1" x14ac:dyDescent="0.2"/>
    <row r="15313" ht="12" customHeight="1" x14ac:dyDescent="0.2"/>
    <row r="15314" ht="12" customHeight="1" x14ac:dyDescent="0.2"/>
    <row r="15315" ht="12" customHeight="1" x14ac:dyDescent="0.2"/>
    <row r="15316" ht="12" customHeight="1" x14ac:dyDescent="0.2"/>
    <row r="15317" ht="12" customHeight="1" x14ac:dyDescent="0.2"/>
    <row r="15318" ht="12" customHeight="1" x14ac:dyDescent="0.2"/>
    <row r="15319" ht="12" customHeight="1" x14ac:dyDescent="0.2"/>
    <row r="15320" ht="12" customHeight="1" x14ac:dyDescent="0.2"/>
    <row r="15321" ht="12" customHeight="1" x14ac:dyDescent="0.2"/>
    <row r="15322" ht="12" customHeight="1" x14ac:dyDescent="0.2"/>
    <row r="15323" ht="12" customHeight="1" x14ac:dyDescent="0.2"/>
    <row r="15324" ht="12" customHeight="1" x14ac:dyDescent="0.2"/>
    <row r="15325" ht="12" customHeight="1" x14ac:dyDescent="0.2"/>
    <row r="15326" ht="12" customHeight="1" x14ac:dyDescent="0.2"/>
    <row r="15327" ht="12" customHeight="1" x14ac:dyDescent="0.2"/>
    <row r="15328" ht="12" customHeight="1" x14ac:dyDescent="0.2"/>
    <row r="15329" ht="12" customHeight="1" x14ac:dyDescent="0.2"/>
    <row r="15330" ht="12" customHeight="1" x14ac:dyDescent="0.2"/>
    <row r="15331" ht="12" customHeight="1" x14ac:dyDescent="0.2"/>
    <row r="15332" ht="12" customHeight="1" x14ac:dyDescent="0.2"/>
    <row r="15333" ht="12" customHeight="1" x14ac:dyDescent="0.2"/>
    <row r="15334" ht="12" customHeight="1" x14ac:dyDescent="0.2"/>
    <row r="15335" ht="12" customHeight="1" x14ac:dyDescent="0.2"/>
    <row r="15336" ht="12" customHeight="1" x14ac:dyDescent="0.2"/>
    <row r="15337" ht="12" customHeight="1" x14ac:dyDescent="0.2"/>
    <row r="15338" ht="12" customHeight="1" x14ac:dyDescent="0.2"/>
    <row r="15339" ht="12" customHeight="1" x14ac:dyDescent="0.2"/>
    <row r="15340" ht="12" customHeight="1" x14ac:dyDescent="0.2"/>
    <row r="15341" ht="12" customHeight="1" x14ac:dyDescent="0.2"/>
    <row r="15342" ht="12" customHeight="1" x14ac:dyDescent="0.2"/>
    <row r="15343" ht="12" customHeight="1" x14ac:dyDescent="0.2"/>
    <row r="15344" ht="12" customHeight="1" x14ac:dyDescent="0.2"/>
    <row r="15345" ht="12" customHeight="1" x14ac:dyDescent="0.2"/>
    <row r="15346" ht="12" customHeight="1" x14ac:dyDescent="0.2"/>
    <row r="15347" ht="12" customHeight="1" x14ac:dyDescent="0.2"/>
    <row r="15348" ht="12" customHeight="1" x14ac:dyDescent="0.2"/>
    <row r="15349" ht="12" customHeight="1" x14ac:dyDescent="0.2"/>
    <row r="15350" ht="12" customHeight="1" x14ac:dyDescent="0.2"/>
    <row r="15351" ht="12" customHeight="1" x14ac:dyDescent="0.2"/>
    <row r="15352" ht="12" customHeight="1" x14ac:dyDescent="0.2"/>
    <row r="15353" ht="12" customHeight="1" x14ac:dyDescent="0.2"/>
    <row r="15354" ht="12" customHeight="1" x14ac:dyDescent="0.2"/>
    <row r="15355" ht="12" customHeight="1" x14ac:dyDescent="0.2"/>
    <row r="15356" ht="12" customHeight="1" x14ac:dyDescent="0.2"/>
    <row r="15357" ht="12" customHeight="1" x14ac:dyDescent="0.2"/>
    <row r="15358" ht="12" customHeight="1" x14ac:dyDescent="0.2"/>
    <row r="15359" ht="12" customHeight="1" x14ac:dyDescent="0.2"/>
    <row r="15360" ht="12" customHeight="1" x14ac:dyDescent="0.2"/>
    <row r="15361" ht="12" customHeight="1" x14ac:dyDescent="0.2"/>
    <row r="15362" ht="12" customHeight="1" x14ac:dyDescent="0.2"/>
    <row r="15363" ht="12" customHeight="1" x14ac:dyDescent="0.2"/>
    <row r="15364" ht="12" customHeight="1" x14ac:dyDescent="0.2"/>
    <row r="15365" ht="12" customHeight="1" x14ac:dyDescent="0.2"/>
    <row r="15366" ht="12" customHeight="1" x14ac:dyDescent="0.2"/>
    <row r="15367" ht="12" customHeight="1" x14ac:dyDescent="0.2"/>
    <row r="15368" ht="12" customHeight="1" x14ac:dyDescent="0.2"/>
    <row r="15369" ht="12" customHeight="1" x14ac:dyDescent="0.2"/>
    <row r="15370" ht="12" customHeight="1" x14ac:dyDescent="0.2"/>
    <row r="15371" ht="12" customHeight="1" x14ac:dyDescent="0.2"/>
    <row r="15372" ht="12" customHeight="1" x14ac:dyDescent="0.2"/>
    <row r="15373" ht="12" customHeight="1" x14ac:dyDescent="0.2"/>
    <row r="15374" ht="12" customHeight="1" x14ac:dyDescent="0.2"/>
    <row r="15375" ht="12" customHeight="1" x14ac:dyDescent="0.2"/>
    <row r="15376" ht="12" customHeight="1" x14ac:dyDescent="0.2"/>
    <row r="15377" ht="12" customHeight="1" x14ac:dyDescent="0.2"/>
    <row r="15378" ht="12" customHeight="1" x14ac:dyDescent="0.2"/>
    <row r="15379" ht="12" customHeight="1" x14ac:dyDescent="0.2"/>
    <row r="15380" ht="12" customHeight="1" x14ac:dyDescent="0.2"/>
    <row r="15381" ht="12" customHeight="1" x14ac:dyDescent="0.2"/>
    <row r="15382" ht="12" customHeight="1" x14ac:dyDescent="0.2"/>
    <row r="15383" ht="12" customHeight="1" x14ac:dyDescent="0.2"/>
    <row r="15384" ht="12" customHeight="1" x14ac:dyDescent="0.2"/>
    <row r="15385" ht="12" customHeight="1" x14ac:dyDescent="0.2"/>
    <row r="15386" ht="12" customHeight="1" x14ac:dyDescent="0.2"/>
    <row r="15387" ht="12" customHeight="1" x14ac:dyDescent="0.2"/>
    <row r="15388" ht="12" customHeight="1" x14ac:dyDescent="0.2"/>
    <row r="15389" ht="12" customHeight="1" x14ac:dyDescent="0.2"/>
    <row r="15390" ht="12" customHeight="1" x14ac:dyDescent="0.2"/>
    <row r="15391" ht="12" customHeight="1" x14ac:dyDescent="0.2"/>
    <row r="15392" ht="12" customHeight="1" x14ac:dyDescent="0.2"/>
    <row r="15393" ht="12" customHeight="1" x14ac:dyDescent="0.2"/>
    <row r="15394" ht="12" customHeight="1" x14ac:dyDescent="0.2"/>
    <row r="15395" ht="12" customHeight="1" x14ac:dyDescent="0.2"/>
    <row r="15396" ht="12" customHeight="1" x14ac:dyDescent="0.2"/>
    <row r="15397" ht="12" customHeight="1" x14ac:dyDescent="0.2"/>
    <row r="15398" ht="12" customHeight="1" x14ac:dyDescent="0.2"/>
    <row r="15399" ht="12" customHeight="1" x14ac:dyDescent="0.2"/>
    <row r="15400" ht="12" customHeight="1" x14ac:dyDescent="0.2"/>
    <row r="15401" ht="12" customHeight="1" x14ac:dyDescent="0.2"/>
    <row r="15402" ht="12" customHeight="1" x14ac:dyDescent="0.2"/>
    <row r="15403" ht="12" customHeight="1" x14ac:dyDescent="0.2"/>
    <row r="15404" ht="12" customHeight="1" x14ac:dyDescent="0.2"/>
    <row r="15405" ht="12" customHeight="1" x14ac:dyDescent="0.2"/>
    <row r="15406" ht="12" customHeight="1" x14ac:dyDescent="0.2"/>
    <row r="15407" ht="12" customHeight="1" x14ac:dyDescent="0.2"/>
    <row r="15408" ht="12" customHeight="1" x14ac:dyDescent="0.2"/>
    <row r="15409" ht="12" customHeight="1" x14ac:dyDescent="0.2"/>
    <row r="15410" ht="12" customHeight="1" x14ac:dyDescent="0.2"/>
    <row r="15411" ht="12" customHeight="1" x14ac:dyDescent="0.2"/>
    <row r="15412" ht="12" customHeight="1" x14ac:dyDescent="0.2"/>
    <row r="15413" ht="12" customHeight="1" x14ac:dyDescent="0.2"/>
    <row r="15414" ht="12" customHeight="1" x14ac:dyDescent="0.2"/>
    <row r="15415" ht="12" customHeight="1" x14ac:dyDescent="0.2"/>
    <row r="15416" ht="12" customHeight="1" x14ac:dyDescent="0.2"/>
    <row r="15417" ht="12" customHeight="1" x14ac:dyDescent="0.2"/>
    <row r="15418" ht="12" customHeight="1" x14ac:dyDescent="0.2"/>
    <row r="15419" ht="12" customHeight="1" x14ac:dyDescent="0.2"/>
    <row r="15420" ht="12" customHeight="1" x14ac:dyDescent="0.2"/>
    <row r="15421" ht="12" customHeight="1" x14ac:dyDescent="0.2"/>
    <row r="15422" ht="12" customHeight="1" x14ac:dyDescent="0.2"/>
    <row r="15423" ht="12" customHeight="1" x14ac:dyDescent="0.2"/>
    <row r="15424" ht="12" customHeight="1" x14ac:dyDescent="0.2"/>
    <row r="15425" ht="12" customHeight="1" x14ac:dyDescent="0.2"/>
    <row r="15426" ht="12" customHeight="1" x14ac:dyDescent="0.2"/>
    <row r="15427" ht="12" customHeight="1" x14ac:dyDescent="0.2"/>
    <row r="15428" ht="12" customHeight="1" x14ac:dyDescent="0.2"/>
    <row r="15429" ht="12" customHeight="1" x14ac:dyDescent="0.2"/>
    <row r="15430" ht="12" customHeight="1" x14ac:dyDescent="0.2"/>
    <row r="15431" ht="12" customHeight="1" x14ac:dyDescent="0.2"/>
    <row r="15432" ht="12" customHeight="1" x14ac:dyDescent="0.2"/>
    <row r="15433" ht="12" customHeight="1" x14ac:dyDescent="0.2"/>
    <row r="15434" ht="12" customHeight="1" x14ac:dyDescent="0.2"/>
    <row r="15435" ht="12" customHeight="1" x14ac:dyDescent="0.2"/>
    <row r="15436" ht="12" customHeight="1" x14ac:dyDescent="0.2"/>
    <row r="15437" ht="12" customHeight="1" x14ac:dyDescent="0.2"/>
    <row r="15438" ht="12" customHeight="1" x14ac:dyDescent="0.2"/>
    <row r="15439" ht="12" customHeight="1" x14ac:dyDescent="0.2"/>
    <row r="15440" ht="12" customHeight="1" x14ac:dyDescent="0.2"/>
    <row r="15441" ht="12" customHeight="1" x14ac:dyDescent="0.2"/>
    <row r="15442" ht="12" customHeight="1" x14ac:dyDescent="0.2"/>
    <row r="15443" ht="12" customHeight="1" x14ac:dyDescent="0.2"/>
    <row r="15444" ht="12" customHeight="1" x14ac:dyDescent="0.2"/>
    <row r="15445" ht="12" customHeight="1" x14ac:dyDescent="0.2"/>
    <row r="15446" ht="12" customHeight="1" x14ac:dyDescent="0.2"/>
    <row r="15447" ht="12" customHeight="1" x14ac:dyDescent="0.2"/>
    <row r="15448" ht="12" customHeight="1" x14ac:dyDescent="0.2"/>
    <row r="15449" ht="12" customHeight="1" x14ac:dyDescent="0.2"/>
    <row r="15450" ht="12" customHeight="1" x14ac:dyDescent="0.2"/>
    <row r="15451" ht="12" customHeight="1" x14ac:dyDescent="0.2"/>
    <row r="15452" ht="12" customHeight="1" x14ac:dyDescent="0.2"/>
    <row r="15453" ht="12" customHeight="1" x14ac:dyDescent="0.2"/>
    <row r="15454" ht="12" customHeight="1" x14ac:dyDescent="0.2"/>
    <row r="15455" ht="12" customHeight="1" x14ac:dyDescent="0.2"/>
    <row r="15456" ht="12" customHeight="1" x14ac:dyDescent="0.2"/>
    <row r="15457" ht="12" customHeight="1" x14ac:dyDescent="0.2"/>
    <row r="15458" ht="12" customHeight="1" x14ac:dyDescent="0.2"/>
    <row r="15459" ht="12" customHeight="1" x14ac:dyDescent="0.2"/>
    <row r="15460" ht="12" customHeight="1" x14ac:dyDescent="0.2"/>
    <row r="15461" ht="12" customHeight="1" x14ac:dyDescent="0.2"/>
    <row r="15462" ht="12" customHeight="1" x14ac:dyDescent="0.2"/>
    <row r="15463" ht="12" customHeight="1" x14ac:dyDescent="0.2"/>
    <row r="15464" ht="12" customHeight="1" x14ac:dyDescent="0.2"/>
    <row r="15465" ht="12" customHeight="1" x14ac:dyDescent="0.2"/>
    <row r="15466" ht="12" customHeight="1" x14ac:dyDescent="0.2"/>
    <row r="15467" ht="12" customHeight="1" x14ac:dyDescent="0.2"/>
    <row r="15468" ht="12" customHeight="1" x14ac:dyDescent="0.2"/>
    <row r="15469" ht="12" customHeight="1" x14ac:dyDescent="0.2"/>
    <row r="15470" ht="12" customHeight="1" x14ac:dyDescent="0.2"/>
    <row r="15471" ht="12" customHeight="1" x14ac:dyDescent="0.2"/>
    <row r="15472" ht="12" customHeight="1" x14ac:dyDescent="0.2"/>
    <row r="15473" ht="12" customHeight="1" x14ac:dyDescent="0.2"/>
    <row r="15474" ht="12" customHeight="1" x14ac:dyDescent="0.2"/>
    <row r="15475" ht="12" customHeight="1" x14ac:dyDescent="0.2"/>
    <row r="15476" ht="12" customHeight="1" x14ac:dyDescent="0.2"/>
    <row r="15477" ht="12" customHeight="1" x14ac:dyDescent="0.2"/>
    <row r="15478" ht="12" customHeight="1" x14ac:dyDescent="0.2"/>
    <row r="15479" ht="12" customHeight="1" x14ac:dyDescent="0.2"/>
    <row r="15480" ht="12" customHeight="1" x14ac:dyDescent="0.2"/>
    <row r="15481" ht="12" customHeight="1" x14ac:dyDescent="0.2"/>
    <row r="15482" ht="12" customHeight="1" x14ac:dyDescent="0.2"/>
    <row r="15483" ht="12" customHeight="1" x14ac:dyDescent="0.2"/>
    <row r="15484" ht="12" customHeight="1" x14ac:dyDescent="0.2"/>
    <row r="15485" ht="12" customHeight="1" x14ac:dyDescent="0.2"/>
    <row r="15486" ht="12" customHeight="1" x14ac:dyDescent="0.2"/>
    <row r="15487" ht="12" customHeight="1" x14ac:dyDescent="0.2"/>
    <row r="15488" ht="12" customHeight="1" x14ac:dyDescent="0.2"/>
    <row r="15489" ht="12" customHeight="1" x14ac:dyDescent="0.2"/>
    <row r="15490" ht="12" customHeight="1" x14ac:dyDescent="0.2"/>
    <row r="15491" ht="12" customHeight="1" x14ac:dyDescent="0.2"/>
    <row r="15492" ht="12" customHeight="1" x14ac:dyDescent="0.2"/>
    <row r="15493" ht="12" customHeight="1" x14ac:dyDescent="0.2"/>
    <row r="15494" ht="12" customHeight="1" x14ac:dyDescent="0.2"/>
    <row r="15495" ht="12" customHeight="1" x14ac:dyDescent="0.2"/>
    <row r="15496" ht="12" customHeight="1" x14ac:dyDescent="0.2"/>
    <row r="15497" ht="12" customHeight="1" x14ac:dyDescent="0.2"/>
    <row r="15498" ht="12" customHeight="1" x14ac:dyDescent="0.2"/>
    <row r="15499" ht="12" customHeight="1" x14ac:dyDescent="0.2"/>
    <row r="15500" ht="12" customHeight="1" x14ac:dyDescent="0.2"/>
    <row r="15501" ht="12" customHeight="1" x14ac:dyDescent="0.2"/>
    <row r="15502" ht="12" customHeight="1" x14ac:dyDescent="0.2"/>
    <row r="15503" ht="12" customHeight="1" x14ac:dyDescent="0.2"/>
    <row r="15504" ht="12" customHeight="1" x14ac:dyDescent="0.2"/>
    <row r="15505" ht="12" customHeight="1" x14ac:dyDescent="0.2"/>
    <row r="15506" ht="12" customHeight="1" x14ac:dyDescent="0.2"/>
    <row r="15507" ht="12" customHeight="1" x14ac:dyDescent="0.2"/>
    <row r="15508" ht="12" customHeight="1" x14ac:dyDescent="0.2"/>
    <row r="15509" ht="12" customHeight="1" x14ac:dyDescent="0.2"/>
    <row r="15510" ht="12" customHeight="1" x14ac:dyDescent="0.2"/>
    <row r="15511" ht="12" customHeight="1" x14ac:dyDescent="0.2"/>
    <row r="15512" ht="12" customHeight="1" x14ac:dyDescent="0.2"/>
    <row r="15513" ht="12" customHeight="1" x14ac:dyDescent="0.2"/>
    <row r="15514" ht="12" customHeight="1" x14ac:dyDescent="0.2"/>
    <row r="15515" ht="12" customHeight="1" x14ac:dyDescent="0.2"/>
    <row r="15516" ht="12" customHeight="1" x14ac:dyDescent="0.2"/>
    <row r="15517" ht="12" customHeight="1" x14ac:dyDescent="0.2"/>
    <row r="15518" ht="12" customHeight="1" x14ac:dyDescent="0.2"/>
    <row r="15519" ht="12" customHeight="1" x14ac:dyDescent="0.2"/>
    <row r="15520" ht="12" customHeight="1" x14ac:dyDescent="0.2"/>
    <row r="15521" ht="12" customHeight="1" x14ac:dyDescent="0.2"/>
    <row r="15522" ht="12" customHeight="1" x14ac:dyDescent="0.2"/>
    <row r="15523" ht="12" customHeight="1" x14ac:dyDescent="0.2"/>
    <row r="15524" ht="12" customHeight="1" x14ac:dyDescent="0.2"/>
    <row r="15525" ht="12" customHeight="1" x14ac:dyDescent="0.2"/>
    <row r="15526" ht="12" customHeight="1" x14ac:dyDescent="0.2"/>
    <row r="15527" ht="12" customHeight="1" x14ac:dyDescent="0.2"/>
    <row r="15528" ht="12" customHeight="1" x14ac:dyDescent="0.2"/>
    <row r="15529" ht="12" customHeight="1" x14ac:dyDescent="0.2"/>
    <row r="15530" ht="12" customHeight="1" x14ac:dyDescent="0.2"/>
    <row r="15531" ht="12" customHeight="1" x14ac:dyDescent="0.2"/>
    <row r="15532" ht="12" customHeight="1" x14ac:dyDescent="0.2"/>
    <row r="15533" ht="12" customHeight="1" x14ac:dyDescent="0.2"/>
    <row r="15534" ht="12" customHeight="1" x14ac:dyDescent="0.2"/>
    <row r="15535" ht="12" customHeight="1" x14ac:dyDescent="0.2"/>
    <row r="15536" ht="12" customHeight="1" x14ac:dyDescent="0.2"/>
    <row r="15537" ht="12" customHeight="1" x14ac:dyDescent="0.2"/>
    <row r="15538" ht="12" customHeight="1" x14ac:dyDescent="0.2"/>
    <row r="15539" ht="12" customHeight="1" x14ac:dyDescent="0.2"/>
    <row r="15540" ht="12" customHeight="1" x14ac:dyDescent="0.2"/>
    <row r="15541" ht="12" customHeight="1" x14ac:dyDescent="0.2"/>
    <row r="15542" ht="12" customHeight="1" x14ac:dyDescent="0.2"/>
    <row r="15543" ht="12" customHeight="1" x14ac:dyDescent="0.2"/>
    <row r="15544" ht="12" customHeight="1" x14ac:dyDescent="0.2"/>
    <row r="15545" ht="12" customHeight="1" x14ac:dyDescent="0.2"/>
    <row r="15546" ht="12" customHeight="1" x14ac:dyDescent="0.2"/>
    <row r="15547" ht="12" customHeight="1" x14ac:dyDescent="0.2"/>
    <row r="15548" ht="12" customHeight="1" x14ac:dyDescent="0.2"/>
    <row r="15549" ht="12" customHeight="1" x14ac:dyDescent="0.2"/>
    <row r="15550" ht="12" customHeight="1" x14ac:dyDescent="0.2"/>
    <row r="15551" ht="12" customHeight="1" x14ac:dyDescent="0.2"/>
    <row r="15552" ht="12" customHeight="1" x14ac:dyDescent="0.2"/>
    <row r="15553" ht="12" customHeight="1" x14ac:dyDescent="0.2"/>
    <row r="15554" ht="12" customHeight="1" x14ac:dyDescent="0.2"/>
    <row r="15555" ht="12" customHeight="1" x14ac:dyDescent="0.2"/>
    <row r="15556" ht="12" customHeight="1" x14ac:dyDescent="0.2"/>
    <row r="15557" ht="12" customHeight="1" x14ac:dyDescent="0.2"/>
    <row r="15558" ht="12" customHeight="1" x14ac:dyDescent="0.2"/>
    <row r="15559" ht="12" customHeight="1" x14ac:dyDescent="0.2"/>
    <row r="15560" ht="12" customHeight="1" x14ac:dyDescent="0.2"/>
    <row r="15561" ht="12" customHeight="1" x14ac:dyDescent="0.2"/>
    <row r="15562" ht="12" customHeight="1" x14ac:dyDescent="0.2"/>
    <row r="15563" ht="12" customHeight="1" x14ac:dyDescent="0.2"/>
    <row r="15564" ht="12" customHeight="1" x14ac:dyDescent="0.2"/>
    <row r="15565" ht="12" customHeight="1" x14ac:dyDescent="0.2"/>
    <row r="15566" ht="12" customHeight="1" x14ac:dyDescent="0.2"/>
    <row r="15567" ht="12" customHeight="1" x14ac:dyDescent="0.2"/>
    <row r="15568" ht="12" customHeight="1" x14ac:dyDescent="0.2"/>
    <row r="15569" ht="12" customHeight="1" x14ac:dyDescent="0.2"/>
    <row r="15570" ht="12" customHeight="1" x14ac:dyDescent="0.2"/>
    <row r="15571" ht="12" customHeight="1" x14ac:dyDescent="0.2"/>
    <row r="15572" ht="12" customHeight="1" x14ac:dyDescent="0.2"/>
    <row r="15573" ht="12" customHeight="1" x14ac:dyDescent="0.2"/>
    <row r="15574" ht="12" customHeight="1" x14ac:dyDescent="0.2"/>
    <row r="15575" ht="12" customHeight="1" x14ac:dyDescent="0.2"/>
    <row r="15576" ht="12" customHeight="1" x14ac:dyDescent="0.2"/>
    <row r="15577" ht="12" customHeight="1" x14ac:dyDescent="0.2"/>
    <row r="15578" ht="12" customHeight="1" x14ac:dyDescent="0.2"/>
    <row r="15579" ht="12" customHeight="1" x14ac:dyDescent="0.2"/>
    <row r="15580" ht="12" customHeight="1" x14ac:dyDescent="0.2"/>
    <row r="15581" ht="12" customHeight="1" x14ac:dyDescent="0.2"/>
    <row r="15582" ht="12" customHeight="1" x14ac:dyDescent="0.2"/>
    <row r="15583" ht="12" customHeight="1" x14ac:dyDescent="0.2"/>
    <row r="15584" ht="12" customHeight="1" x14ac:dyDescent="0.2"/>
    <row r="15585" ht="12" customHeight="1" x14ac:dyDescent="0.2"/>
    <row r="15586" ht="12" customHeight="1" x14ac:dyDescent="0.2"/>
    <row r="15587" ht="12" customHeight="1" x14ac:dyDescent="0.2"/>
    <row r="15588" ht="12" customHeight="1" x14ac:dyDescent="0.2"/>
    <row r="15589" ht="12" customHeight="1" x14ac:dyDescent="0.2"/>
    <row r="15590" ht="12" customHeight="1" x14ac:dyDescent="0.2"/>
    <row r="15591" ht="12" customHeight="1" x14ac:dyDescent="0.2"/>
    <row r="15592" ht="12" customHeight="1" x14ac:dyDescent="0.2"/>
    <row r="15593" ht="12" customHeight="1" x14ac:dyDescent="0.2"/>
    <row r="15594" ht="12" customHeight="1" x14ac:dyDescent="0.2"/>
    <row r="15595" ht="12" customHeight="1" x14ac:dyDescent="0.2"/>
    <row r="15596" ht="12" customHeight="1" x14ac:dyDescent="0.2"/>
    <row r="15597" ht="12" customHeight="1" x14ac:dyDescent="0.2"/>
    <row r="15598" ht="12" customHeight="1" x14ac:dyDescent="0.2"/>
    <row r="15599" ht="12" customHeight="1" x14ac:dyDescent="0.2"/>
    <row r="15600" ht="12" customHeight="1" x14ac:dyDescent="0.2"/>
    <row r="15601" ht="12" customHeight="1" x14ac:dyDescent="0.2"/>
    <row r="15602" ht="12" customHeight="1" x14ac:dyDescent="0.2"/>
    <row r="15603" ht="12" customHeight="1" x14ac:dyDescent="0.2"/>
    <row r="15604" ht="12" customHeight="1" x14ac:dyDescent="0.2"/>
    <row r="15605" ht="12" customHeight="1" x14ac:dyDescent="0.2"/>
    <row r="15606" ht="12" customHeight="1" x14ac:dyDescent="0.2"/>
    <row r="15607" ht="12" customHeight="1" x14ac:dyDescent="0.2"/>
    <row r="15608" ht="12" customHeight="1" x14ac:dyDescent="0.2"/>
    <row r="15609" ht="12" customHeight="1" x14ac:dyDescent="0.2"/>
    <row r="15610" ht="12" customHeight="1" x14ac:dyDescent="0.2"/>
    <row r="15611" ht="12" customHeight="1" x14ac:dyDescent="0.2"/>
    <row r="15612" ht="12" customHeight="1" x14ac:dyDescent="0.2"/>
    <row r="15613" ht="12" customHeight="1" x14ac:dyDescent="0.2"/>
    <row r="15614" ht="12" customHeight="1" x14ac:dyDescent="0.2"/>
    <row r="15615" ht="12" customHeight="1" x14ac:dyDescent="0.2"/>
    <row r="15616" ht="12" customHeight="1" x14ac:dyDescent="0.2"/>
    <row r="15617" ht="12" customHeight="1" x14ac:dyDescent="0.2"/>
    <row r="15618" ht="12" customHeight="1" x14ac:dyDescent="0.2"/>
    <row r="15619" ht="12" customHeight="1" x14ac:dyDescent="0.2"/>
    <row r="15620" ht="12" customHeight="1" x14ac:dyDescent="0.2"/>
    <row r="15621" ht="12" customHeight="1" x14ac:dyDescent="0.2"/>
    <row r="15622" ht="12" customHeight="1" x14ac:dyDescent="0.2"/>
    <row r="15623" ht="12" customHeight="1" x14ac:dyDescent="0.2"/>
    <row r="15624" ht="12" customHeight="1" x14ac:dyDescent="0.2"/>
    <row r="15625" ht="12" customHeight="1" x14ac:dyDescent="0.2"/>
    <row r="15626" ht="12" customHeight="1" x14ac:dyDescent="0.2"/>
    <row r="15627" ht="12" customHeight="1" x14ac:dyDescent="0.2"/>
    <row r="15628" ht="12" customHeight="1" x14ac:dyDescent="0.2"/>
    <row r="15629" ht="12" customHeight="1" x14ac:dyDescent="0.2"/>
    <row r="15630" ht="12" customHeight="1" x14ac:dyDescent="0.2"/>
    <row r="15631" ht="12" customHeight="1" x14ac:dyDescent="0.2"/>
    <row r="15632" ht="12" customHeight="1" x14ac:dyDescent="0.2"/>
    <row r="15633" ht="12" customHeight="1" x14ac:dyDescent="0.2"/>
    <row r="15634" ht="12" customHeight="1" x14ac:dyDescent="0.2"/>
    <row r="15635" ht="12" customHeight="1" x14ac:dyDescent="0.2"/>
    <row r="15636" ht="12" customHeight="1" x14ac:dyDescent="0.2"/>
    <row r="15637" ht="12" customHeight="1" x14ac:dyDescent="0.2"/>
    <row r="15638" ht="12" customHeight="1" x14ac:dyDescent="0.2"/>
    <row r="15639" ht="12" customHeight="1" x14ac:dyDescent="0.2"/>
    <row r="15640" ht="12" customHeight="1" x14ac:dyDescent="0.2"/>
    <row r="15641" ht="12" customHeight="1" x14ac:dyDescent="0.2"/>
    <row r="15642" ht="12" customHeight="1" x14ac:dyDescent="0.2"/>
    <row r="15643" ht="12" customHeight="1" x14ac:dyDescent="0.2"/>
    <row r="15644" ht="12" customHeight="1" x14ac:dyDescent="0.2"/>
    <row r="15645" ht="12" customHeight="1" x14ac:dyDescent="0.2"/>
    <row r="15646" ht="12" customHeight="1" x14ac:dyDescent="0.2"/>
    <row r="15647" ht="12" customHeight="1" x14ac:dyDescent="0.2"/>
    <row r="15648" ht="12" customHeight="1" x14ac:dyDescent="0.2"/>
    <row r="15649" ht="12" customHeight="1" x14ac:dyDescent="0.2"/>
    <row r="15650" ht="12" customHeight="1" x14ac:dyDescent="0.2"/>
    <row r="15651" ht="12" customHeight="1" x14ac:dyDescent="0.2"/>
    <row r="15652" ht="12" customHeight="1" x14ac:dyDescent="0.2"/>
    <row r="15653" ht="12" customHeight="1" x14ac:dyDescent="0.2"/>
    <row r="15654" ht="12" customHeight="1" x14ac:dyDescent="0.2"/>
    <row r="15655" ht="12" customHeight="1" x14ac:dyDescent="0.2"/>
    <row r="15656" ht="12" customHeight="1" x14ac:dyDescent="0.2"/>
    <row r="15657" ht="12" customHeight="1" x14ac:dyDescent="0.2"/>
    <row r="15658" ht="12" customHeight="1" x14ac:dyDescent="0.2"/>
    <row r="15659" ht="12" customHeight="1" x14ac:dyDescent="0.2"/>
    <row r="15660" ht="12" customHeight="1" x14ac:dyDescent="0.2"/>
    <row r="15661" ht="12" customHeight="1" x14ac:dyDescent="0.2"/>
    <row r="15662" ht="12" customHeight="1" x14ac:dyDescent="0.2"/>
    <row r="15663" ht="12" customHeight="1" x14ac:dyDescent="0.2"/>
    <row r="15664" ht="12" customHeight="1" x14ac:dyDescent="0.2"/>
    <row r="15665" ht="12" customHeight="1" x14ac:dyDescent="0.2"/>
    <row r="15666" ht="12" customHeight="1" x14ac:dyDescent="0.2"/>
    <row r="15667" ht="12" customHeight="1" x14ac:dyDescent="0.2"/>
    <row r="15668" ht="12" customHeight="1" x14ac:dyDescent="0.2"/>
    <row r="15669" ht="12" customHeight="1" x14ac:dyDescent="0.2"/>
    <row r="15670" ht="12" customHeight="1" x14ac:dyDescent="0.2"/>
    <row r="15671" ht="12" customHeight="1" x14ac:dyDescent="0.2"/>
    <row r="15672" ht="12" customHeight="1" x14ac:dyDescent="0.2"/>
    <row r="15673" ht="12" customHeight="1" x14ac:dyDescent="0.2"/>
    <row r="15674" ht="12" customHeight="1" x14ac:dyDescent="0.2"/>
    <row r="15675" ht="12" customHeight="1" x14ac:dyDescent="0.2"/>
    <row r="15676" ht="12" customHeight="1" x14ac:dyDescent="0.2"/>
    <row r="15677" ht="12" customHeight="1" x14ac:dyDescent="0.2"/>
    <row r="15678" ht="12" customHeight="1" x14ac:dyDescent="0.2"/>
    <row r="15679" ht="12" customHeight="1" x14ac:dyDescent="0.2"/>
    <row r="15680" ht="12" customHeight="1" x14ac:dyDescent="0.2"/>
    <row r="15681" ht="12" customHeight="1" x14ac:dyDescent="0.2"/>
    <row r="15682" ht="12" customHeight="1" x14ac:dyDescent="0.2"/>
    <row r="15683" ht="12" customHeight="1" x14ac:dyDescent="0.2"/>
    <row r="15684" ht="12" customHeight="1" x14ac:dyDescent="0.2"/>
    <row r="15685" ht="12" customHeight="1" x14ac:dyDescent="0.2"/>
    <row r="15686" ht="12" customHeight="1" x14ac:dyDescent="0.2"/>
    <row r="15687" ht="12" customHeight="1" x14ac:dyDescent="0.2"/>
    <row r="15688" ht="12" customHeight="1" x14ac:dyDescent="0.2"/>
    <row r="15689" ht="12" customHeight="1" x14ac:dyDescent="0.2"/>
    <row r="15690" ht="12" customHeight="1" x14ac:dyDescent="0.2"/>
    <row r="15691" ht="12" customHeight="1" x14ac:dyDescent="0.2"/>
    <row r="15692" ht="12" customHeight="1" x14ac:dyDescent="0.2"/>
    <row r="15693" ht="12" customHeight="1" x14ac:dyDescent="0.2"/>
    <row r="15694" ht="12" customHeight="1" x14ac:dyDescent="0.2"/>
    <row r="15695" ht="12" customHeight="1" x14ac:dyDescent="0.2"/>
    <row r="15696" ht="12" customHeight="1" x14ac:dyDescent="0.2"/>
    <row r="15697" ht="12" customHeight="1" x14ac:dyDescent="0.2"/>
    <row r="15698" ht="12" customHeight="1" x14ac:dyDescent="0.2"/>
    <row r="15699" ht="12" customHeight="1" x14ac:dyDescent="0.2"/>
    <row r="15700" ht="12" customHeight="1" x14ac:dyDescent="0.2"/>
    <row r="15701" ht="12" customHeight="1" x14ac:dyDescent="0.2"/>
    <row r="15702" ht="12" customHeight="1" x14ac:dyDescent="0.2"/>
    <row r="15703" ht="12" customHeight="1" x14ac:dyDescent="0.2"/>
    <row r="15704" ht="12" customHeight="1" x14ac:dyDescent="0.2"/>
    <row r="15705" ht="12" customHeight="1" x14ac:dyDescent="0.2"/>
    <row r="15706" ht="12" customHeight="1" x14ac:dyDescent="0.2"/>
    <row r="15707" ht="12" customHeight="1" x14ac:dyDescent="0.2"/>
    <row r="15708" ht="12" customHeight="1" x14ac:dyDescent="0.2"/>
    <row r="15709" ht="12" customHeight="1" x14ac:dyDescent="0.2"/>
    <row r="15710" ht="12" customHeight="1" x14ac:dyDescent="0.2"/>
    <row r="15711" ht="12" customHeight="1" x14ac:dyDescent="0.2"/>
    <row r="15712" ht="12" customHeight="1" x14ac:dyDescent="0.2"/>
    <row r="15713" ht="12" customHeight="1" x14ac:dyDescent="0.2"/>
    <row r="15714" ht="12" customHeight="1" x14ac:dyDescent="0.2"/>
    <row r="15715" ht="12" customHeight="1" x14ac:dyDescent="0.2"/>
    <row r="15716" ht="12" customHeight="1" x14ac:dyDescent="0.2"/>
    <row r="15717" ht="12" customHeight="1" x14ac:dyDescent="0.2"/>
    <row r="15718" ht="12" customHeight="1" x14ac:dyDescent="0.2"/>
    <row r="15719" ht="12" customHeight="1" x14ac:dyDescent="0.2"/>
    <row r="15720" ht="12" customHeight="1" x14ac:dyDescent="0.2"/>
    <row r="15721" ht="12" customHeight="1" x14ac:dyDescent="0.2"/>
    <row r="15722" ht="12" customHeight="1" x14ac:dyDescent="0.2"/>
    <row r="15723" ht="12" customHeight="1" x14ac:dyDescent="0.2"/>
    <row r="15724" ht="12" customHeight="1" x14ac:dyDescent="0.2"/>
    <row r="15725" ht="12" customHeight="1" x14ac:dyDescent="0.2"/>
    <row r="15726" ht="12" customHeight="1" x14ac:dyDescent="0.2"/>
    <row r="15727" ht="12" customHeight="1" x14ac:dyDescent="0.2"/>
    <row r="15728" ht="12" customHeight="1" x14ac:dyDescent="0.2"/>
    <row r="15729" ht="12" customHeight="1" x14ac:dyDescent="0.2"/>
    <row r="15730" ht="12" customHeight="1" x14ac:dyDescent="0.2"/>
    <row r="15731" ht="12" customHeight="1" x14ac:dyDescent="0.2"/>
    <row r="15732" ht="12" customHeight="1" x14ac:dyDescent="0.2"/>
    <row r="15733" ht="12" customHeight="1" x14ac:dyDescent="0.2"/>
    <row r="15734" ht="12" customHeight="1" x14ac:dyDescent="0.2"/>
    <row r="15735" ht="12" customHeight="1" x14ac:dyDescent="0.2"/>
    <row r="15736" ht="12" customHeight="1" x14ac:dyDescent="0.2"/>
    <row r="15737" ht="12" customHeight="1" x14ac:dyDescent="0.2"/>
    <row r="15738" ht="12" customHeight="1" x14ac:dyDescent="0.2"/>
    <row r="15739" ht="12" customHeight="1" x14ac:dyDescent="0.2"/>
    <row r="15740" ht="12" customHeight="1" x14ac:dyDescent="0.2"/>
    <row r="15741" ht="12" customHeight="1" x14ac:dyDescent="0.2"/>
    <row r="15742" ht="12" customHeight="1" x14ac:dyDescent="0.2"/>
    <row r="15743" ht="12" customHeight="1" x14ac:dyDescent="0.2"/>
    <row r="15744" ht="12" customHeight="1" x14ac:dyDescent="0.2"/>
    <row r="15745" ht="12" customHeight="1" x14ac:dyDescent="0.2"/>
    <row r="15746" ht="12" customHeight="1" x14ac:dyDescent="0.2"/>
    <row r="15747" ht="12" customHeight="1" x14ac:dyDescent="0.2"/>
    <row r="15748" ht="12" customHeight="1" x14ac:dyDescent="0.2"/>
    <row r="15749" ht="12" customHeight="1" x14ac:dyDescent="0.2"/>
    <row r="15750" ht="12" customHeight="1" x14ac:dyDescent="0.2"/>
    <row r="15751" ht="12" customHeight="1" x14ac:dyDescent="0.2"/>
    <row r="15752" ht="12" customHeight="1" x14ac:dyDescent="0.2"/>
    <row r="15753" ht="12" customHeight="1" x14ac:dyDescent="0.2"/>
    <row r="15754" ht="12" customHeight="1" x14ac:dyDescent="0.2"/>
    <row r="15755" ht="12" customHeight="1" x14ac:dyDescent="0.2"/>
    <row r="15756" ht="12" customHeight="1" x14ac:dyDescent="0.2"/>
    <row r="15757" ht="12" customHeight="1" x14ac:dyDescent="0.2"/>
    <row r="15758" ht="12" customHeight="1" x14ac:dyDescent="0.2"/>
    <row r="15759" ht="12" customHeight="1" x14ac:dyDescent="0.2"/>
    <row r="15760" ht="12" customHeight="1" x14ac:dyDescent="0.2"/>
    <row r="15761" ht="12" customHeight="1" x14ac:dyDescent="0.2"/>
    <row r="15762" ht="12" customHeight="1" x14ac:dyDescent="0.2"/>
    <row r="15763" ht="12" customHeight="1" x14ac:dyDescent="0.2"/>
    <row r="15764" ht="12" customHeight="1" x14ac:dyDescent="0.2"/>
    <row r="15765" ht="12" customHeight="1" x14ac:dyDescent="0.2"/>
    <row r="15766" ht="12" customHeight="1" x14ac:dyDescent="0.2"/>
    <row r="15767" ht="12" customHeight="1" x14ac:dyDescent="0.2"/>
    <row r="15768" ht="12" customHeight="1" x14ac:dyDescent="0.2"/>
    <row r="15769" ht="12" customHeight="1" x14ac:dyDescent="0.2"/>
    <row r="15770" ht="12" customHeight="1" x14ac:dyDescent="0.2"/>
    <row r="15771" ht="12" customHeight="1" x14ac:dyDescent="0.2"/>
    <row r="15772" ht="12" customHeight="1" x14ac:dyDescent="0.2"/>
    <row r="15773" ht="12" customHeight="1" x14ac:dyDescent="0.2"/>
    <row r="15774" ht="12" customHeight="1" x14ac:dyDescent="0.2"/>
    <row r="15775" ht="12" customHeight="1" x14ac:dyDescent="0.2"/>
    <row r="15776" ht="12" customHeight="1" x14ac:dyDescent="0.2"/>
    <row r="15777" ht="12" customHeight="1" x14ac:dyDescent="0.2"/>
    <row r="15778" ht="12" customHeight="1" x14ac:dyDescent="0.2"/>
    <row r="15779" ht="12" customHeight="1" x14ac:dyDescent="0.2"/>
    <row r="15780" ht="12" customHeight="1" x14ac:dyDescent="0.2"/>
    <row r="15781" ht="12" customHeight="1" x14ac:dyDescent="0.2"/>
    <row r="15782" ht="12" customHeight="1" x14ac:dyDescent="0.2"/>
    <row r="15783" ht="12" customHeight="1" x14ac:dyDescent="0.2"/>
    <row r="15784" ht="12" customHeight="1" x14ac:dyDescent="0.2"/>
    <row r="15785" ht="12" customHeight="1" x14ac:dyDescent="0.2"/>
    <row r="15786" ht="12" customHeight="1" x14ac:dyDescent="0.2"/>
    <row r="15787" ht="12" customHeight="1" x14ac:dyDescent="0.2"/>
    <row r="15788" ht="12" customHeight="1" x14ac:dyDescent="0.2"/>
    <row r="15789" ht="12" customHeight="1" x14ac:dyDescent="0.2"/>
    <row r="15790" ht="12" customHeight="1" x14ac:dyDescent="0.2"/>
    <row r="15791" ht="12" customHeight="1" x14ac:dyDescent="0.2"/>
    <row r="15792" ht="12" customHeight="1" x14ac:dyDescent="0.2"/>
    <row r="15793" ht="12" customHeight="1" x14ac:dyDescent="0.2"/>
    <row r="15794" ht="12" customHeight="1" x14ac:dyDescent="0.2"/>
    <row r="15795" ht="12" customHeight="1" x14ac:dyDescent="0.2"/>
    <row r="15796" ht="12" customHeight="1" x14ac:dyDescent="0.2"/>
    <row r="15797" ht="12" customHeight="1" x14ac:dyDescent="0.2"/>
    <row r="15798" ht="12" customHeight="1" x14ac:dyDescent="0.2"/>
    <row r="15799" ht="12" customHeight="1" x14ac:dyDescent="0.2"/>
    <row r="15800" ht="12" customHeight="1" x14ac:dyDescent="0.2"/>
    <row r="15801" ht="12" customHeight="1" x14ac:dyDescent="0.2"/>
    <row r="15802" ht="12" customHeight="1" x14ac:dyDescent="0.2"/>
    <row r="15803" ht="12" customHeight="1" x14ac:dyDescent="0.2"/>
    <row r="15804" ht="12" customHeight="1" x14ac:dyDescent="0.2"/>
    <row r="15805" ht="12" customHeight="1" x14ac:dyDescent="0.2"/>
    <row r="15806" ht="12" customHeight="1" x14ac:dyDescent="0.2"/>
    <row r="15807" ht="12" customHeight="1" x14ac:dyDescent="0.2"/>
    <row r="15808" ht="12" customHeight="1" x14ac:dyDescent="0.2"/>
    <row r="15809" ht="12" customHeight="1" x14ac:dyDescent="0.2"/>
    <row r="15810" ht="12" customHeight="1" x14ac:dyDescent="0.2"/>
    <row r="15811" ht="12" customHeight="1" x14ac:dyDescent="0.2"/>
    <row r="15812" ht="12" customHeight="1" x14ac:dyDescent="0.2"/>
    <row r="15813" ht="12" customHeight="1" x14ac:dyDescent="0.2"/>
    <row r="15814" ht="12" customHeight="1" x14ac:dyDescent="0.2"/>
    <row r="15815" ht="12" customHeight="1" x14ac:dyDescent="0.2"/>
    <row r="15816" ht="12" customHeight="1" x14ac:dyDescent="0.2"/>
    <row r="15817" ht="12" customHeight="1" x14ac:dyDescent="0.2"/>
    <row r="15818" ht="12" customHeight="1" x14ac:dyDescent="0.2"/>
    <row r="15819" ht="12" customHeight="1" x14ac:dyDescent="0.2"/>
    <row r="15820" ht="12" customHeight="1" x14ac:dyDescent="0.2"/>
    <row r="15821" ht="12" customHeight="1" x14ac:dyDescent="0.2"/>
    <row r="15822" ht="12" customHeight="1" x14ac:dyDescent="0.2"/>
    <row r="15823" ht="12" customHeight="1" x14ac:dyDescent="0.2"/>
    <row r="15824" ht="12" customHeight="1" x14ac:dyDescent="0.2"/>
    <row r="15825" ht="12" customHeight="1" x14ac:dyDescent="0.2"/>
    <row r="15826" ht="12" customHeight="1" x14ac:dyDescent="0.2"/>
    <row r="15827" ht="12" customHeight="1" x14ac:dyDescent="0.2"/>
    <row r="15828" ht="12" customHeight="1" x14ac:dyDescent="0.2"/>
    <row r="15829" ht="12" customHeight="1" x14ac:dyDescent="0.2"/>
    <row r="15830" ht="12" customHeight="1" x14ac:dyDescent="0.2"/>
    <row r="15831" ht="12" customHeight="1" x14ac:dyDescent="0.2"/>
    <row r="15832" ht="12" customHeight="1" x14ac:dyDescent="0.2"/>
    <row r="15833" ht="12" customHeight="1" x14ac:dyDescent="0.2"/>
    <row r="15834" ht="12" customHeight="1" x14ac:dyDescent="0.2"/>
    <row r="15835" ht="12" customHeight="1" x14ac:dyDescent="0.2"/>
    <row r="15836" ht="12" customHeight="1" x14ac:dyDescent="0.2"/>
    <row r="15837" ht="12" customHeight="1" x14ac:dyDescent="0.2"/>
    <row r="15838" ht="12" customHeight="1" x14ac:dyDescent="0.2"/>
    <row r="15839" ht="12" customHeight="1" x14ac:dyDescent="0.2"/>
    <row r="15840" ht="12" customHeight="1" x14ac:dyDescent="0.2"/>
    <row r="15841" ht="12" customHeight="1" x14ac:dyDescent="0.2"/>
    <row r="15842" ht="12" customHeight="1" x14ac:dyDescent="0.2"/>
    <row r="15843" ht="12" customHeight="1" x14ac:dyDescent="0.2"/>
    <row r="15844" ht="12" customHeight="1" x14ac:dyDescent="0.2"/>
    <row r="15845" ht="12" customHeight="1" x14ac:dyDescent="0.2"/>
    <row r="15846" ht="12" customHeight="1" x14ac:dyDescent="0.2"/>
    <row r="15847" ht="12" customHeight="1" x14ac:dyDescent="0.2"/>
    <row r="15848" ht="12" customHeight="1" x14ac:dyDescent="0.2"/>
    <row r="15849" ht="12" customHeight="1" x14ac:dyDescent="0.2"/>
    <row r="15850" ht="12" customHeight="1" x14ac:dyDescent="0.2"/>
    <row r="15851" ht="12" customHeight="1" x14ac:dyDescent="0.2"/>
    <row r="15852" ht="12" customHeight="1" x14ac:dyDescent="0.2"/>
    <row r="15853" ht="12" customHeight="1" x14ac:dyDescent="0.2"/>
    <row r="15854" ht="12" customHeight="1" x14ac:dyDescent="0.2"/>
    <row r="15855" ht="12" customHeight="1" x14ac:dyDescent="0.2"/>
    <row r="15856" ht="12" customHeight="1" x14ac:dyDescent="0.2"/>
    <row r="15857" ht="12" customHeight="1" x14ac:dyDescent="0.2"/>
    <row r="15858" ht="12" customHeight="1" x14ac:dyDescent="0.2"/>
    <row r="15859" ht="12" customHeight="1" x14ac:dyDescent="0.2"/>
    <row r="15860" ht="12" customHeight="1" x14ac:dyDescent="0.2"/>
    <row r="15861" ht="12" customHeight="1" x14ac:dyDescent="0.2"/>
    <row r="15862" ht="12" customHeight="1" x14ac:dyDescent="0.2"/>
    <row r="15863" ht="12" customHeight="1" x14ac:dyDescent="0.2"/>
    <row r="15864" ht="12" customHeight="1" x14ac:dyDescent="0.2"/>
    <row r="15865" ht="12" customHeight="1" x14ac:dyDescent="0.2"/>
    <row r="15866" ht="12" customHeight="1" x14ac:dyDescent="0.2"/>
    <row r="15867" ht="12" customHeight="1" x14ac:dyDescent="0.2"/>
    <row r="15868" ht="12" customHeight="1" x14ac:dyDescent="0.2"/>
    <row r="15869" ht="12" customHeight="1" x14ac:dyDescent="0.2"/>
    <row r="15870" ht="12" customHeight="1" x14ac:dyDescent="0.2"/>
    <row r="15871" ht="12" customHeight="1" x14ac:dyDescent="0.2"/>
    <row r="15872" ht="12" customHeight="1" x14ac:dyDescent="0.2"/>
    <row r="15873" ht="12" customHeight="1" x14ac:dyDescent="0.2"/>
    <row r="15874" ht="12" customHeight="1" x14ac:dyDescent="0.2"/>
    <row r="15875" ht="12" customHeight="1" x14ac:dyDescent="0.2"/>
    <row r="15876" ht="12" customHeight="1" x14ac:dyDescent="0.2"/>
    <row r="15877" ht="12" customHeight="1" x14ac:dyDescent="0.2"/>
    <row r="15878" ht="12" customHeight="1" x14ac:dyDescent="0.2"/>
    <row r="15879" ht="12" customHeight="1" x14ac:dyDescent="0.2"/>
    <row r="15880" ht="12" customHeight="1" x14ac:dyDescent="0.2"/>
    <row r="15881" ht="12" customHeight="1" x14ac:dyDescent="0.2"/>
    <row r="15882" ht="12" customHeight="1" x14ac:dyDescent="0.2"/>
    <row r="15883" ht="12" customHeight="1" x14ac:dyDescent="0.2"/>
    <row r="15884" ht="12" customHeight="1" x14ac:dyDescent="0.2"/>
    <row r="15885" ht="12" customHeight="1" x14ac:dyDescent="0.2"/>
    <row r="15886" ht="12" customHeight="1" x14ac:dyDescent="0.2"/>
    <row r="15887" ht="12" customHeight="1" x14ac:dyDescent="0.2"/>
    <row r="15888" ht="12" customHeight="1" x14ac:dyDescent="0.2"/>
    <row r="15889" ht="12" customHeight="1" x14ac:dyDescent="0.2"/>
    <row r="15890" ht="12" customHeight="1" x14ac:dyDescent="0.2"/>
    <row r="15891" ht="12" customHeight="1" x14ac:dyDescent="0.2"/>
    <row r="15892" ht="12" customHeight="1" x14ac:dyDescent="0.2"/>
    <row r="15893" ht="12" customHeight="1" x14ac:dyDescent="0.2"/>
    <row r="15894" ht="12" customHeight="1" x14ac:dyDescent="0.2"/>
    <row r="15895" ht="12" customHeight="1" x14ac:dyDescent="0.2"/>
    <row r="15896" ht="12" customHeight="1" x14ac:dyDescent="0.2"/>
    <row r="15897" ht="12" customHeight="1" x14ac:dyDescent="0.2"/>
    <row r="15898" ht="12" customHeight="1" x14ac:dyDescent="0.2"/>
    <row r="15899" ht="12" customHeight="1" x14ac:dyDescent="0.2"/>
    <row r="15900" ht="12" customHeight="1" x14ac:dyDescent="0.2"/>
    <row r="15901" ht="12" customHeight="1" x14ac:dyDescent="0.2"/>
    <row r="15902" ht="12" customHeight="1" x14ac:dyDescent="0.2"/>
    <row r="15903" ht="12" customHeight="1" x14ac:dyDescent="0.2"/>
    <row r="15904" ht="12" customHeight="1" x14ac:dyDescent="0.2"/>
    <row r="15905" ht="12" customHeight="1" x14ac:dyDescent="0.2"/>
    <row r="15906" ht="12" customHeight="1" x14ac:dyDescent="0.2"/>
    <row r="15907" ht="12" customHeight="1" x14ac:dyDescent="0.2"/>
    <row r="15908" ht="12" customHeight="1" x14ac:dyDescent="0.2"/>
    <row r="15909" ht="12" customHeight="1" x14ac:dyDescent="0.2"/>
    <row r="15910" ht="12" customHeight="1" x14ac:dyDescent="0.2"/>
    <row r="15911" ht="12" customHeight="1" x14ac:dyDescent="0.2"/>
    <row r="15912" ht="12" customHeight="1" x14ac:dyDescent="0.2"/>
    <row r="15913" ht="12" customHeight="1" x14ac:dyDescent="0.2"/>
    <row r="15914" ht="12" customHeight="1" x14ac:dyDescent="0.2"/>
    <row r="15915" ht="12" customHeight="1" x14ac:dyDescent="0.2"/>
    <row r="15916" ht="12" customHeight="1" x14ac:dyDescent="0.2"/>
    <row r="15917" ht="12" customHeight="1" x14ac:dyDescent="0.2"/>
    <row r="15918" ht="12" customHeight="1" x14ac:dyDescent="0.2"/>
    <row r="15919" ht="12" customHeight="1" x14ac:dyDescent="0.2"/>
    <row r="15920" ht="12" customHeight="1" x14ac:dyDescent="0.2"/>
    <row r="15921" ht="12" customHeight="1" x14ac:dyDescent="0.2"/>
    <row r="15922" ht="12" customHeight="1" x14ac:dyDescent="0.2"/>
    <row r="15923" ht="12" customHeight="1" x14ac:dyDescent="0.2"/>
    <row r="15924" ht="12" customHeight="1" x14ac:dyDescent="0.2"/>
    <row r="15925" ht="12" customHeight="1" x14ac:dyDescent="0.2"/>
    <row r="15926" ht="12" customHeight="1" x14ac:dyDescent="0.2"/>
    <row r="15927" ht="12" customHeight="1" x14ac:dyDescent="0.2"/>
    <row r="15928" ht="12" customHeight="1" x14ac:dyDescent="0.2"/>
    <row r="15929" ht="12" customHeight="1" x14ac:dyDescent="0.2"/>
    <row r="15930" ht="12" customHeight="1" x14ac:dyDescent="0.2"/>
    <row r="15931" ht="12" customHeight="1" x14ac:dyDescent="0.2"/>
    <row r="15932" ht="12" customHeight="1" x14ac:dyDescent="0.2"/>
    <row r="15933" ht="12" customHeight="1" x14ac:dyDescent="0.2"/>
    <row r="15934" ht="12" customHeight="1" x14ac:dyDescent="0.2"/>
    <row r="15935" ht="12" customHeight="1" x14ac:dyDescent="0.2"/>
    <row r="15936" ht="12" customHeight="1" x14ac:dyDescent="0.2"/>
    <row r="15937" ht="12" customHeight="1" x14ac:dyDescent="0.2"/>
    <row r="15938" ht="12" customHeight="1" x14ac:dyDescent="0.2"/>
    <row r="15939" ht="12" customHeight="1" x14ac:dyDescent="0.2"/>
    <row r="15940" ht="12" customHeight="1" x14ac:dyDescent="0.2"/>
    <row r="15941" ht="12" customHeight="1" x14ac:dyDescent="0.2"/>
    <row r="15942" ht="12" customHeight="1" x14ac:dyDescent="0.2"/>
    <row r="15943" ht="12" customHeight="1" x14ac:dyDescent="0.2"/>
    <row r="15944" ht="12" customHeight="1" x14ac:dyDescent="0.2"/>
    <row r="15945" ht="12" customHeight="1" x14ac:dyDescent="0.2"/>
    <row r="15946" ht="12" customHeight="1" x14ac:dyDescent="0.2"/>
    <row r="15947" ht="12" customHeight="1" x14ac:dyDescent="0.2"/>
    <row r="15948" ht="12" customHeight="1" x14ac:dyDescent="0.2"/>
    <row r="15949" ht="12" customHeight="1" x14ac:dyDescent="0.2"/>
    <row r="15950" ht="12" customHeight="1" x14ac:dyDescent="0.2"/>
    <row r="15951" ht="12" customHeight="1" x14ac:dyDescent="0.2"/>
    <row r="15952" ht="12" customHeight="1" x14ac:dyDescent="0.2"/>
    <row r="15953" ht="12" customHeight="1" x14ac:dyDescent="0.2"/>
    <row r="15954" ht="12" customHeight="1" x14ac:dyDescent="0.2"/>
    <row r="15955" ht="12" customHeight="1" x14ac:dyDescent="0.2"/>
    <row r="15956" ht="12" customHeight="1" x14ac:dyDescent="0.2"/>
    <row r="15957" ht="12" customHeight="1" x14ac:dyDescent="0.2"/>
    <row r="15958" ht="12" customHeight="1" x14ac:dyDescent="0.2"/>
    <row r="15959" ht="12" customHeight="1" x14ac:dyDescent="0.2"/>
    <row r="15960" ht="12" customHeight="1" x14ac:dyDescent="0.2"/>
    <row r="15961" ht="12" customHeight="1" x14ac:dyDescent="0.2"/>
    <row r="15962" ht="12" customHeight="1" x14ac:dyDescent="0.2"/>
    <row r="15963" ht="12" customHeight="1" x14ac:dyDescent="0.2"/>
    <row r="15964" ht="12" customHeight="1" x14ac:dyDescent="0.2"/>
    <row r="15965" ht="12" customHeight="1" x14ac:dyDescent="0.2"/>
    <row r="15966" ht="12" customHeight="1" x14ac:dyDescent="0.2"/>
    <row r="15967" ht="12" customHeight="1" x14ac:dyDescent="0.2"/>
    <row r="15968" ht="12" customHeight="1" x14ac:dyDescent="0.2"/>
    <row r="15969" ht="12" customHeight="1" x14ac:dyDescent="0.2"/>
    <row r="15970" ht="12" customHeight="1" x14ac:dyDescent="0.2"/>
    <row r="15971" ht="12" customHeight="1" x14ac:dyDescent="0.2"/>
    <row r="15972" ht="12" customHeight="1" x14ac:dyDescent="0.2"/>
    <row r="15973" ht="12" customHeight="1" x14ac:dyDescent="0.2"/>
    <row r="15974" ht="12" customHeight="1" x14ac:dyDescent="0.2"/>
    <row r="15975" ht="12" customHeight="1" x14ac:dyDescent="0.2"/>
    <row r="15976" ht="12" customHeight="1" x14ac:dyDescent="0.2"/>
    <row r="15977" ht="12" customHeight="1" x14ac:dyDescent="0.2"/>
    <row r="15978" ht="12" customHeight="1" x14ac:dyDescent="0.2"/>
    <row r="15979" ht="12" customHeight="1" x14ac:dyDescent="0.2"/>
    <row r="15980" ht="12" customHeight="1" x14ac:dyDescent="0.2"/>
    <row r="15981" ht="12" customHeight="1" x14ac:dyDescent="0.2"/>
    <row r="15982" ht="12" customHeight="1" x14ac:dyDescent="0.2"/>
    <row r="15983" ht="12" customHeight="1" x14ac:dyDescent="0.2"/>
    <row r="15984" ht="12" customHeight="1" x14ac:dyDescent="0.2"/>
    <row r="15985" ht="12" customHeight="1" x14ac:dyDescent="0.2"/>
    <row r="15986" ht="12" customHeight="1" x14ac:dyDescent="0.2"/>
    <row r="15987" ht="12" customHeight="1" x14ac:dyDescent="0.2"/>
    <row r="15988" ht="12" customHeight="1" x14ac:dyDescent="0.2"/>
    <row r="15989" ht="12" customHeight="1" x14ac:dyDescent="0.2"/>
    <row r="15990" ht="12" customHeight="1" x14ac:dyDescent="0.2"/>
    <row r="15991" ht="12" customHeight="1" x14ac:dyDescent="0.2"/>
    <row r="15992" ht="12" customHeight="1" x14ac:dyDescent="0.2"/>
    <row r="15993" ht="12" customHeight="1" x14ac:dyDescent="0.2"/>
    <row r="15994" ht="12" customHeight="1" x14ac:dyDescent="0.2"/>
    <row r="15995" ht="12" customHeight="1" x14ac:dyDescent="0.2"/>
    <row r="15996" ht="12" customHeight="1" x14ac:dyDescent="0.2"/>
    <row r="15997" ht="12" customHeight="1" x14ac:dyDescent="0.2"/>
    <row r="15998" ht="12" customHeight="1" x14ac:dyDescent="0.2"/>
    <row r="15999" ht="12" customHeight="1" x14ac:dyDescent="0.2"/>
    <row r="16000" ht="12" customHeight="1" x14ac:dyDescent="0.2"/>
    <row r="16001" ht="12" customHeight="1" x14ac:dyDescent="0.2"/>
    <row r="16002" ht="12" customHeight="1" x14ac:dyDescent="0.2"/>
    <row r="16003" ht="12" customHeight="1" x14ac:dyDescent="0.2"/>
    <row r="16004" ht="12" customHeight="1" x14ac:dyDescent="0.2"/>
    <row r="16005" ht="12" customHeight="1" x14ac:dyDescent="0.2"/>
    <row r="16006" ht="12" customHeight="1" x14ac:dyDescent="0.2"/>
    <row r="16007" ht="12" customHeight="1" x14ac:dyDescent="0.2"/>
    <row r="16008" ht="12" customHeight="1" x14ac:dyDescent="0.2"/>
    <row r="16009" ht="12" customHeight="1" x14ac:dyDescent="0.2"/>
    <row r="16010" ht="12" customHeight="1" x14ac:dyDescent="0.2"/>
    <row r="16011" ht="12" customHeight="1" x14ac:dyDescent="0.2"/>
    <row r="16012" ht="12" customHeight="1" x14ac:dyDescent="0.2"/>
    <row r="16013" ht="12" customHeight="1" x14ac:dyDescent="0.2"/>
    <row r="16014" ht="12" customHeight="1" x14ac:dyDescent="0.2"/>
    <row r="16015" ht="12" customHeight="1" x14ac:dyDescent="0.2"/>
    <row r="16016" ht="12" customHeight="1" x14ac:dyDescent="0.2"/>
    <row r="16017" ht="12" customHeight="1" x14ac:dyDescent="0.2"/>
    <row r="16018" ht="12" customHeight="1" x14ac:dyDescent="0.2"/>
    <row r="16019" ht="12" customHeight="1" x14ac:dyDescent="0.2"/>
    <row r="16020" ht="12" customHeight="1" x14ac:dyDescent="0.2"/>
    <row r="16021" ht="12" customHeight="1" x14ac:dyDescent="0.2"/>
    <row r="16022" ht="12" customHeight="1" x14ac:dyDescent="0.2"/>
    <row r="16023" ht="12" customHeight="1" x14ac:dyDescent="0.2"/>
    <row r="16024" ht="12" customHeight="1" x14ac:dyDescent="0.2"/>
    <row r="16025" ht="12" customHeight="1" x14ac:dyDescent="0.2"/>
    <row r="16026" ht="12" customHeight="1" x14ac:dyDescent="0.2"/>
    <row r="16027" ht="12" customHeight="1" x14ac:dyDescent="0.2"/>
    <row r="16028" ht="12" customHeight="1" x14ac:dyDescent="0.2"/>
    <row r="16029" ht="12" customHeight="1" x14ac:dyDescent="0.2"/>
    <row r="16030" ht="12" customHeight="1" x14ac:dyDescent="0.2"/>
    <row r="16031" ht="12" customHeight="1" x14ac:dyDescent="0.2"/>
    <row r="16032" ht="12" customHeight="1" x14ac:dyDescent="0.2"/>
    <row r="16033" ht="12" customHeight="1" x14ac:dyDescent="0.2"/>
    <row r="16034" ht="12" customHeight="1" x14ac:dyDescent="0.2"/>
    <row r="16035" ht="12" customHeight="1" x14ac:dyDescent="0.2"/>
    <row r="16036" ht="12" customHeight="1" x14ac:dyDescent="0.2"/>
    <row r="16037" ht="12" customHeight="1" x14ac:dyDescent="0.2"/>
    <row r="16038" ht="12" customHeight="1" x14ac:dyDescent="0.2"/>
    <row r="16039" ht="12" customHeight="1" x14ac:dyDescent="0.2"/>
    <row r="16040" ht="12" customHeight="1" x14ac:dyDescent="0.2"/>
    <row r="16041" ht="12" customHeight="1" x14ac:dyDescent="0.2"/>
    <row r="16042" ht="12" customHeight="1" x14ac:dyDescent="0.2"/>
    <row r="16043" ht="12" customHeight="1" x14ac:dyDescent="0.2"/>
    <row r="16044" ht="12" customHeight="1" x14ac:dyDescent="0.2"/>
    <row r="16045" ht="12" customHeight="1" x14ac:dyDescent="0.2"/>
    <row r="16046" ht="12" customHeight="1" x14ac:dyDescent="0.2"/>
    <row r="16047" ht="12" customHeight="1" x14ac:dyDescent="0.2"/>
    <row r="16048" ht="12" customHeight="1" x14ac:dyDescent="0.2"/>
    <row r="16049" ht="12" customHeight="1" x14ac:dyDescent="0.2"/>
    <row r="16050" ht="12" customHeight="1" x14ac:dyDescent="0.2"/>
    <row r="16051" ht="12" customHeight="1" x14ac:dyDescent="0.2"/>
    <row r="16052" ht="12" customHeight="1" x14ac:dyDescent="0.2"/>
    <row r="16053" ht="12" customHeight="1" x14ac:dyDescent="0.2"/>
    <row r="16054" ht="12" customHeight="1" x14ac:dyDescent="0.2"/>
    <row r="16055" ht="12" customHeight="1" x14ac:dyDescent="0.2"/>
    <row r="16056" ht="12" customHeight="1" x14ac:dyDescent="0.2"/>
    <row r="16057" ht="12" customHeight="1" x14ac:dyDescent="0.2"/>
    <row r="16058" ht="12" customHeight="1" x14ac:dyDescent="0.2"/>
    <row r="16059" ht="12" customHeight="1" x14ac:dyDescent="0.2"/>
    <row r="16060" ht="12" customHeight="1" x14ac:dyDescent="0.2"/>
    <row r="16061" ht="12" customHeight="1" x14ac:dyDescent="0.2"/>
    <row r="16062" ht="12" customHeight="1" x14ac:dyDescent="0.2"/>
    <row r="16063" ht="12" customHeight="1" x14ac:dyDescent="0.2"/>
    <row r="16064" ht="12" customHeight="1" x14ac:dyDescent="0.2"/>
    <row r="16065" ht="12" customHeight="1" x14ac:dyDescent="0.2"/>
    <row r="16066" ht="12" customHeight="1" x14ac:dyDescent="0.2"/>
    <row r="16067" ht="12" customHeight="1" x14ac:dyDescent="0.2"/>
    <row r="16068" ht="12" customHeight="1" x14ac:dyDescent="0.2"/>
    <row r="16069" ht="12" customHeight="1" x14ac:dyDescent="0.2"/>
    <row r="16070" ht="12" customHeight="1" x14ac:dyDescent="0.2"/>
    <row r="16071" ht="12" customHeight="1" x14ac:dyDescent="0.2"/>
    <row r="16072" ht="12" customHeight="1" x14ac:dyDescent="0.2"/>
    <row r="16073" ht="12" customHeight="1" x14ac:dyDescent="0.2"/>
    <row r="16074" ht="12" customHeight="1" x14ac:dyDescent="0.2"/>
    <row r="16075" ht="12" customHeight="1" x14ac:dyDescent="0.2"/>
    <row r="16076" ht="12" customHeight="1" x14ac:dyDescent="0.2"/>
    <row r="16077" ht="12" customHeight="1" x14ac:dyDescent="0.2"/>
    <row r="16078" ht="12" customHeight="1" x14ac:dyDescent="0.2"/>
    <row r="16079" ht="12" customHeight="1" x14ac:dyDescent="0.2"/>
    <row r="16080" ht="12" customHeight="1" x14ac:dyDescent="0.2"/>
    <row r="16081" ht="12" customHeight="1" x14ac:dyDescent="0.2"/>
    <row r="16082" ht="12" customHeight="1" x14ac:dyDescent="0.2"/>
    <row r="16083" ht="12" customHeight="1" x14ac:dyDescent="0.2"/>
    <row r="16084" ht="12" customHeight="1" x14ac:dyDescent="0.2"/>
    <row r="16085" ht="12" customHeight="1" x14ac:dyDescent="0.2"/>
    <row r="16086" ht="12" customHeight="1" x14ac:dyDescent="0.2"/>
    <row r="16087" ht="12" customHeight="1" x14ac:dyDescent="0.2"/>
    <row r="16088" ht="12" customHeight="1" x14ac:dyDescent="0.2"/>
    <row r="16089" ht="12" customHeight="1" x14ac:dyDescent="0.2"/>
    <row r="16090" ht="12" customHeight="1" x14ac:dyDescent="0.2"/>
    <row r="16091" ht="12" customHeight="1" x14ac:dyDescent="0.2"/>
    <row r="16092" ht="12" customHeight="1" x14ac:dyDescent="0.2"/>
    <row r="16093" ht="12" customHeight="1" x14ac:dyDescent="0.2"/>
    <row r="16094" ht="12" customHeight="1" x14ac:dyDescent="0.2"/>
    <row r="16095" ht="12" customHeight="1" x14ac:dyDescent="0.2"/>
    <row r="16096" ht="12" customHeight="1" x14ac:dyDescent="0.2"/>
    <row r="16097" ht="12" customHeight="1" x14ac:dyDescent="0.2"/>
    <row r="16098" ht="12" customHeight="1" x14ac:dyDescent="0.2"/>
    <row r="16099" ht="12" customHeight="1" x14ac:dyDescent="0.2"/>
    <row r="16100" ht="12" customHeight="1" x14ac:dyDescent="0.2"/>
    <row r="16101" ht="12" customHeight="1" x14ac:dyDescent="0.2"/>
    <row r="16102" ht="12" customHeight="1" x14ac:dyDescent="0.2"/>
    <row r="16103" ht="12" customHeight="1" x14ac:dyDescent="0.2"/>
    <row r="16104" ht="12" customHeight="1" x14ac:dyDescent="0.2"/>
    <row r="16105" ht="12" customHeight="1" x14ac:dyDescent="0.2"/>
    <row r="16106" ht="12" customHeight="1" x14ac:dyDescent="0.2"/>
    <row r="16107" ht="12" customHeight="1" x14ac:dyDescent="0.2"/>
    <row r="16108" ht="12" customHeight="1" x14ac:dyDescent="0.2"/>
    <row r="16109" ht="12" customHeight="1" x14ac:dyDescent="0.2"/>
    <row r="16110" ht="12" customHeight="1" x14ac:dyDescent="0.2"/>
    <row r="16111" ht="12" customHeight="1" x14ac:dyDescent="0.2"/>
    <row r="16112" ht="12" customHeight="1" x14ac:dyDescent="0.2"/>
    <row r="16113" ht="12" customHeight="1" x14ac:dyDescent="0.2"/>
    <row r="16114" ht="12" customHeight="1" x14ac:dyDescent="0.2"/>
    <row r="16115" ht="12" customHeight="1" x14ac:dyDescent="0.2"/>
    <row r="16116" ht="12" customHeight="1" x14ac:dyDescent="0.2"/>
    <row r="16117" ht="12" customHeight="1" x14ac:dyDescent="0.2"/>
    <row r="16118" ht="12" customHeight="1" x14ac:dyDescent="0.2"/>
    <row r="16119" ht="12" customHeight="1" x14ac:dyDescent="0.2"/>
    <row r="16120" ht="12" customHeight="1" x14ac:dyDescent="0.2"/>
    <row r="16121" ht="12" customHeight="1" x14ac:dyDescent="0.2"/>
    <row r="16122" ht="12" customHeight="1" x14ac:dyDescent="0.2"/>
    <row r="16123" ht="12" customHeight="1" x14ac:dyDescent="0.2"/>
    <row r="16124" ht="12" customHeight="1" x14ac:dyDescent="0.2"/>
    <row r="16125" ht="12" customHeight="1" x14ac:dyDescent="0.2"/>
    <row r="16126" ht="12" customHeight="1" x14ac:dyDescent="0.2"/>
    <row r="16127" ht="12" customHeight="1" x14ac:dyDescent="0.2"/>
    <row r="16128" ht="12" customHeight="1" x14ac:dyDescent="0.2"/>
    <row r="16129" ht="12" customHeight="1" x14ac:dyDescent="0.2"/>
    <row r="16130" ht="12" customHeight="1" x14ac:dyDescent="0.2"/>
    <row r="16131" ht="12" customHeight="1" x14ac:dyDescent="0.2"/>
    <row r="16132" ht="12" customHeight="1" x14ac:dyDescent="0.2"/>
    <row r="16133" ht="12" customHeight="1" x14ac:dyDescent="0.2"/>
    <row r="16134" ht="12" customHeight="1" x14ac:dyDescent="0.2"/>
    <row r="16135" ht="12" customHeight="1" x14ac:dyDescent="0.2"/>
    <row r="16136" ht="12" customHeight="1" x14ac:dyDescent="0.2"/>
    <row r="16137" ht="12" customHeight="1" x14ac:dyDescent="0.2"/>
    <row r="16138" ht="12" customHeight="1" x14ac:dyDescent="0.2"/>
    <row r="16139" ht="12" customHeight="1" x14ac:dyDescent="0.2"/>
    <row r="16140" ht="12" customHeight="1" x14ac:dyDescent="0.2"/>
    <row r="16141" ht="12" customHeight="1" x14ac:dyDescent="0.2"/>
    <row r="16142" ht="12" customHeight="1" x14ac:dyDescent="0.2"/>
    <row r="16143" ht="12" customHeight="1" x14ac:dyDescent="0.2"/>
    <row r="16144" ht="12" customHeight="1" x14ac:dyDescent="0.2"/>
    <row r="16145" ht="12" customHeight="1" x14ac:dyDescent="0.2"/>
    <row r="16146" ht="12" customHeight="1" x14ac:dyDescent="0.2"/>
    <row r="16147" ht="12" customHeight="1" x14ac:dyDescent="0.2"/>
    <row r="16148" ht="12" customHeight="1" x14ac:dyDescent="0.2"/>
    <row r="16149" ht="12" customHeight="1" x14ac:dyDescent="0.2"/>
    <row r="16150" ht="12" customHeight="1" x14ac:dyDescent="0.2"/>
    <row r="16151" ht="12" customHeight="1" x14ac:dyDescent="0.2"/>
    <row r="16152" ht="12" customHeight="1" x14ac:dyDescent="0.2"/>
    <row r="16153" ht="12" customHeight="1" x14ac:dyDescent="0.2"/>
    <row r="16154" ht="12" customHeight="1" x14ac:dyDescent="0.2"/>
    <row r="16155" ht="12" customHeight="1" x14ac:dyDescent="0.2"/>
    <row r="16156" ht="12" customHeight="1" x14ac:dyDescent="0.2"/>
    <row r="16157" ht="12" customHeight="1" x14ac:dyDescent="0.2"/>
    <row r="16158" ht="12" customHeight="1" x14ac:dyDescent="0.2"/>
    <row r="16159" ht="12" customHeight="1" x14ac:dyDescent="0.2"/>
    <row r="16160" ht="12" customHeight="1" x14ac:dyDescent="0.2"/>
    <row r="16161" ht="12" customHeight="1" x14ac:dyDescent="0.2"/>
    <row r="16162" ht="12" customHeight="1" x14ac:dyDescent="0.2"/>
    <row r="16163" ht="12" customHeight="1" x14ac:dyDescent="0.2"/>
    <row r="16164" ht="12" customHeight="1" x14ac:dyDescent="0.2"/>
    <row r="16165" ht="12" customHeight="1" x14ac:dyDescent="0.2"/>
    <row r="16166" ht="12" customHeight="1" x14ac:dyDescent="0.2"/>
    <row r="16167" ht="12" customHeight="1" x14ac:dyDescent="0.2"/>
    <row r="16168" ht="12" customHeight="1" x14ac:dyDescent="0.2"/>
    <row r="16169" ht="12" customHeight="1" x14ac:dyDescent="0.2"/>
    <row r="16170" ht="12" customHeight="1" x14ac:dyDescent="0.2"/>
    <row r="16171" ht="12" customHeight="1" x14ac:dyDescent="0.2"/>
    <row r="16172" ht="12" customHeight="1" x14ac:dyDescent="0.2"/>
    <row r="16173" ht="12" customHeight="1" x14ac:dyDescent="0.2"/>
    <row r="16174" ht="12" customHeight="1" x14ac:dyDescent="0.2"/>
    <row r="16175" ht="12" customHeight="1" x14ac:dyDescent="0.2"/>
    <row r="16176" ht="12" customHeight="1" x14ac:dyDescent="0.2"/>
    <row r="16177" ht="12" customHeight="1" x14ac:dyDescent="0.2"/>
    <row r="16178" ht="12" customHeight="1" x14ac:dyDescent="0.2"/>
    <row r="16179" ht="12" customHeight="1" x14ac:dyDescent="0.2"/>
    <row r="16180" ht="12" customHeight="1" x14ac:dyDescent="0.2"/>
    <row r="16181" ht="12" customHeight="1" x14ac:dyDescent="0.2"/>
    <row r="16182" ht="12" customHeight="1" x14ac:dyDescent="0.2"/>
    <row r="16183" ht="12" customHeight="1" x14ac:dyDescent="0.2"/>
    <row r="16184" ht="12" customHeight="1" x14ac:dyDescent="0.2"/>
    <row r="16185" ht="12" customHeight="1" x14ac:dyDescent="0.2"/>
    <row r="16186" ht="12" customHeight="1" x14ac:dyDescent="0.2"/>
    <row r="16187" ht="12" customHeight="1" x14ac:dyDescent="0.2"/>
    <row r="16188" ht="12" customHeight="1" x14ac:dyDescent="0.2"/>
    <row r="16189" ht="12" customHeight="1" x14ac:dyDescent="0.2"/>
    <row r="16190" ht="12" customHeight="1" x14ac:dyDescent="0.2"/>
    <row r="16191" ht="12" customHeight="1" x14ac:dyDescent="0.2"/>
    <row r="16192" ht="12" customHeight="1" x14ac:dyDescent="0.2"/>
    <row r="16193" ht="12" customHeight="1" x14ac:dyDescent="0.2"/>
    <row r="16194" ht="12" customHeight="1" x14ac:dyDescent="0.2"/>
    <row r="16195" ht="12" customHeight="1" x14ac:dyDescent="0.2"/>
    <row r="16196" ht="12" customHeight="1" x14ac:dyDescent="0.2"/>
    <row r="16197" ht="12" customHeight="1" x14ac:dyDescent="0.2"/>
    <row r="16198" ht="12" customHeight="1" x14ac:dyDescent="0.2"/>
    <row r="16199" ht="12" customHeight="1" x14ac:dyDescent="0.2"/>
    <row r="16200" ht="12" customHeight="1" x14ac:dyDescent="0.2"/>
    <row r="16201" ht="12" customHeight="1" x14ac:dyDescent="0.2"/>
    <row r="16202" ht="12" customHeight="1" x14ac:dyDescent="0.2"/>
    <row r="16203" ht="12" customHeight="1" x14ac:dyDescent="0.2"/>
    <row r="16204" ht="12" customHeight="1" x14ac:dyDescent="0.2"/>
    <row r="16205" ht="12" customHeight="1" x14ac:dyDescent="0.2"/>
    <row r="16206" ht="12" customHeight="1" x14ac:dyDescent="0.2"/>
    <row r="16207" ht="12" customHeight="1" x14ac:dyDescent="0.2"/>
    <row r="16208" ht="12" customHeight="1" x14ac:dyDescent="0.2"/>
    <row r="16209" ht="12" customHeight="1" x14ac:dyDescent="0.2"/>
    <row r="16210" ht="12" customHeight="1" x14ac:dyDescent="0.2"/>
    <row r="16211" ht="12" customHeight="1" x14ac:dyDescent="0.2"/>
    <row r="16212" ht="12" customHeight="1" x14ac:dyDescent="0.2"/>
    <row r="16213" ht="12" customHeight="1" x14ac:dyDescent="0.2"/>
    <row r="16214" ht="12" customHeight="1" x14ac:dyDescent="0.2"/>
    <row r="16215" ht="12" customHeight="1" x14ac:dyDescent="0.2"/>
    <row r="16216" ht="12" customHeight="1" x14ac:dyDescent="0.2"/>
    <row r="16217" ht="12" customHeight="1" x14ac:dyDescent="0.2"/>
    <row r="16218" ht="12" customHeight="1" x14ac:dyDescent="0.2"/>
    <row r="16219" ht="12" customHeight="1" x14ac:dyDescent="0.2"/>
    <row r="16220" ht="12" customHeight="1" x14ac:dyDescent="0.2"/>
    <row r="16221" ht="12" customHeight="1" x14ac:dyDescent="0.2"/>
    <row r="16222" ht="12" customHeight="1" x14ac:dyDescent="0.2"/>
    <row r="16223" ht="12" customHeight="1" x14ac:dyDescent="0.2"/>
    <row r="16224" ht="12" customHeight="1" x14ac:dyDescent="0.2"/>
    <row r="16225" ht="12" customHeight="1" x14ac:dyDescent="0.2"/>
    <row r="16226" ht="12" customHeight="1" x14ac:dyDescent="0.2"/>
    <row r="16227" ht="12" customHeight="1" x14ac:dyDescent="0.2"/>
    <row r="16228" ht="12" customHeight="1" x14ac:dyDescent="0.2"/>
    <row r="16229" ht="12" customHeight="1" x14ac:dyDescent="0.2"/>
    <row r="16230" ht="12" customHeight="1" x14ac:dyDescent="0.2"/>
    <row r="16231" ht="12" customHeight="1" x14ac:dyDescent="0.2"/>
    <row r="16232" ht="12" customHeight="1" x14ac:dyDescent="0.2"/>
    <row r="16233" ht="12" customHeight="1" x14ac:dyDescent="0.2"/>
    <row r="16234" ht="12" customHeight="1" x14ac:dyDescent="0.2"/>
    <row r="16235" ht="12" customHeight="1" x14ac:dyDescent="0.2"/>
    <row r="16236" ht="12" customHeight="1" x14ac:dyDescent="0.2"/>
    <row r="16237" ht="12" customHeight="1" x14ac:dyDescent="0.2"/>
    <row r="16238" ht="12" customHeight="1" x14ac:dyDescent="0.2"/>
    <row r="16239" ht="12" customHeight="1" x14ac:dyDescent="0.2"/>
    <row r="16240" ht="12" customHeight="1" x14ac:dyDescent="0.2"/>
    <row r="16241" ht="12" customHeight="1" x14ac:dyDescent="0.2"/>
    <row r="16242" ht="12" customHeight="1" x14ac:dyDescent="0.2"/>
    <row r="16243" ht="12" customHeight="1" x14ac:dyDescent="0.2"/>
    <row r="16244" ht="12" customHeight="1" x14ac:dyDescent="0.2"/>
    <row r="16245" ht="12" customHeight="1" x14ac:dyDescent="0.2"/>
    <row r="16246" ht="12" customHeight="1" x14ac:dyDescent="0.2"/>
    <row r="16247" ht="12" customHeight="1" x14ac:dyDescent="0.2"/>
    <row r="16248" ht="12" customHeight="1" x14ac:dyDescent="0.2"/>
    <row r="16249" ht="12" customHeight="1" x14ac:dyDescent="0.2"/>
    <row r="16250" ht="12" customHeight="1" x14ac:dyDescent="0.2"/>
    <row r="16251" ht="12" customHeight="1" x14ac:dyDescent="0.2"/>
    <row r="16252" ht="12" customHeight="1" x14ac:dyDescent="0.2"/>
    <row r="16253" ht="12" customHeight="1" x14ac:dyDescent="0.2"/>
    <row r="16254" ht="12" customHeight="1" x14ac:dyDescent="0.2"/>
    <row r="16255" ht="12" customHeight="1" x14ac:dyDescent="0.2"/>
    <row r="16256" ht="12" customHeight="1" x14ac:dyDescent="0.2"/>
    <row r="16257" ht="12" customHeight="1" x14ac:dyDescent="0.2"/>
    <row r="16258" ht="12" customHeight="1" x14ac:dyDescent="0.2"/>
    <row r="16259" ht="12" customHeight="1" x14ac:dyDescent="0.2"/>
    <row r="16260" ht="12" customHeight="1" x14ac:dyDescent="0.2"/>
    <row r="16261" ht="12" customHeight="1" x14ac:dyDescent="0.2"/>
    <row r="16262" ht="12" customHeight="1" x14ac:dyDescent="0.2"/>
    <row r="16263" ht="12" customHeight="1" x14ac:dyDescent="0.2"/>
    <row r="16264" ht="12" customHeight="1" x14ac:dyDescent="0.2"/>
    <row r="16265" ht="12" customHeight="1" x14ac:dyDescent="0.2"/>
    <row r="16266" ht="12" customHeight="1" x14ac:dyDescent="0.2"/>
    <row r="16267" ht="12" customHeight="1" x14ac:dyDescent="0.2"/>
    <row r="16268" ht="12" customHeight="1" x14ac:dyDescent="0.2"/>
    <row r="16269" ht="12" customHeight="1" x14ac:dyDescent="0.2"/>
    <row r="16270" ht="12" customHeight="1" x14ac:dyDescent="0.2"/>
    <row r="16271" ht="12" customHeight="1" x14ac:dyDescent="0.2"/>
    <row r="16272" ht="12" customHeight="1" x14ac:dyDescent="0.2"/>
    <row r="16273" ht="12" customHeight="1" x14ac:dyDescent="0.2"/>
    <row r="16274" ht="12" customHeight="1" x14ac:dyDescent="0.2"/>
    <row r="16275" ht="12" customHeight="1" x14ac:dyDescent="0.2"/>
    <row r="16276" ht="12" customHeight="1" x14ac:dyDescent="0.2"/>
    <row r="16277" ht="12" customHeight="1" x14ac:dyDescent="0.2"/>
    <row r="16278" ht="12" customHeight="1" x14ac:dyDescent="0.2"/>
    <row r="16279" ht="12" customHeight="1" x14ac:dyDescent="0.2"/>
    <row r="16280" ht="12" customHeight="1" x14ac:dyDescent="0.2"/>
    <row r="16281" ht="12" customHeight="1" x14ac:dyDescent="0.2"/>
    <row r="16282" ht="12" customHeight="1" x14ac:dyDescent="0.2"/>
    <row r="16283" ht="12" customHeight="1" x14ac:dyDescent="0.2"/>
    <row r="16284" ht="12" customHeight="1" x14ac:dyDescent="0.2"/>
    <row r="16285" ht="12" customHeight="1" x14ac:dyDescent="0.2"/>
    <row r="16286" ht="12" customHeight="1" x14ac:dyDescent="0.2"/>
    <row r="16287" ht="12" customHeight="1" x14ac:dyDescent="0.2"/>
    <row r="16288" ht="12" customHeight="1" x14ac:dyDescent="0.2"/>
    <row r="16289" ht="12" customHeight="1" x14ac:dyDescent="0.2"/>
    <row r="16290" ht="12" customHeight="1" x14ac:dyDescent="0.2"/>
    <row r="16291" ht="12" customHeight="1" x14ac:dyDescent="0.2"/>
    <row r="16292" ht="12" customHeight="1" x14ac:dyDescent="0.2"/>
    <row r="16293" ht="12" customHeight="1" x14ac:dyDescent="0.2"/>
    <row r="16294" ht="12" customHeight="1" x14ac:dyDescent="0.2"/>
    <row r="16295" ht="12" customHeight="1" x14ac:dyDescent="0.2"/>
    <row r="16296" ht="12" customHeight="1" x14ac:dyDescent="0.2"/>
    <row r="16297" ht="12" customHeight="1" x14ac:dyDescent="0.2"/>
    <row r="16298" ht="12" customHeight="1" x14ac:dyDescent="0.2"/>
    <row r="16299" ht="12" customHeight="1" x14ac:dyDescent="0.2"/>
    <row r="16300" ht="12" customHeight="1" x14ac:dyDescent="0.2"/>
    <row r="16301" ht="12" customHeight="1" x14ac:dyDescent="0.2"/>
    <row r="16302" ht="12" customHeight="1" x14ac:dyDescent="0.2"/>
    <row r="16303" ht="12" customHeight="1" x14ac:dyDescent="0.2"/>
    <row r="16304" ht="12" customHeight="1" x14ac:dyDescent="0.2"/>
    <row r="16305" ht="12" customHeight="1" x14ac:dyDescent="0.2"/>
    <row r="16306" ht="12" customHeight="1" x14ac:dyDescent="0.2"/>
    <row r="16307" ht="12" customHeight="1" x14ac:dyDescent="0.2"/>
    <row r="16308" ht="12" customHeight="1" x14ac:dyDescent="0.2"/>
    <row r="16309" ht="12" customHeight="1" x14ac:dyDescent="0.2"/>
    <row r="16310" ht="12" customHeight="1" x14ac:dyDescent="0.2"/>
    <row r="16311" ht="12" customHeight="1" x14ac:dyDescent="0.2"/>
    <row r="16312" ht="12" customHeight="1" x14ac:dyDescent="0.2"/>
    <row r="16313" ht="12" customHeight="1" x14ac:dyDescent="0.2"/>
    <row r="16314" ht="12" customHeight="1" x14ac:dyDescent="0.2"/>
    <row r="16315" ht="12" customHeight="1" x14ac:dyDescent="0.2"/>
    <row r="16316" ht="12" customHeight="1" x14ac:dyDescent="0.2"/>
    <row r="16317" ht="12" customHeight="1" x14ac:dyDescent="0.2"/>
    <row r="16318" ht="12" customHeight="1" x14ac:dyDescent="0.2"/>
    <row r="16319" ht="12" customHeight="1" x14ac:dyDescent="0.2"/>
    <row r="16320" ht="12" customHeight="1" x14ac:dyDescent="0.2"/>
    <row r="16321" ht="12" customHeight="1" x14ac:dyDescent="0.2"/>
    <row r="16322" ht="12" customHeight="1" x14ac:dyDescent="0.2"/>
    <row r="16323" ht="12" customHeight="1" x14ac:dyDescent="0.2"/>
    <row r="16324" ht="12" customHeight="1" x14ac:dyDescent="0.2"/>
    <row r="16325" ht="12" customHeight="1" x14ac:dyDescent="0.2"/>
    <row r="16326" ht="12" customHeight="1" x14ac:dyDescent="0.2"/>
    <row r="16327" ht="12" customHeight="1" x14ac:dyDescent="0.2"/>
    <row r="16328" ht="12" customHeight="1" x14ac:dyDescent="0.2"/>
    <row r="16329" ht="12" customHeight="1" x14ac:dyDescent="0.2"/>
    <row r="16330" ht="12" customHeight="1" x14ac:dyDescent="0.2"/>
    <row r="16331" ht="12" customHeight="1" x14ac:dyDescent="0.2"/>
    <row r="16332" ht="12" customHeight="1" x14ac:dyDescent="0.2"/>
    <row r="16333" ht="12" customHeight="1" x14ac:dyDescent="0.2"/>
    <row r="16334" ht="12" customHeight="1" x14ac:dyDescent="0.2"/>
    <row r="16335" ht="12" customHeight="1" x14ac:dyDescent="0.2"/>
    <row r="16336" ht="12" customHeight="1" x14ac:dyDescent="0.2"/>
    <row r="16337" ht="12" customHeight="1" x14ac:dyDescent="0.2"/>
    <row r="16338" ht="12" customHeight="1" x14ac:dyDescent="0.2"/>
    <row r="16339" ht="12" customHeight="1" x14ac:dyDescent="0.2"/>
    <row r="16340" ht="12" customHeight="1" x14ac:dyDescent="0.2"/>
    <row r="16341" ht="12" customHeight="1" x14ac:dyDescent="0.2"/>
    <row r="16342" ht="12" customHeight="1" x14ac:dyDescent="0.2"/>
    <row r="16343" ht="12" customHeight="1" x14ac:dyDescent="0.2"/>
    <row r="16344" ht="12" customHeight="1" x14ac:dyDescent="0.2"/>
    <row r="16345" ht="12" customHeight="1" x14ac:dyDescent="0.2"/>
    <row r="16346" ht="12" customHeight="1" x14ac:dyDescent="0.2"/>
    <row r="16347" ht="12" customHeight="1" x14ac:dyDescent="0.2"/>
    <row r="16348" ht="12" customHeight="1" x14ac:dyDescent="0.2"/>
    <row r="16349" ht="12" customHeight="1" x14ac:dyDescent="0.2"/>
    <row r="16350" ht="12" customHeight="1" x14ac:dyDescent="0.2"/>
    <row r="16351" ht="12" customHeight="1" x14ac:dyDescent="0.2"/>
    <row r="16352" ht="12" customHeight="1" x14ac:dyDescent="0.2"/>
    <row r="16353" ht="12" customHeight="1" x14ac:dyDescent="0.2"/>
    <row r="16354" ht="12" customHeight="1" x14ac:dyDescent="0.2"/>
    <row r="16355" ht="12" customHeight="1" x14ac:dyDescent="0.2"/>
    <row r="16356" ht="12" customHeight="1" x14ac:dyDescent="0.2"/>
    <row r="16357" ht="12" customHeight="1" x14ac:dyDescent="0.2"/>
    <row r="16358" ht="12" customHeight="1" x14ac:dyDescent="0.2"/>
    <row r="16359" ht="12" customHeight="1" x14ac:dyDescent="0.2"/>
    <row r="16360" ht="12" customHeight="1" x14ac:dyDescent="0.2"/>
    <row r="16361" ht="12" customHeight="1" x14ac:dyDescent="0.2"/>
    <row r="16362" ht="12" customHeight="1" x14ac:dyDescent="0.2"/>
    <row r="16363" ht="12" customHeight="1" x14ac:dyDescent="0.2"/>
    <row r="16364" ht="12" customHeight="1" x14ac:dyDescent="0.2"/>
    <row r="16365" ht="12" customHeight="1" x14ac:dyDescent="0.2"/>
    <row r="16366" ht="12" customHeight="1" x14ac:dyDescent="0.2"/>
    <row r="16367" ht="12" customHeight="1" x14ac:dyDescent="0.2"/>
    <row r="16368" ht="12" customHeight="1" x14ac:dyDescent="0.2"/>
    <row r="16369" ht="12" customHeight="1" x14ac:dyDescent="0.2"/>
    <row r="16370" ht="12" customHeight="1" x14ac:dyDescent="0.2"/>
    <row r="16371" ht="12" customHeight="1" x14ac:dyDescent="0.2"/>
    <row r="16372" ht="12" customHeight="1" x14ac:dyDescent="0.2"/>
    <row r="16373" ht="12" customHeight="1" x14ac:dyDescent="0.2"/>
    <row r="16374" ht="12" customHeight="1" x14ac:dyDescent="0.2"/>
    <row r="16375" ht="12" customHeight="1" x14ac:dyDescent="0.2"/>
    <row r="16376" ht="12" customHeight="1" x14ac:dyDescent="0.2"/>
    <row r="16377" ht="12" customHeight="1" x14ac:dyDescent="0.2"/>
    <row r="16378" ht="12" customHeight="1" x14ac:dyDescent="0.2"/>
    <row r="16379" ht="12" customHeight="1" x14ac:dyDescent="0.2"/>
    <row r="16380" ht="12" customHeight="1" x14ac:dyDescent="0.2"/>
    <row r="16381" ht="12" customHeight="1" x14ac:dyDescent="0.2"/>
    <row r="16382" ht="12" customHeight="1" x14ac:dyDescent="0.2"/>
    <row r="16383" ht="12" customHeight="1" x14ac:dyDescent="0.2"/>
    <row r="16384" ht="12" customHeight="1" x14ac:dyDescent="0.2"/>
    <row r="16385" ht="12" customHeight="1" x14ac:dyDescent="0.2"/>
    <row r="16386" ht="12" customHeight="1" x14ac:dyDescent="0.2"/>
    <row r="16387" ht="12" customHeight="1" x14ac:dyDescent="0.2"/>
    <row r="16388" ht="12" customHeight="1" x14ac:dyDescent="0.2"/>
    <row r="16389" ht="12" customHeight="1" x14ac:dyDescent="0.2"/>
    <row r="16390" ht="12" customHeight="1" x14ac:dyDescent="0.2"/>
    <row r="16391" ht="12" customHeight="1" x14ac:dyDescent="0.2"/>
    <row r="16392" ht="12" customHeight="1" x14ac:dyDescent="0.2"/>
    <row r="16393" ht="12" customHeight="1" x14ac:dyDescent="0.2"/>
    <row r="16394" ht="12" customHeight="1" x14ac:dyDescent="0.2"/>
    <row r="16395" ht="12" customHeight="1" x14ac:dyDescent="0.2"/>
    <row r="16396" ht="12" customHeight="1" x14ac:dyDescent="0.2"/>
    <row r="16397" ht="12" customHeight="1" x14ac:dyDescent="0.2"/>
    <row r="16398" ht="12" customHeight="1" x14ac:dyDescent="0.2"/>
    <row r="16399" ht="12" customHeight="1" x14ac:dyDescent="0.2"/>
    <row r="16400" ht="12" customHeight="1" x14ac:dyDescent="0.2"/>
    <row r="16401" ht="12" customHeight="1" x14ac:dyDescent="0.2"/>
    <row r="16402" ht="12" customHeight="1" x14ac:dyDescent="0.2"/>
    <row r="16403" ht="12" customHeight="1" x14ac:dyDescent="0.2"/>
    <row r="16404" ht="12" customHeight="1" x14ac:dyDescent="0.2"/>
    <row r="16405" ht="12" customHeight="1" x14ac:dyDescent="0.2"/>
    <row r="16406" ht="12" customHeight="1" x14ac:dyDescent="0.2"/>
    <row r="16407" ht="12" customHeight="1" x14ac:dyDescent="0.2"/>
    <row r="16408" ht="12" customHeight="1" x14ac:dyDescent="0.2"/>
    <row r="16409" ht="12" customHeight="1" x14ac:dyDescent="0.2"/>
    <row r="16410" ht="12" customHeight="1" x14ac:dyDescent="0.2"/>
    <row r="16411" ht="12" customHeight="1" x14ac:dyDescent="0.2"/>
    <row r="16412" ht="12" customHeight="1" x14ac:dyDescent="0.2"/>
    <row r="16413" ht="12" customHeight="1" x14ac:dyDescent="0.2"/>
    <row r="16414" ht="12" customHeight="1" x14ac:dyDescent="0.2"/>
    <row r="16415" ht="12" customHeight="1" x14ac:dyDescent="0.2"/>
    <row r="16416" ht="12" customHeight="1" x14ac:dyDescent="0.2"/>
    <row r="16417" ht="12" customHeight="1" x14ac:dyDescent="0.2"/>
    <row r="16418" ht="12" customHeight="1" x14ac:dyDescent="0.2"/>
    <row r="16419" ht="12" customHeight="1" x14ac:dyDescent="0.2"/>
    <row r="16420" ht="12" customHeight="1" x14ac:dyDescent="0.2"/>
    <row r="16421" ht="12" customHeight="1" x14ac:dyDescent="0.2"/>
    <row r="16422" ht="12" customHeight="1" x14ac:dyDescent="0.2"/>
    <row r="16423" ht="12" customHeight="1" x14ac:dyDescent="0.2"/>
    <row r="16424" ht="12" customHeight="1" x14ac:dyDescent="0.2"/>
    <row r="16425" ht="12" customHeight="1" x14ac:dyDescent="0.2"/>
    <row r="16426" ht="12" customHeight="1" x14ac:dyDescent="0.2"/>
    <row r="16427" ht="12" customHeight="1" x14ac:dyDescent="0.2"/>
    <row r="16428" ht="12" customHeight="1" x14ac:dyDescent="0.2"/>
    <row r="16429" ht="12" customHeight="1" x14ac:dyDescent="0.2"/>
    <row r="16430" ht="12" customHeight="1" x14ac:dyDescent="0.2"/>
    <row r="16431" ht="12" customHeight="1" x14ac:dyDescent="0.2"/>
    <row r="16432" ht="12" customHeight="1" x14ac:dyDescent="0.2"/>
    <row r="16433" ht="12" customHeight="1" x14ac:dyDescent="0.2"/>
    <row r="16434" ht="12" customHeight="1" x14ac:dyDescent="0.2"/>
    <row r="16435" ht="12" customHeight="1" x14ac:dyDescent="0.2"/>
    <row r="16436" ht="12" customHeight="1" x14ac:dyDescent="0.2"/>
    <row r="16437" ht="12" customHeight="1" x14ac:dyDescent="0.2"/>
    <row r="16438" ht="12" customHeight="1" x14ac:dyDescent="0.2"/>
    <row r="16439" ht="12" customHeight="1" x14ac:dyDescent="0.2"/>
    <row r="16440" ht="12" customHeight="1" x14ac:dyDescent="0.2"/>
    <row r="16441" ht="12" customHeight="1" x14ac:dyDescent="0.2"/>
    <row r="16442" ht="12" customHeight="1" x14ac:dyDescent="0.2"/>
    <row r="16443" ht="12" customHeight="1" x14ac:dyDescent="0.2"/>
    <row r="16444" ht="12" customHeight="1" x14ac:dyDescent="0.2"/>
    <row r="16445" ht="12" customHeight="1" x14ac:dyDescent="0.2"/>
    <row r="16446" ht="12" customHeight="1" x14ac:dyDescent="0.2"/>
    <row r="16447" ht="12" customHeight="1" x14ac:dyDescent="0.2"/>
    <row r="16448" ht="12" customHeight="1" x14ac:dyDescent="0.2"/>
    <row r="16449" ht="12" customHeight="1" x14ac:dyDescent="0.2"/>
    <row r="16450" ht="12" customHeight="1" x14ac:dyDescent="0.2"/>
    <row r="16451" ht="12" customHeight="1" x14ac:dyDescent="0.2"/>
    <row r="16452" ht="12" customHeight="1" x14ac:dyDescent="0.2"/>
    <row r="16453" ht="12" customHeight="1" x14ac:dyDescent="0.2"/>
    <row r="16454" ht="12" customHeight="1" x14ac:dyDescent="0.2"/>
    <row r="16455" ht="12" customHeight="1" x14ac:dyDescent="0.2"/>
    <row r="16456" ht="12" customHeight="1" x14ac:dyDescent="0.2"/>
    <row r="16457" ht="12" customHeight="1" x14ac:dyDescent="0.2"/>
    <row r="16458" ht="12" customHeight="1" x14ac:dyDescent="0.2"/>
    <row r="16459" ht="12" customHeight="1" x14ac:dyDescent="0.2"/>
    <row r="16460" ht="12" customHeight="1" x14ac:dyDescent="0.2"/>
    <row r="16461" ht="12" customHeight="1" x14ac:dyDescent="0.2"/>
    <row r="16462" ht="12" customHeight="1" x14ac:dyDescent="0.2"/>
    <row r="16463" ht="12" customHeight="1" x14ac:dyDescent="0.2"/>
    <row r="16464" ht="12" customHeight="1" x14ac:dyDescent="0.2"/>
    <row r="16465" ht="12" customHeight="1" x14ac:dyDescent="0.2"/>
    <row r="16466" ht="12" customHeight="1" x14ac:dyDescent="0.2"/>
    <row r="16467" ht="12" customHeight="1" x14ac:dyDescent="0.2"/>
    <row r="16468" ht="12" customHeight="1" x14ac:dyDescent="0.2"/>
    <row r="16469" ht="12" customHeight="1" x14ac:dyDescent="0.2"/>
    <row r="16470" ht="12" customHeight="1" x14ac:dyDescent="0.2"/>
    <row r="16471" ht="12" customHeight="1" x14ac:dyDescent="0.2"/>
    <row r="16472" ht="12" customHeight="1" x14ac:dyDescent="0.2"/>
    <row r="16473" ht="12" customHeight="1" x14ac:dyDescent="0.2"/>
    <row r="16474" ht="12" customHeight="1" x14ac:dyDescent="0.2"/>
    <row r="16475" ht="12" customHeight="1" x14ac:dyDescent="0.2"/>
    <row r="16476" ht="12" customHeight="1" x14ac:dyDescent="0.2"/>
    <row r="16477" ht="12" customHeight="1" x14ac:dyDescent="0.2"/>
    <row r="16478" ht="12" customHeight="1" x14ac:dyDescent="0.2"/>
    <row r="16479" ht="12" customHeight="1" x14ac:dyDescent="0.2"/>
    <row r="16480" ht="12" customHeight="1" x14ac:dyDescent="0.2"/>
    <row r="16481" ht="12" customHeight="1" x14ac:dyDescent="0.2"/>
    <row r="16482" ht="12" customHeight="1" x14ac:dyDescent="0.2"/>
    <row r="16483" ht="12" customHeight="1" x14ac:dyDescent="0.2"/>
    <row r="16484" ht="12" customHeight="1" x14ac:dyDescent="0.2"/>
    <row r="16485" ht="12" customHeight="1" x14ac:dyDescent="0.2"/>
    <row r="16486" ht="12" customHeight="1" x14ac:dyDescent="0.2"/>
    <row r="16487" ht="12" customHeight="1" x14ac:dyDescent="0.2"/>
    <row r="16488" ht="12" customHeight="1" x14ac:dyDescent="0.2"/>
    <row r="16489" ht="12" customHeight="1" x14ac:dyDescent="0.2"/>
    <row r="16490" ht="12" customHeight="1" x14ac:dyDescent="0.2"/>
    <row r="16491" ht="12" customHeight="1" x14ac:dyDescent="0.2"/>
    <row r="16492" ht="12" customHeight="1" x14ac:dyDescent="0.2"/>
    <row r="16493" ht="12" customHeight="1" x14ac:dyDescent="0.2"/>
    <row r="16494" ht="12" customHeight="1" x14ac:dyDescent="0.2"/>
    <row r="16495" ht="12" customHeight="1" x14ac:dyDescent="0.2"/>
    <row r="16496" ht="12" customHeight="1" x14ac:dyDescent="0.2"/>
    <row r="16497" ht="12" customHeight="1" x14ac:dyDescent="0.2"/>
    <row r="16498" ht="12" customHeight="1" x14ac:dyDescent="0.2"/>
    <row r="16499" ht="12" customHeight="1" x14ac:dyDescent="0.2"/>
    <row r="16500" ht="12" customHeight="1" x14ac:dyDescent="0.2"/>
    <row r="16501" ht="12" customHeight="1" x14ac:dyDescent="0.2"/>
    <row r="16502" ht="12" customHeight="1" x14ac:dyDescent="0.2"/>
    <row r="16503" ht="12" customHeight="1" x14ac:dyDescent="0.2"/>
    <row r="16504" ht="12" customHeight="1" x14ac:dyDescent="0.2"/>
    <row r="16505" ht="12" customHeight="1" x14ac:dyDescent="0.2"/>
    <row r="16506" ht="12" customHeight="1" x14ac:dyDescent="0.2"/>
    <row r="16507" ht="12" customHeight="1" x14ac:dyDescent="0.2"/>
    <row r="16508" ht="12" customHeight="1" x14ac:dyDescent="0.2"/>
    <row r="16509" ht="12" customHeight="1" x14ac:dyDescent="0.2"/>
    <row r="16510" ht="12" customHeight="1" x14ac:dyDescent="0.2"/>
    <row r="16511" ht="12" customHeight="1" x14ac:dyDescent="0.2"/>
    <row r="16512" ht="12" customHeight="1" x14ac:dyDescent="0.2"/>
    <row r="16513" ht="12" customHeight="1" x14ac:dyDescent="0.2"/>
    <row r="16514" ht="12" customHeight="1" x14ac:dyDescent="0.2"/>
    <row r="16515" ht="12" customHeight="1" x14ac:dyDescent="0.2"/>
    <row r="16516" ht="12" customHeight="1" x14ac:dyDescent="0.2"/>
    <row r="16517" ht="12" customHeight="1" x14ac:dyDescent="0.2"/>
    <row r="16518" ht="12" customHeight="1" x14ac:dyDescent="0.2"/>
    <row r="16519" ht="12" customHeight="1" x14ac:dyDescent="0.2"/>
    <row r="16520" ht="12" customHeight="1" x14ac:dyDescent="0.2"/>
    <row r="16521" ht="12" customHeight="1" x14ac:dyDescent="0.2"/>
    <row r="16522" ht="12" customHeight="1" x14ac:dyDescent="0.2"/>
    <row r="16523" ht="12" customHeight="1" x14ac:dyDescent="0.2"/>
    <row r="16524" ht="12" customHeight="1" x14ac:dyDescent="0.2"/>
    <row r="16525" ht="12" customHeight="1" x14ac:dyDescent="0.2"/>
    <row r="16526" ht="12" customHeight="1" x14ac:dyDescent="0.2"/>
    <row r="16527" ht="12" customHeight="1" x14ac:dyDescent="0.2"/>
    <row r="16528" ht="12" customHeight="1" x14ac:dyDescent="0.2"/>
    <row r="16529" ht="12" customHeight="1" x14ac:dyDescent="0.2"/>
    <row r="16530" ht="12" customHeight="1" x14ac:dyDescent="0.2"/>
    <row r="16531" ht="12" customHeight="1" x14ac:dyDescent="0.2"/>
    <row r="16532" ht="12" customHeight="1" x14ac:dyDescent="0.2"/>
    <row r="16533" ht="12" customHeight="1" x14ac:dyDescent="0.2"/>
    <row r="16534" ht="12" customHeight="1" x14ac:dyDescent="0.2"/>
    <row r="16535" ht="12" customHeight="1" x14ac:dyDescent="0.2"/>
    <row r="16536" ht="12" customHeight="1" x14ac:dyDescent="0.2"/>
    <row r="16537" ht="12" customHeight="1" x14ac:dyDescent="0.2"/>
    <row r="16538" ht="12" customHeight="1" x14ac:dyDescent="0.2"/>
    <row r="16539" ht="12" customHeight="1" x14ac:dyDescent="0.2"/>
    <row r="16540" ht="12" customHeight="1" x14ac:dyDescent="0.2"/>
    <row r="16541" ht="12" customHeight="1" x14ac:dyDescent="0.2"/>
    <row r="16542" ht="12" customHeight="1" x14ac:dyDescent="0.2"/>
    <row r="16543" ht="12" customHeight="1" x14ac:dyDescent="0.2"/>
    <row r="16544" ht="12" customHeight="1" x14ac:dyDescent="0.2"/>
    <row r="16545" ht="12" customHeight="1" x14ac:dyDescent="0.2"/>
    <row r="16546" ht="12" customHeight="1" x14ac:dyDescent="0.2"/>
    <row r="16547" ht="12" customHeight="1" x14ac:dyDescent="0.2"/>
    <row r="16548" ht="12" customHeight="1" x14ac:dyDescent="0.2"/>
    <row r="16549" ht="12" customHeight="1" x14ac:dyDescent="0.2"/>
    <row r="16550" ht="12" customHeight="1" x14ac:dyDescent="0.2"/>
    <row r="16551" ht="12" customHeight="1" x14ac:dyDescent="0.2"/>
    <row r="16552" ht="12" customHeight="1" x14ac:dyDescent="0.2"/>
    <row r="16553" ht="12" customHeight="1" x14ac:dyDescent="0.2"/>
    <row r="16554" ht="12" customHeight="1" x14ac:dyDescent="0.2"/>
    <row r="16555" ht="12" customHeight="1" x14ac:dyDescent="0.2"/>
    <row r="16556" ht="12" customHeight="1" x14ac:dyDescent="0.2"/>
    <row r="16557" ht="12" customHeight="1" x14ac:dyDescent="0.2"/>
    <row r="16558" ht="12" customHeight="1" x14ac:dyDescent="0.2"/>
    <row r="16559" ht="12" customHeight="1" x14ac:dyDescent="0.2"/>
    <row r="16560" ht="12" customHeight="1" x14ac:dyDescent="0.2"/>
    <row r="16561" ht="12" customHeight="1" x14ac:dyDescent="0.2"/>
    <row r="16562" ht="12" customHeight="1" x14ac:dyDescent="0.2"/>
    <row r="16563" ht="12" customHeight="1" x14ac:dyDescent="0.2"/>
    <row r="16564" ht="12" customHeight="1" x14ac:dyDescent="0.2"/>
    <row r="16565" ht="12" customHeight="1" x14ac:dyDescent="0.2"/>
    <row r="16566" ht="12" customHeight="1" x14ac:dyDescent="0.2"/>
    <row r="16567" ht="12" customHeight="1" x14ac:dyDescent="0.2"/>
    <row r="16568" ht="12" customHeight="1" x14ac:dyDescent="0.2"/>
    <row r="16569" ht="12" customHeight="1" x14ac:dyDescent="0.2"/>
    <row r="16570" ht="12" customHeight="1" x14ac:dyDescent="0.2"/>
    <row r="16571" ht="12" customHeight="1" x14ac:dyDescent="0.2"/>
    <row r="16572" ht="12" customHeight="1" x14ac:dyDescent="0.2"/>
    <row r="16573" ht="12" customHeight="1" x14ac:dyDescent="0.2"/>
    <row r="16574" ht="12" customHeight="1" x14ac:dyDescent="0.2"/>
    <row r="16575" ht="12" customHeight="1" x14ac:dyDescent="0.2"/>
    <row r="16576" ht="12" customHeight="1" x14ac:dyDescent="0.2"/>
    <row r="16577" ht="12" customHeight="1" x14ac:dyDescent="0.2"/>
    <row r="16578" ht="12" customHeight="1" x14ac:dyDescent="0.2"/>
    <row r="16579" ht="12" customHeight="1" x14ac:dyDescent="0.2"/>
    <row r="16580" ht="12" customHeight="1" x14ac:dyDescent="0.2"/>
    <row r="16581" ht="12" customHeight="1" x14ac:dyDescent="0.2"/>
    <row r="16582" ht="12" customHeight="1" x14ac:dyDescent="0.2"/>
    <row r="16583" ht="12" customHeight="1" x14ac:dyDescent="0.2"/>
    <row r="16584" ht="12" customHeight="1" x14ac:dyDescent="0.2"/>
    <row r="16585" ht="12" customHeight="1" x14ac:dyDescent="0.2"/>
    <row r="16586" ht="12" customHeight="1" x14ac:dyDescent="0.2"/>
    <row r="16587" ht="12" customHeight="1" x14ac:dyDescent="0.2"/>
    <row r="16588" ht="12" customHeight="1" x14ac:dyDescent="0.2"/>
    <row r="16589" ht="12" customHeight="1" x14ac:dyDescent="0.2"/>
    <row r="16590" ht="12" customHeight="1" x14ac:dyDescent="0.2"/>
    <row r="16591" ht="12" customHeight="1" x14ac:dyDescent="0.2"/>
    <row r="16592" ht="12" customHeight="1" x14ac:dyDescent="0.2"/>
    <row r="16593" ht="12" customHeight="1" x14ac:dyDescent="0.2"/>
    <row r="16594" ht="12" customHeight="1" x14ac:dyDescent="0.2"/>
    <row r="16595" ht="12" customHeight="1" x14ac:dyDescent="0.2"/>
    <row r="16596" ht="12" customHeight="1" x14ac:dyDescent="0.2"/>
    <row r="16597" ht="12" customHeight="1" x14ac:dyDescent="0.2"/>
    <row r="16598" ht="12" customHeight="1" x14ac:dyDescent="0.2"/>
    <row r="16599" ht="12" customHeight="1" x14ac:dyDescent="0.2"/>
    <row r="16600" ht="12" customHeight="1" x14ac:dyDescent="0.2"/>
    <row r="16601" ht="12" customHeight="1" x14ac:dyDescent="0.2"/>
    <row r="16602" ht="12" customHeight="1" x14ac:dyDescent="0.2"/>
    <row r="16603" ht="12" customHeight="1" x14ac:dyDescent="0.2"/>
    <row r="16604" ht="12" customHeight="1" x14ac:dyDescent="0.2"/>
    <row r="16605" ht="12" customHeight="1" x14ac:dyDescent="0.2"/>
    <row r="16606" ht="12" customHeight="1" x14ac:dyDescent="0.2"/>
    <row r="16607" ht="12" customHeight="1" x14ac:dyDescent="0.2"/>
    <row r="16608" ht="12" customHeight="1" x14ac:dyDescent="0.2"/>
    <row r="16609" ht="12" customHeight="1" x14ac:dyDescent="0.2"/>
    <row r="16610" ht="12" customHeight="1" x14ac:dyDescent="0.2"/>
    <row r="16611" ht="12" customHeight="1" x14ac:dyDescent="0.2"/>
    <row r="16612" ht="12" customHeight="1" x14ac:dyDescent="0.2"/>
    <row r="16613" ht="12" customHeight="1" x14ac:dyDescent="0.2"/>
    <row r="16614" ht="12" customHeight="1" x14ac:dyDescent="0.2"/>
    <row r="16615" ht="12" customHeight="1" x14ac:dyDescent="0.2"/>
    <row r="16616" ht="12" customHeight="1" x14ac:dyDescent="0.2"/>
    <row r="16617" ht="12" customHeight="1" x14ac:dyDescent="0.2"/>
    <row r="16618" ht="12" customHeight="1" x14ac:dyDescent="0.2"/>
    <row r="16619" ht="12" customHeight="1" x14ac:dyDescent="0.2"/>
    <row r="16620" ht="12" customHeight="1" x14ac:dyDescent="0.2"/>
    <row r="16621" ht="12" customHeight="1" x14ac:dyDescent="0.2"/>
    <row r="16622" ht="12" customHeight="1" x14ac:dyDescent="0.2"/>
    <row r="16623" ht="12" customHeight="1" x14ac:dyDescent="0.2"/>
    <row r="16624" ht="12" customHeight="1" x14ac:dyDescent="0.2"/>
    <row r="16625" ht="12" customHeight="1" x14ac:dyDescent="0.2"/>
    <row r="16626" ht="12" customHeight="1" x14ac:dyDescent="0.2"/>
    <row r="16627" ht="12" customHeight="1" x14ac:dyDescent="0.2"/>
    <row r="16628" ht="12" customHeight="1" x14ac:dyDescent="0.2"/>
    <row r="16629" ht="12" customHeight="1" x14ac:dyDescent="0.2"/>
    <row r="16630" ht="12" customHeight="1" x14ac:dyDescent="0.2"/>
    <row r="16631" ht="12" customHeight="1" x14ac:dyDescent="0.2"/>
    <row r="16632" ht="12" customHeight="1" x14ac:dyDescent="0.2"/>
    <row r="16633" ht="12" customHeight="1" x14ac:dyDescent="0.2"/>
    <row r="16634" ht="12" customHeight="1" x14ac:dyDescent="0.2"/>
    <row r="16635" ht="12" customHeight="1" x14ac:dyDescent="0.2"/>
    <row r="16636" ht="12" customHeight="1" x14ac:dyDescent="0.2"/>
    <row r="16637" ht="12" customHeight="1" x14ac:dyDescent="0.2"/>
    <row r="16638" ht="12" customHeight="1" x14ac:dyDescent="0.2"/>
    <row r="16639" ht="12" customHeight="1" x14ac:dyDescent="0.2"/>
    <row r="16640" ht="12" customHeight="1" x14ac:dyDescent="0.2"/>
    <row r="16641" ht="12" customHeight="1" x14ac:dyDescent="0.2"/>
    <row r="16642" ht="12" customHeight="1" x14ac:dyDescent="0.2"/>
    <row r="16643" ht="12" customHeight="1" x14ac:dyDescent="0.2"/>
    <row r="16644" ht="12" customHeight="1" x14ac:dyDescent="0.2"/>
    <row r="16645" ht="12" customHeight="1" x14ac:dyDescent="0.2"/>
    <row r="16646" ht="12" customHeight="1" x14ac:dyDescent="0.2"/>
    <row r="16647" ht="12" customHeight="1" x14ac:dyDescent="0.2"/>
    <row r="16648" ht="12" customHeight="1" x14ac:dyDescent="0.2"/>
    <row r="16649" ht="12" customHeight="1" x14ac:dyDescent="0.2"/>
    <row r="16650" ht="12" customHeight="1" x14ac:dyDescent="0.2"/>
    <row r="16651" ht="12" customHeight="1" x14ac:dyDescent="0.2"/>
    <row r="16652" ht="12" customHeight="1" x14ac:dyDescent="0.2"/>
    <row r="16653" ht="12" customHeight="1" x14ac:dyDescent="0.2"/>
    <row r="16654" ht="12" customHeight="1" x14ac:dyDescent="0.2"/>
    <row r="16655" ht="12" customHeight="1" x14ac:dyDescent="0.2"/>
    <row r="16656" ht="12" customHeight="1" x14ac:dyDescent="0.2"/>
    <row r="16657" ht="12" customHeight="1" x14ac:dyDescent="0.2"/>
    <row r="16658" ht="12" customHeight="1" x14ac:dyDescent="0.2"/>
    <row r="16659" ht="12" customHeight="1" x14ac:dyDescent="0.2"/>
    <row r="16660" ht="12" customHeight="1" x14ac:dyDescent="0.2"/>
    <row r="16661" ht="12" customHeight="1" x14ac:dyDescent="0.2"/>
    <row r="16662" ht="12" customHeight="1" x14ac:dyDescent="0.2"/>
    <row r="16663" ht="12" customHeight="1" x14ac:dyDescent="0.2"/>
    <row r="16664" ht="12" customHeight="1" x14ac:dyDescent="0.2"/>
    <row r="16665" ht="12" customHeight="1" x14ac:dyDescent="0.2"/>
    <row r="16666" ht="12" customHeight="1" x14ac:dyDescent="0.2"/>
    <row r="16667" ht="12" customHeight="1" x14ac:dyDescent="0.2"/>
    <row r="16668" ht="12" customHeight="1" x14ac:dyDescent="0.2"/>
    <row r="16669" ht="12" customHeight="1" x14ac:dyDescent="0.2"/>
    <row r="16670" ht="12" customHeight="1" x14ac:dyDescent="0.2"/>
    <row r="16671" ht="12" customHeight="1" x14ac:dyDescent="0.2"/>
    <row r="16672" ht="12" customHeight="1" x14ac:dyDescent="0.2"/>
    <row r="16673" ht="12" customHeight="1" x14ac:dyDescent="0.2"/>
    <row r="16674" ht="12" customHeight="1" x14ac:dyDescent="0.2"/>
    <row r="16675" ht="12" customHeight="1" x14ac:dyDescent="0.2"/>
    <row r="16676" ht="12" customHeight="1" x14ac:dyDescent="0.2"/>
    <row r="16677" ht="12" customHeight="1" x14ac:dyDescent="0.2"/>
    <row r="16678" ht="12" customHeight="1" x14ac:dyDescent="0.2"/>
    <row r="16679" ht="12" customHeight="1" x14ac:dyDescent="0.2"/>
    <row r="16680" ht="12" customHeight="1" x14ac:dyDescent="0.2"/>
    <row r="16681" ht="12" customHeight="1" x14ac:dyDescent="0.2"/>
    <row r="16682" ht="12" customHeight="1" x14ac:dyDescent="0.2"/>
    <row r="16683" ht="12" customHeight="1" x14ac:dyDescent="0.2"/>
    <row r="16684" ht="12" customHeight="1" x14ac:dyDescent="0.2"/>
    <row r="16685" ht="12" customHeight="1" x14ac:dyDescent="0.2"/>
    <row r="16686" ht="12" customHeight="1" x14ac:dyDescent="0.2"/>
    <row r="16687" ht="12" customHeight="1" x14ac:dyDescent="0.2"/>
    <row r="16688" ht="12" customHeight="1" x14ac:dyDescent="0.2"/>
    <row r="16689" ht="12" customHeight="1" x14ac:dyDescent="0.2"/>
    <row r="16690" ht="12" customHeight="1" x14ac:dyDescent="0.2"/>
    <row r="16691" ht="12" customHeight="1" x14ac:dyDescent="0.2"/>
    <row r="16692" ht="12" customHeight="1" x14ac:dyDescent="0.2"/>
    <row r="16693" ht="12" customHeight="1" x14ac:dyDescent="0.2"/>
    <row r="16694" ht="12" customHeight="1" x14ac:dyDescent="0.2"/>
    <row r="16695" ht="12" customHeight="1" x14ac:dyDescent="0.2"/>
    <row r="16696" ht="12" customHeight="1" x14ac:dyDescent="0.2"/>
    <row r="16697" ht="12" customHeight="1" x14ac:dyDescent="0.2"/>
    <row r="16698" ht="12" customHeight="1" x14ac:dyDescent="0.2"/>
    <row r="16699" ht="12" customHeight="1" x14ac:dyDescent="0.2"/>
    <row r="16700" ht="12" customHeight="1" x14ac:dyDescent="0.2"/>
    <row r="16701" ht="12" customHeight="1" x14ac:dyDescent="0.2"/>
    <row r="16702" ht="12" customHeight="1" x14ac:dyDescent="0.2"/>
    <row r="16703" ht="12" customHeight="1" x14ac:dyDescent="0.2"/>
    <row r="16704" ht="12" customHeight="1" x14ac:dyDescent="0.2"/>
    <row r="16705" ht="12" customHeight="1" x14ac:dyDescent="0.2"/>
    <row r="16706" ht="12" customHeight="1" x14ac:dyDescent="0.2"/>
    <row r="16707" ht="12" customHeight="1" x14ac:dyDescent="0.2"/>
    <row r="16708" ht="12" customHeight="1" x14ac:dyDescent="0.2"/>
    <row r="16709" ht="12" customHeight="1" x14ac:dyDescent="0.2"/>
    <row r="16710" ht="12" customHeight="1" x14ac:dyDescent="0.2"/>
    <row r="16711" ht="12" customHeight="1" x14ac:dyDescent="0.2"/>
    <row r="16712" ht="12" customHeight="1" x14ac:dyDescent="0.2"/>
    <row r="16713" ht="12" customHeight="1" x14ac:dyDescent="0.2"/>
    <row r="16714" ht="12" customHeight="1" x14ac:dyDescent="0.2"/>
    <row r="16715" ht="12" customHeight="1" x14ac:dyDescent="0.2"/>
    <row r="16716" ht="12" customHeight="1" x14ac:dyDescent="0.2"/>
    <row r="16717" ht="12" customHeight="1" x14ac:dyDescent="0.2"/>
    <row r="16718" ht="12" customHeight="1" x14ac:dyDescent="0.2"/>
    <row r="16719" ht="12" customHeight="1" x14ac:dyDescent="0.2"/>
    <row r="16720" ht="12" customHeight="1" x14ac:dyDescent="0.2"/>
    <row r="16721" ht="12" customHeight="1" x14ac:dyDescent="0.2"/>
    <row r="16722" ht="12" customHeight="1" x14ac:dyDescent="0.2"/>
    <row r="16723" ht="12" customHeight="1" x14ac:dyDescent="0.2"/>
    <row r="16724" ht="12" customHeight="1" x14ac:dyDescent="0.2"/>
    <row r="16725" ht="12" customHeight="1" x14ac:dyDescent="0.2"/>
    <row r="16726" ht="12" customHeight="1" x14ac:dyDescent="0.2"/>
    <row r="16727" ht="12" customHeight="1" x14ac:dyDescent="0.2"/>
    <row r="16728" ht="12" customHeight="1" x14ac:dyDescent="0.2"/>
    <row r="16729" ht="12" customHeight="1" x14ac:dyDescent="0.2"/>
    <row r="16730" ht="12" customHeight="1" x14ac:dyDescent="0.2"/>
    <row r="16731" ht="12" customHeight="1" x14ac:dyDescent="0.2"/>
    <row r="16732" ht="12" customHeight="1" x14ac:dyDescent="0.2"/>
    <row r="16733" ht="12" customHeight="1" x14ac:dyDescent="0.2"/>
    <row r="16734" ht="12" customHeight="1" x14ac:dyDescent="0.2"/>
    <row r="16735" ht="12" customHeight="1" x14ac:dyDescent="0.2"/>
    <row r="16736" ht="12" customHeight="1" x14ac:dyDescent="0.2"/>
    <row r="16737" ht="12" customHeight="1" x14ac:dyDescent="0.2"/>
    <row r="16738" ht="12" customHeight="1" x14ac:dyDescent="0.2"/>
    <row r="16739" ht="12" customHeight="1" x14ac:dyDescent="0.2"/>
    <row r="16740" ht="12" customHeight="1" x14ac:dyDescent="0.2"/>
    <row r="16741" ht="12" customHeight="1" x14ac:dyDescent="0.2"/>
    <row r="16742" ht="12" customHeight="1" x14ac:dyDescent="0.2"/>
    <row r="16743" ht="12" customHeight="1" x14ac:dyDescent="0.2"/>
    <row r="16744" ht="12" customHeight="1" x14ac:dyDescent="0.2"/>
    <row r="16745" ht="12" customHeight="1" x14ac:dyDescent="0.2"/>
    <row r="16746" ht="12" customHeight="1" x14ac:dyDescent="0.2"/>
    <row r="16747" ht="12" customHeight="1" x14ac:dyDescent="0.2"/>
    <row r="16748" ht="12" customHeight="1" x14ac:dyDescent="0.2"/>
    <row r="16749" ht="12" customHeight="1" x14ac:dyDescent="0.2"/>
    <row r="16750" ht="12" customHeight="1" x14ac:dyDescent="0.2"/>
    <row r="16751" ht="12" customHeight="1" x14ac:dyDescent="0.2"/>
    <row r="16752" ht="12" customHeight="1" x14ac:dyDescent="0.2"/>
    <row r="16753" ht="12" customHeight="1" x14ac:dyDescent="0.2"/>
    <row r="16754" ht="12" customHeight="1" x14ac:dyDescent="0.2"/>
    <row r="16755" ht="12" customHeight="1" x14ac:dyDescent="0.2"/>
    <row r="16756" ht="12" customHeight="1" x14ac:dyDescent="0.2"/>
    <row r="16757" ht="12" customHeight="1" x14ac:dyDescent="0.2"/>
    <row r="16758" ht="12" customHeight="1" x14ac:dyDescent="0.2"/>
    <row r="16759" ht="12" customHeight="1" x14ac:dyDescent="0.2"/>
    <row r="16760" ht="12" customHeight="1" x14ac:dyDescent="0.2"/>
    <row r="16761" ht="12" customHeight="1" x14ac:dyDescent="0.2"/>
    <row r="16762" ht="12" customHeight="1" x14ac:dyDescent="0.2"/>
    <row r="16763" ht="12" customHeight="1" x14ac:dyDescent="0.2"/>
    <row r="16764" ht="12" customHeight="1" x14ac:dyDescent="0.2"/>
    <row r="16765" ht="12" customHeight="1" x14ac:dyDescent="0.2"/>
    <row r="16766" ht="12" customHeight="1" x14ac:dyDescent="0.2"/>
    <row r="16767" ht="12" customHeight="1" x14ac:dyDescent="0.2"/>
    <row r="16768" ht="12" customHeight="1" x14ac:dyDescent="0.2"/>
    <row r="16769" ht="12" customHeight="1" x14ac:dyDescent="0.2"/>
    <row r="16770" ht="12" customHeight="1" x14ac:dyDescent="0.2"/>
    <row r="16771" ht="12" customHeight="1" x14ac:dyDescent="0.2"/>
    <row r="16772" ht="12" customHeight="1" x14ac:dyDescent="0.2"/>
    <row r="16773" ht="12" customHeight="1" x14ac:dyDescent="0.2"/>
    <row r="16774" ht="12" customHeight="1" x14ac:dyDescent="0.2"/>
    <row r="16775" ht="12" customHeight="1" x14ac:dyDescent="0.2"/>
    <row r="16776" ht="12" customHeight="1" x14ac:dyDescent="0.2"/>
    <row r="16777" ht="12" customHeight="1" x14ac:dyDescent="0.2"/>
    <row r="16778" ht="12" customHeight="1" x14ac:dyDescent="0.2"/>
    <row r="16779" ht="12" customHeight="1" x14ac:dyDescent="0.2"/>
    <row r="16780" ht="12" customHeight="1" x14ac:dyDescent="0.2"/>
    <row r="16781" ht="12" customHeight="1" x14ac:dyDescent="0.2"/>
    <row r="16782" ht="12" customHeight="1" x14ac:dyDescent="0.2"/>
    <row r="16783" ht="12" customHeight="1" x14ac:dyDescent="0.2"/>
    <row r="16784" ht="12" customHeight="1" x14ac:dyDescent="0.2"/>
    <row r="16785" ht="12" customHeight="1" x14ac:dyDescent="0.2"/>
    <row r="16786" ht="12" customHeight="1" x14ac:dyDescent="0.2"/>
    <row r="16787" ht="12" customHeight="1" x14ac:dyDescent="0.2"/>
    <row r="16788" ht="12" customHeight="1" x14ac:dyDescent="0.2"/>
    <row r="16789" ht="12" customHeight="1" x14ac:dyDescent="0.2"/>
    <row r="16790" ht="12" customHeight="1" x14ac:dyDescent="0.2"/>
    <row r="16791" ht="12" customHeight="1" x14ac:dyDescent="0.2"/>
    <row r="16792" ht="12" customHeight="1" x14ac:dyDescent="0.2"/>
    <row r="16793" ht="12" customHeight="1" x14ac:dyDescent="0.2"/>
    <row r="16794" ht="12" customHeight="1" x14ac:dyDescent="0.2"/>
    <row r="16795" ht="12" customHeight="1" x14ac:dyDescent="0.2"/>
    <row r="16796" ht="12" customHeight="1" x14ac:dyDescent="0.2"/>
    <row r="16797" ht="12" customHeight="1" x14ac:dyDescent="0.2"/>
    <row r="16798" ht="12" customHeight="1" x14ac:dyDescent="0.2"/>
    <row r="16799" ht="12" customHeight="1" x14ac:dyDescent="0.2"/>
    <row r="16800" ht="12" customHeight="1" x14ac:dyDescent="0.2"/>
    <row r="16801" ht="12" customHeight="1" x14ac:dyDescent="0.2"/>
    <row r="16802" ht="12" customHeight="1" x14ac:dyDescent="0.2"/>
    <row r="16803" ht="12" customHeight="1" x14ac:dyDescent="0.2"/>
    <row r="16804" ht="12" customHeight="1" x14ac:dyDescent="0.2"/>
    <row r="16805" ht="12" customHeight="1" x14ac:dyDescent="0.2"/>
    <row r="16806" ht="12" customHeight="1" x14ac:dyDescent="0.2"/>
    <row r="16807" ht="12" customHeight="1" x14ac:dyDescent="0.2"/>
    <row r="16808" ht="12" customHeight="1" x14ac:dyDescent="0.2"/>
    <row r="16809" ht="12" customHeight="1" x14ac:dyDescent="0.2"/>
    <row r="16810" ht="12" customHeight="1" x14ac:dyDescent="0.2"/>
    <row r="16811" ht="12" customHeight="1" x14ac:dyDescent="0.2"/>
    <row r="16812" ht="12" customHeight="1" x14ac:dyDescent="0.2"/>
    <row r="16813" ht="12" customHeight="1" x14ac:dyDescent="0.2"/>
    <row r="16814" ht="12" customHeight="1" x14ac:dyDescent="0.2"/>
    <row r="16815" ht="12" customHeight="1" x14ac:dyDescent="0.2"/>
    <row r="16816" ht="12" customHeight="1" x14ac:dyDescent="0.2"/>
    <row r="16817" ht="12" customHeight="1" x14ac:dyDescent="0.2"/>
    <row r="16818" ht="12" customHeight="1" x14ac:dyDescent="0.2"/>
    <row r="16819" ht="12" customHeight="1" x14ac:dyDescent="0.2"/>
    <row r="16820" ht="12" customHeight="1" x14ac:dyDescent="0.2"/>
    <row r="16821" ht="12" customHeight="1" x14ac:dyDescent="0.2"/>
    <row r="16822" ht="12" customHeight="1" x14ac:dyDescent="0.2"/>
    <row r="16823" ht="12" customHeight="1" x14ac:dyDescent="0.2"/>
    <row r="16824" ht="12" customHeight="1" x14ac:dyDescent="0.2"/>
    <row r="16825" ht="12" customHeight="1" x14ac:dyDescent="0.2"/>
    <row r="16826" ht="12" customHeight="1" x14ac:dyDescent="0.2"/>
    <row r="16827" ht="12" customHeight="1" x14ac:dyDescent="0.2"/>
    <row r="16828" ht="12" customHeight="1" x14ac:dyDescent="0.2"/>
    <row r="16829" ht="12" customHeight="1" x14ac:dyDescent="0.2"/>
    <row r="16830" ht="12" customHeight="1" x14ac:dyDescent="0.2"/>
    <row r="16831" ht="12" customHeight="1" x14ac:dyDescent="0.2"/>
    <row r="16832" ht="12" customHeight="1" x14ac:dyDescent="0.2"/>
    <row r="16833" ht="12" customHeight="1" x14ac:dyDescent="0.2"/>
    <row r="16834" ht="12" customHeight="1" x14ac:dyDescent="0.2"/>
    <row r="16835" ht="12" customHeight="1" x14ac:dyDescent="0.2"/>
    <row r="16836" ht="12" customHeight="1" x14ac:dyDescent="0.2"/>
    <row r="16837" ht="12" customHeight="1" x14ac:dyDescent="0.2"/>
    <row r="16838" ht="12" customHeight="1" x14ac:dyDescent="0.2"/>
    <row r="16839" ht="12" customHeight="1" x14ac:dyDescent="0.2"/>
    <row r="16840" ht="12" customHeight="1" x14ac:dyDescent="0.2"/>
    <row r="16841" ht="12" customHeight="1" x14ac:dyDescent="0.2"/>
    <row r="16842" ht="12" customHeight="1" x14ac:dyDescent="0.2"/>
    <row r="16843" ht="12" customHeight="1" x14ac:dyDescent="0.2"/>
    <row r="16844" ht="12" customHeight="1" x14ac:dyDescent="0.2"/>
    <row r="16845" ht="12" customHeight="1" x14ac:dyDescent="0.2"/>
    <row r="16846" ht="12" customHeight="1" x14ac:dyDescent="0.2"/>
    <row r="16847" ht="12" customHeight="1" x14ac:dyDescent="0.2"/>
    <row r="16848" ht="12" customHeight="1" x14ac:dyDescent="0.2"/>
    <row r="16849" ht="12" customHeight="1" x14ac:dyDescent="0.2"/>
    <row r="16850" ht="12" customHeight="1" x14ac:dyDescent="0.2"/>
    <row r="16851" ht="12" customHeight="1" x14ac:dyDescent="0.2"/>
    <row r="16852" ht="12" customHeight="1" x14ac:dyDescent="0.2"/>
    <row r="16853" ht="12" customHeight="1" x14ac:dyDescent="0.2"/>
    <row r="16854" ht="12" customHeight="1" x14ac:dyDescent="0.2"/>
    <row r="16855" ht="12" customHeight="1" x14ac:dyDescent="0.2"/>
    <row r="16856" ht="12" customHeight="1" x14ac:dyDescent="0.2"/>
    <row r="16857" ht="12" customHeight="1" x14ac:dyDescent="0.2"/>
    <row r="16858" ht="12" customHeight="1" x14ac:dyDescent="0.2"/>
    <row r="16859" ht="12" customHeight="1" x14ac:dyDescent="0.2"/>
    <row r="16860" ht="12" customHeight="1" x14ac:dyDescent="0.2"/>
    <row r="16861" ht="12" customHeight="1" x14ac:dyDescent="0.2"/>
    <row r="16862" ht="12" customHeight="1" x14ac:dyDescent="0.2"/>
    <row r="16863" ht="12" customHeight="1" x14ac:dyDescent="0.2"/>
    <row r="16864" ht="12" customHeight="1" x14ac:dyDescent="0.2"/>
    <row r="16865" ht="12" customHeight="1" x14ac:dyDescent="0.2"/>
    <row r="16866" ht="12" customHeight="1" x14ac:dyDescent="0.2"/>
    <row r="16867" ht="12" customHeight="1" x14ac:dyDescent="0.2"/>
    <row r="16868" ht="12" customHeight="1" x14ac:dyDescent="0.2"/>
    <row r="16869" ht="12" customHeight="1" x14ac:dyDescent="0.2"/>
    <row r="16870" ht="12" customHeight="1" x14ac:dyDescent="0.2"/>
    <row r="16871" ht="12" customHeight="1" x14ac:dyDescent="0.2"/>
    <row r="16872" ht="12" customHeight="1" x14ac:dyDescent="0.2"/>
    <row r="16873" ht="12" customHeight="1" x14ac:dyDescent="0.2"/>
    <row r="16874" ht="12" customHeight="1" x14ac:dyDescent="0.2"/>
    <row r="16875" ht="12" customHeight="1" x14ac:dyDescent="0.2"/>
    <row r="16876" ht="12" customHeight="1" x14ac:dyDescent="0.2"/>
    <row r="16877" ht="12" customHeight="1" x14ac:dyDescent="0.2"/>
    <row r="16878" ht="12" customHeight="1" x14ac:dyDescent="0.2"/>
    <row r="16879" ht="12" customHeight="1" x14ac:dyDescent="0.2"/>
    <row r="16880" ht="12" customHeight="1" x14ac:dyDescent="0.2"/>
    <row r="16881" ht="12" customHeight="1" x14ac:dyDescent="0.2"/>
    <row r="16882" ht="12" customHeight="1" x14ac:dyDescent="0.2"/>
    <row r="16883" ht="12" customHeight="1" x14ac:dyDescent="0.2"/>
    <row r="16884" ht="12" customHeight="1" x14ac:dyDescent="0.2"/>
    <row r="16885" ht="12" customHeight="1" x14ac:dyDescent="0.2"/>
    <row r="16886" ht="12" customHeight="1" x14ac:dyDescent="0.2"/>
    <row r="16887" ht="12" customHeight="1" x14ac:dyDescent="0.2"/>
    <row r="16888" ht="12" customHeight="1" x14ac:dyDescent="0.2"/>
    <row r="16889" ht="12" customHeight="1" x14ac:dyDescent="0.2"/>
    <row r="16890" ht="12" customHeight="1" x14ac:dyDescent="0.2"/>
    <row r="16891" ht="12" customHeight="1" x14ac:dyDescent="0.2"/>
    <row r="16892" ht="12" customHeight="1" x14ac:dyDescent="0.2"/>
    <row r="16893" ht="12" customHeight="1" x14ac:dyDescent="0.2"/>
    <row r="16894" ht="12" customHeight="1" x14ac:dyDescent="0.2"/>
    <row r="16895" ht="12" customHeight="1" x14ac:dyDescent="0.2"/>
    <row r="16896" ht="12" customHeight="1" x14ac:dyDescent="0.2"/>
    <row r="16897" ht="12" customHeight="1" x14ac:dyDescent="0.2"/>
    <row r="16898" ht="12" customHeight="1" x14ac:dyDescent="0.2"/>
    <row r="16899" ht="12" customHeight="1" x14ac:dyDescent="0.2"/>
    <row r="16900" ht="12" customHeight="1" x14ac:dyDescent="0.2"/>
    <row r="16901" ht="12" customHeight="1" x14ac:dyDescent="0.2"/>
    <row r="16902" ht="12" customHeight="1" x14ac:dyDescent="0.2"/>
    <row r="16903" ht="12" customHeight="1" x14ac:dyDescent="0.2"/>
    <row r="16904" ht="12" customHeight="1" x14ac:dyDescent="0.2"/>
    <row r="16905" ht="12" customHeight="1" x14ac:dyDescent="0.2"/>
    <row r="16906" ht="12" customHeight="1" x14ac:dyDescent="0.2"/>
    <row r="16907" ht="12" customHeight="1" x14ac:dyDescent="0.2"/>
    <row r="16908" ht="12" customHeight="1" x14ac:dyDescent="0.2"/>
    <row r="16909" ht="12" customHeight="1" x14ac:dyDescent="0.2"/>
    <row r="16910" ht="12" customHeight="1" x14ac:dyDescent="0.2"/>
    <row r="16911" ht="12" customHeight="1" x14ac:dyDescent="0.2"/>
    <row r="16912" ht="12" customHeight="1" x14ac:dyDescent="0.2"/>
    <row r="16913" ht="12" customHeight="1" x14ac:dyDescent="0.2"/>
    <row r="16914" ht="12" customHeight="1" x14ac:dyDescent="0.2"/>
    <row r="16915" ht="12" customHeight="1" x14ac:dyDescent="0.2"/>
    <row r="16916" ht="12" customHeight="1" x14ac:dyDescent="0.2"/>
    <row r="16917" ht="12" customHeight="1" x14ac:dyDescent="0.2"/>
    <row r="16918" ht="12" customHeight="1" x14ac:dyDescent="0.2"/>
    <row r="16919" ht="12" customHeight="1" x14ac:dyDescent="0.2"/>
    <row r="16920" ht="12" customHeight="1" x14ac:dyDescent="0.2"/>
    <row r="16921" ht="12" customHeight="1" x14ac:dyDescent="0.2"/>
    <row r="16922" ht="12" customHeight="1" x14ac:dyDescent="0.2"/>
    <row r="16923" ht="12" customHeight="1" x14ac:dyDescent="0.2"/>
    <row r="16924" ht="12" customHeight="1" x14ac:dyDescent="0.2"/>
    <row r="16925" ht="12" customHeight="1" x14ac:dyDescent="0.2"/>
    <row r="16926" ht="12" customHeight="1" x14ac:dyDescent="0.2"/>
    <row r="16927" ht="12" customHeight="1" x14ac:dyDescent="0.2"/>
    <row r="16928" ht="12" customHeight="1" x14ac:dyDescent="0.2"/>
    <row r="16929" ht="12" customHeight="1" x14ac:dyDescent="0.2"/>
    <row r="16930" ht="12" customHeight="1" x14ac:dyDescent="0.2"/>
    <row r="16931" ht="12" customHeight="1" x14ac:dyDescent="0.2"/>
    <row r="16932" ht="12" customHeight="1" x14ac:dyDescent="0.2"/>
    <row r="16933" ht="12" customHeight="1" x14ac:dyDescent="0.2"/>
    <row r="16934" ht="12" customHeight="1" x14ac:dyDescent="0.2"/>
    <row r="16935" ht="12" customHeight="1" x14ac:dyDescent="0.2"/>
    <row r="16936" ht="12" customHeight="1" x14ac:dyDescent="0.2"/>
    <row r="16937" ht="12" customHeight="1" x14ac:dyDescent="0.2"/>
    <row r="16938" ht="12" customHeight="1" x14ac:dyDescent="0.2"/>
    <row r="16939" ht="12" customHeight="1" x14ac:dyDescent="0.2"/>
    <row r="16940" ht="12" customHeight="1" x14ac:dyDescent="0.2"/>
    <row r="16941" ht="12" customHeight="1" x14ac:dyDescent="0.2"/>
    <row r="16942" ht="12" customHeight="1" x14ac:dyDescent="0.2"/>
    <row r="16943" ht="12" customHeight="1" x14ac:dyDescent="0.2"/>
    <row r="16944" ht="12" customHeight="1" x14ac:dyDescent="0.2"/>
    <row r="16945" ht="12" customHeight="1" x14ac:dyDescent="0.2"/>
    <row r="16946" ht="12" customHeight="1" x14ac:dyDescent="0.2"/>
    <row r="16947" ht="12" customHeight="1" x14ac:dyDescent="0.2"/>
    <row r="16948" ht="12" customHeight="1" x14ac:dyDescent="0.2"/>
    <row r="16949" ht="12" customHeight="1" x14ac:dyDescent="0.2"/>
    <row r="16950" ht="12" customHeight="1" x14ac:dyDescent="0.2"/>
    <row r="16951" ht="12" customHeight="1" x14ac:dyDescent="0.2"/>
    <row r="16952" ht="12" customHeight="1" x14ac:dyDescent="0.2"/>
    <row r="16953" ht="12" customHeight="1" x14ac:dyDescent="0.2"/>
    <row r="16954" ht="12" customHeight="1" x14ac:dyDescent="0.2"/>
    <row r="16955" ht="12" customHeight="1" x14ac:dyDescent="0.2"/>
    <row r="16956" ht="12" customHeight="1" x14ac:dyDescent="0.2"/>
    <row r="16957" ht="12" customHeight="1" x14ac:dyDescent="0.2"/>
    <row r="16958" ht="12" customHeight="1" x14ac:dyDescent="0.2"/>
    <row r="16959" ht="12" customHeight="1" x14ac:dyDescent="0.2"/>
    <row r="16960" ht="12" customHeight="1" x14ac:dyDescent="0.2"/>
    <row r="16961" ht="12" customHeight="1" x14ac:dyDescent="0.2"/>
    <row r="16962" ht="12" customHeight="1" x14ac:dyDescent="0.2"/>
    <row r="16963" ht="12" customHeight="1" x14ac:dyDescent="0.2"/>
    <row r="16964" ht="12" customHeight="1" x14ac:dyDescent="0.2"/>
    <row r="16965" ht="12" customHeight="1" x14ac:dyDescent="0.2"/>
    <row r="16966" ht="12" customHeight="1" x14ac:dyDescent="0.2"/>
    <row r="16967" ht="12" customHeight="1" x14ac:dyDescent="0.2"/>
    <row r="16968" ht="12" customHeight="1" x14ac:dyDescent="0.2"/>
    <row r="16969" ht="12" customHeight="1" x14ac:dyDescent="0.2"/>
    <row r="16970" ht="12" customHeight="1" x14ac:dyDescent="0.2"/>
    <row r="16971" ht="12" customHeight="1" x14ac:dyDescent="0.2"/>
    <row r="16972" ht="12" customHeight="1" x14ac:dyDescent="0.2"/>
    <row r="16973" ht="12" customHeight="1" x14ac:dyDescent="0.2"/>
    <row r="16974" ht="12" customHeight="1" x14ac:dyDescent="0.2"/>
    <row r="16975" ht="12" customHeight="1" x14ac:dyDescent="0.2"/>
    <row r="16976" ht="12" customHeight="1" x14ac:dyDescent="0.2"/>
    <row r="16977" ht="12" customHeight="1" x14ac:dyDescent="0.2"/>
    <row r="16978" ht="12" customHeight="1" x14ac:dyDescent="0.2"/>
    <row r="16979" ht="12" customHeight="1" x14ac:dyDescent="0.2"/>
    <row r="16980" ht="12" customHeight="1" x14ac:dyDescent="0.2"/>
    <row r="16981" ht="12" customHeight="1" x14ac:dyDescent="0.2"/>
    <row r="16982" ht="12" customHeight="1" x14ac:dyDescent="0.2"/>
    <row r="16983" ht="12" customHeight="1" x14ac:dyDescent="0.2"/>
    <row r="16984" ht="12" customHeight="1" x14ac:dyDescent="0.2"/>
    <row r="16985" ht="12" customHeight="1" x14ac:dyDescent="0.2"/>
    <row r="16986" ht="12" customHeight="1" x14ac:dyDescent="0.2"/>
    <row r="16987" ht="12" customHeight="1" x14ac:dyDescent="0.2"/>
    <row r="16988" ht="12" customHeight="1" x14ac:dyDescent="0.2"/>
    <row r="16989" ht="12" customHeight="1" x14ac:dyDescent="0.2"/>
    <row r="16990" ht="12" customHeight="1" x14ac:dyDescent="0.2"/>
    <row r="16991" ht="12" customHeight="1" x14ac:dyDescent="0.2"/>
    <row r="16992" ht="12" customHeight="1" x14ac:dyDescent="0.2"/>
    <row r="16993" ht="12" customHeight="1" x14ac:dyDescent="0.2"/>
    <row r="16994" ht="12" customHeight="1" x14ac:dyDescent="0.2"/>
    <row r="16995" ht="12" customHeight="1" x14ac:dyDescent="0.2"/>
    <row r="16996" ht="12" customHeight="1" x14ac:dyDescent="0.2"/>
    <row r="16997" ht="12" customHeight="1" x14ac:dyDescent="0.2"/>
    <row r="16998" ht="12" customHeight="1" x14ac:dyDescent="0.2"/>
    <row r="16999" ht="12" customHeight="1" x14ac:dyDescent="0.2"/>
    <row r="17000" ht="12" customHeight="1" x14ac:dyDescent="0.2"/>
    <row r="17001" ht="12" customHeight="1" x14ac:dyDescent="0.2"/>
    <row r="17002" ht="12" customHeight="1" x14ac:dyDescent="0.2"/>
    <row r="17003" ht="12" customHeight="1" x14ac:dyDescent="0.2"/>
    <row r="17004" ht="12" customHeight="1" x14ac:dyDescent="0.2"/>
    <row r="17005" ht="12" customHeight="1" x14ac:dyDescent="0.2"/>
    <row r="17006" ht="12" customHeight="1" x14ac:dyDescent="0.2"/>
    <row r="17007" ht="12" customHeight="1" x14ac:dyDescent="0.2"/>
    <row r="17008" ht="12" customHeight="1" x14ac:dyDescent="0.2"/>
    <row r="17009" ht="12" customHeight="1" x14ac:dyDescent="0.2"/>
    <row r="17010" ht="12" customHeight="1" x14ac:dyDescent="0.2"/>
    <row r="17011" ht="12" customHeight="1" x14ac:dyDescent="0.2"/>
    <row r="17012" ht="12" customHeight="1" x14ac:dyDescent="0.2"/>
    <row r="17013" ht="12" customHeight="1" x14ac:dyDescent="0.2"/>
    <row r="17014" ht="12" customHeight="1" x14ac:dyDescent="0.2"/>
    <row r="17015" ht="12" customHeight="1" x14ac:dyDescent="0.2"/>
    <row r="17016" ht="12" customHeight="1" x14ac:dyDescent="0.2"/>
    <row r="17017" ht="12" customHeight="1" x14ac:dyDescent="0.2"/>
    <row r="17018" ht="12" customHeight="1" x14ac:dyDescent="0.2"/>
    <row r="17019" ht="12" customHeight="1" x14ac:dyDescent="0.2"/>
    <row r="17020" ht="12" customHeight="1" x14ac:dyDescent="0.2"/>
    <row r="17021" ht="12" customHeight="1" x14ac:dyDescent="0.2"/>
    <row r="17022" ht="12" customHeight="1" x14ac:dyDescent="0.2"/>
    <row r="17023" ht="12" customHeight="1" x14ac:dyDescent="0.2"/>
    <row r="17024" ht="12" customHeight="1" x14ac:dyDescent="0.2"/>
    <row r="17025" ht="12" customHeight="1" x14ac:dyDescent="0.2"/>
    <row r="17026" ht="12" customHeight="1" x14ac:dyDescent="0.2"/>
    <row r="17027" ht="12" customHeight="1" x14ac:dyDescent="0.2"/>
    <row r="17028" ht="12" customHeight="1" x14ac:dyDescent="0.2"/>
    <row r="17029" ht="12" customHeight="1" x14ac:dyDescent="0.2"/>
    <row r="17030" ht="12" customHeight="1" x14ac:dyDescent="0.2"/>
    <row r="17031" ht="12" customHeight="1" x14ac:dyDescent="0.2"/>
    <row r="17032" ht="12" customHeight="1" x14ac:dyDescent="0.2"/>
    <row r="17033" ht="12" customHeight="1" x14ac:dyDescent="0.2"/>
    <row r="17034" ht="12" customHeight="1" x14ac:dyDescent="0.2"/>
    <row r="17035" ht="12" customHeight="1" x14ac:dyDescent="0.2"/>
    <row r="17036" ht="12" customHeight="1" x14ac:dyDescent="0.2"/>
    <row r="17037" ht="12" customHeight="1" x14ac:dyDescent="0.2"/>
    <row r="17038" ht="12" customHeight="1" x14ac:dyDescent="0.2"/>
    <row r="17039" ht="12" customHeight="1" x14ac:dyDescent="0.2"/>
    <row r="17040" ht="12" customHeight="1" x14ac:dyDescent="0.2"/>
    <row r="17041" ht="12" customHeight="1" x14ac:dyDescent="0.2"/>
    <row r="17042" ht="12" customHeight="1" x14ac:dyDescent="0.2"/>
    <row r="17043" ht="12" customHeight="1" x14ac:dyDescent="0.2"/>
    <row r="17044" ht="12" customHeight="1" x14ac:dyDescent="0.2"/>
    <row r="17045" ht="12" customHeight="1" x14ac:dyDescent="0.2"/>
    <row r="17046" ht="12" customHeight="1" x14ac:dyDescent="0.2"/>
    <row r="17047" ht="12" customHeight="1" x14ac:dyDescent="0.2"/>
    <row r="17048" ht="12" customHeight="1" x14ac:dyDescent="0.2"/>
    <row r="17049" ht="12" customHeight="1" x14ac:dyDescent="0.2"/>
    <row r="17050" ht="12" customHeight="1" x14ac:dyDescent="0.2"/>
    <row r="17051" ht="12" customHeight="1" x14ac:dyDescent="0.2"/>
    <row r="17052" ht="12" customHeight="1" x14ac:dyDescent="0.2"/>
    <row r="17053" ht="12" customHeight="1" x14ac:dyDescent="0.2"/>
    <row r="17054" ht="12" customHeight="1" x14ac:dyDescent="0.2"/>
    <row r="17055" ht="12" customHeight="1" x14ac:dyDescent="0.2"/>
    <row r="17056" ht="12" customHeight="1" x14ac:dyDescent="0.2"/>
    <row r="17057" ht="12" customHeight="1" x14ac:dyDescent="0.2"/>
    <row r="17058" ht="12" customHeight="1" x14ac:dyDescent="0.2"/>
    <row r="17059" ht="12" customHeight="1" x14ac:dyDescent="0.2"/>
    <row r="17060" ht="12" customHeight="1" x14ac:dyDescent="0.2"/>
    <row r="17061" ht="12" customHeight="1" x14ac:dyDescent="0.2"/>
    <row r="17062" ht="12" customHeight="1" x14ac:dyDescent="0.2"/>
    <row r="17063" ht="12" customHeight="1" x14ac:dyDescent="0.2"/>
    <row r="17064" ht="12" customHeight="1" x14ac:dyDescent="0.2"/>
    <row r="17065" ht="12" customHeight="1" x14ac:dyDescent="0.2"/>
    <row r="17066" ht="12" customHeight="1" x14ac:dyDescent="0.2"/>
    <row r="17067" ht="12" customHeight="1" x14ac:dyDescent="0.2"/>
    <row r="17068" ht="12" customHeight="1" x14ac:dyDescent="0.2"/>
    <row r="17069" ht="12" customHeight="1" x14ac:dyDescent="0.2"/>
    <row r="17070" ht="12" customHeight="1" x14ac:dyDescent="0.2"/>
    <row r="17071" ht="12" customHeight="1" x14ac:dyDescent="0.2"/>
    <row r="17072" ht="12" customHeight="1" x14ac:dyDescent="0.2"/>
    <row r="17073" ht="12" customHeight="1" x14ac:dyDescent="0.2"/>
    <row r="17074" ht="12" customHeight="1" x14ac:dyDescent="0.2"/>
    <row r="17075" ht="12" customHeight="1" x14ac:dyDescent="0.2"/>
    <row r="17076" ht="12" customHeight="1" x14ac:dyDescent="0.2"/>
    <row r="17077" ht="12" customHeight="1" x14ac:dyDescent="0.2"/>
    <row r="17078" ht="12" customHeight="1" x14ac:dyDescent="0.2"/>
    <row r="17079" ht="12" customHeight="1" x14ac:dyDescent="0.2"/>
    <row r="17080" ht="12" customHeight="1" x14ac:dyDescent="0.2"/>
    <row r="17081" ht="12" customHeight="1" x14ac:dyDescent="0.2"/>
    <row r="17082" ht="12" customHeight="1" x14ac:dyDescent="0.2"/>
    <row r="17083" ht="12" customHeight="1" x14ac:dyDescent="0.2"/>
    <row r="17084" ht="12" customHeight="1" x14ac:dyDescent="0.2"/>
    <row r="17085" ht="12" customHeight="1" x14ac:dyDescent="0.2"/>
    <row r="17086" ht="12" customHeight="1" x14ac:dyDescent="0.2"/>
    <row r="17087" ht="12" customHeight="1" x14ac:dyDescent="0.2"/>
    <row r="17088" ht="12" customHeight="1" x14ac:dyDescent="0.2"/>
    <row r="17089" ht="12" customHeight="1" x14ac:dyDescent="0.2"/>
    <row r="17090" ht="12" customHeight="1" x14ac:dyDescent="0.2"/>
    <row r="17091" ht="12" customHeight="1" x14ac:dyDescent="0.2"/>
    <row r="17092" ht="12" customHeight="1" x14ac:dyDescent="0.2"/>
    <row r="17093" ht="12" customHeight="1" x14ac:dyDescent="0.2"/>
    <row r="17094" ht="12" customHeight="1" x14ac:dyDescent="0.2"/>
    <row r="17095" ht="12" customHeight="1" x14ac:dyDescent="0.2"/>
    <row r="17096" ht="12" customHeight="1" x14ac:dyDescent="0.2"/>
    <row r="17097" ht="12" customHeight="1" x14ac:dyDescent="0.2"/>
    <row r="17098" ht="12" customHeight="1" x14ac:dyDescent="0.2"/>
    <row r="17099" ht="12" customHeight="1" x14ac:dyDescent="0.2"/>
    <row r="17100" ht="12" customHeight="1" x14ac:dyDescent="0.2"/>
    <row r="17101" ht="12" customHeight="1" x14ac:dyDescent="0.2"/>
    <row r="17102" ht="12" customHeight="1" x14ac:dyDescent="0.2"/>
    <row r="17103" ht="12" customHeight="1" x14ac:dyDescent="0.2"/>
    <row r="17104" ht="12" customHeight="1" x14ac:dyDescent="0.2"/>
    <row r="17105" ht="12" customHeight="1" x14ac:dyDescent="0.2"/>
    <row r="17106" ht="12" customHeight="1" x14ac:dyDescent="0.2"/>
    <row r="17107" ht="12" customHeight="1" x14ac:dyDescent="0.2"/>
    <row r="17108" ht="12" customHeight="1" x14ac:dyDescent="0.2"/>
    <row r="17109" ht="12" customHeight="1" x14ac:dyDescent="0.2"/>
    <row r="17110" ht="12" customHeight="1" x14ac:dyDescent="0.2"/>
    <row r="17111" ht="12" customHeight="1" x14ac:dyDescent="0.2"/>
    <row r="17112" ht="12" customHeight="1" x14ac:dyDescent="0.2"/>
    <row r="17113" ht="12" customHeight="1" x14ac:dyDescent="0.2"/>
    <row r="17114" ht="12" customHeight="1" x14ac:dyDescent="0.2"/>
    <row r="17115" ht="12" customHeight="1" x14ac:dyDescent="0.2"/>
    <row r="17116" ht="12" customHeight="1" x14ac:dyDescent="0.2"/>
    <row r="17117" ht="12" customHeight="1" x14ac:dyDescent="0.2"/>
    <row r="17118" ht="12" customHeight="1" x14ac:dyDescent="0.2"/>
    <row r="17119" ht="12" customHeight="1" x14ac:dyDescent="0.2"/>
    <row r="17120" ht="12" customHeight="1" x14ac:dyDescent="0.2"/>
    <row r="17121" ht="12" customHeight="1" x14ac:dyDescent="0.2"/>
    <row r="17122" ht="12" customHeight="1" x14ac:dyDescent="0.2"/>
    <row r="17123" ht="12" customHeight="1" x14ac:dyDescent="0.2"/>
    <row r="17124" ht="12" customHeight="1" x14ac:dyDescent="0.2"/>
    <row r="17125" ht="12" customHeight="1" x14ac:dyDescent="0.2"/>
    <row r="17126" ht="12" customHeight="1" x14ac:dyDescent="0.2"/>
    <row r="17127" ht="12" customHeight="1" x14ac:dyDescent="0.2"/>
    <row r="17128" ht="12" customHeight="1" x14ac:dyDescent="0.2"/>
    <row r="17129" ht="12" customHeight="1" x14ac:dyDescent="0.2"/>
    <row r="17130" ht="12" customHeight="1" x14ac:dyDescent="0.2"/>
    <row r="17131" ht="12" customHeight="1" x14ac:dyDescent="0.2"/>
    <row r="17132" ht="12" customHeight="1" x14ac:dyDescent="0.2"/>
    <row r="17133" ht="12" customHeight="1" x14ac:dyDescent="0.2"/>
    <row r="17134" ht="12" customHeight="1" x14ac:dyDescent="0.2"/>
    <row r="17135" ht="12" customHeight="1" x14ac:dyDescent="0.2"/>
    <row r="17136" ht="12" customHeight="1" x14ac:dyDescent="0.2"/>
    <row r="17137" ht="12" customHeight="1" x14ac:dyDescent="0.2"/>
    <row r="17138" ht="12" customHeight="1" x14ac:dyDescent="0.2"/>
    <row r="17139" ht="12" customHeight="1" x14ac:dyDescent="0.2"/>
    <row r="17140" ht="12" customHeight="1" x14ac:dyDescent="0.2"/>
    <row r="17141" ht="12" customHeight="1" x14ac:dyDescent="0.2"/>
    <row r="17142" ht="12" customHeight="1" x14ac:dyDescent="0.2"/>
    <row r="17143" ht="12" customHeight="1" x14ac:dyDescent="0.2"/>
    <row r="17144" ht="12" customHeight="1" x14ac:dyDescent="0.2"/>
    <row r="17145" ht="12" customHeight="1" x14ac:dyDescent="0.2"/>
    <row r="17146" ht="12" customHeight="1" x14ac:dyDescent="0.2"/>
    <row r="17147" ht="12" customHeight="1" x14ac:dyDescent="0.2"/>
    <row r="17148" ht="12" customHeight="1" x14ac:dyDescent="0.2"/>
    <row r="17149" ht="12" customHeight="1" x14ac:dyDescent="0.2"/>
    <row r="17150" ht="12" customHeight="1" x14ac:dyDescent="0.2"/>
    <row r="17151" ht="12" customHeight="1" x14ac:dyDescent="0.2"/>
    <row r="17152" ht="12" customHeight="1" x14ac:dyDescent="0.2"/>
    <row r="17153" ht="12" customHeight="1" x14ac:dyDescent="0.2"/>
    <row r="17154" ht="12" customHeight="1" x14ac:dyDescent="0.2"/>
    <row r="17155" ht="12" customHeight="1" x14ac:dyDescent="0.2"/>
    <row r="17156" ht="12" customHeight="1" x14ac:dyDescent="0.2"/>
    <row r="17157" ht="12" customHeight="1" x14ac:dyDescent="0.2"/>
    <row r="17158" ht="12" customHeight="1" x14ac:dyDescent="0.2"/>
    <row r="17159" ht="12" customHeight="1" x14ac:dyDescent="0.2"/>
    <row r="17160" ht="12" customHeight="1" x14ac:dyDescent="0.2"/>
    <row r="17161" ht="12" customHeight="1" x14ac:dyDescent="0.2"/>
    <row r="17162" ht="12" customHeight="1" x14ac:dyDescent="0.2"/>
    <row r="17163" ht="12" customHeight="1" x14ac:dyDescent="0.2"/>
    <row r="17164" ht="12" customHeight="1" x14ac:dyDescent="0.2"/>
    <row r="17165" ht="12" customHeight="1" x14ac:dyDescent="0.2"/>
    <row r="17166" ht="12" customHeight="1" x14ac:dyDescent="0.2"/>
    <row r="17167" ht="12" customHeight="1" x14ac:dyDescent="0.2"/>
    <row r="17168" ht="12" customHeight="1" x14ac:dyDescent="0.2"/>
    <row r="17169" ht="12" customHeight="1" x14ac:dyDescent="0.2"/>
    <row r="17170" ht="12" customHeight="1" x14ac:dyDescent="0.2"/>
    <row r="17171" ht="12" customHeight="1" x14ac:dyDescent="0.2"/>
    <row r="17172" ht="12" customHeight="1" x14ac:dyDescent="0.2"/>
    <row r="17173" ht="12" customHeight="1" x14ac:dyDescent="0.2"/>
    <row r="17174" ht="12" customHeight="1" x14ac:dyDescent="0.2"/>
    <row r="17175" ht="12" customHeight="1" x14ac:dyDescent="0.2"/>
    <row r="17176" ht="12" customHeight="1" x14ac:dyDescent="0.2"/>
    <row r="17177" ht="12" customHeight="1" x14ac:dyDescent="0.2"/>
    <row r="17178" ht="12" customHeight="1" x14ac:dyDescent="0.2"/>
    <row r="17179" ht="12" customHeight="1" x14ac:dyDescent="0.2"/>
    <row r="17180" ht="12" customHeight="1" x14ac:dyDescent="0.2"/>
    <row r="17181" ht="12" customHeight="1" x14ac:dyDescent="0.2"/>
    <row r="17182" ht="12" customHeight="1" x14ac:dyDescent="0.2"/>
    <row r="17183" ht="12" customHeight="1" x14ac:dyDescent="0.2"/>
    <row r="17184" ht="12" customHeight="1" x14ac:dyDescent="0.2"/>
    <row r="17185" ht="12" customHeight="1" x14ac:dyDescent="0.2"/>
    <row r="17186" ht="12" customHeight="1" x14ac:dyDescent="0.2"/>
    <row r="17187" ht="12" customHeight="1" x14ac:dyDescent="0.2"/>
    <row r="17188" ht="12" customHeight="1" x14ac:dyDescent="0.2"/>
    <row r="17189" ht="12" customHeight="1" x14ac:dyDescent="0.2"/>
    <row r="17190" ht="12" customHeight="1" x14ac:dyDescent="0.2"/>
    <row r="17191" ht="12" customHeight="1" x14ac:dyDescent="0.2"/>
    <row r="17192" ht="12" customHeight="1" x14ac:dyDescent="0.2"/>
    <row r="17193" ht="12" customHeight="1" x14ac:dyDescent="0.2"/>
    <row r="17194" ht="12" customHeight="1" x14ac:dyDescent="0.2"/>
    <row r="17195" ht="12" customHeight="1" x14ac:dyDescent="0.2"/>
    <row r="17196" ht="12" customHeight="1" x14ac:dyDescent="0.2"/>
    <row r="17197" ht="12" customHeight="1" x14ac:dyDescent="0.2"/>
    <row r="17198" ht="12" customHeight="1" x14ac:dyDescent="0.2"/>
    <row r="17199" ht="12" customHeight="1" x14ac:dyDescent="0.2"/>
    <row r="17200" ht="12" customHeight="1" x14ac:dyDescent="0.2"/>
    <row r="17201" ht="12" customHeight="1" x14ac:dyDescent="0.2"/>
    <row r="17202" ht="12" customHeight="1" x14ac:dyDescent="0.2"/>
    <row r="17203" ht="12" customHeight="1" x14ac:dyDescent="0.2"/>
    <row r="17204" ht="12" customHeight="1" x14ac:dyDescent="0.2"/>
    <row r="17205" ht="12" customHeight="1" x14ac:dyDescent="0.2"/>
    <row r="17206" ht="12" customHeight="1" x14ac:dyDescent="0.2"/>
    <row r="17207" ht="12" customHeight="1" x14ac:dyDescent="0.2"/>
    <row r="17208" ht="12" customHeight="1" x14ac:dyDescent="0.2"/>
    <row r="17209" ht="12" customHeight="1" x14ac:dyDescent="0.2"/>
    <row r="17210" ht="12" customHeight="1" x14ac:dyDescent="0.2"/>
    <row r="17211" ht="12" customHeight="1" x14ac:dyDescent="0.2"/>
    <row r="17212" ht="12" customHeight="1" x14ac:dyDescent="0.2"/>
    <row r="17213" ht="12" customHeight="1" x14ac:dyDescent="0.2"/>
    <row r="17214" ht="12" customHeight="1" x14ac:dyDescent="0.2"/>
    <row r="17215" ht="12" customHeight="1" x14ac:dyDescent="0.2"/>
    <row r="17216" ht="12" customHeight="1" x14ac:dyDescent="0.2"/>
    <row r="17217" ht="12" customHeight="1" x14ac:dyDescent="0.2"/>
    <row r="17218" ht="12" customHeight="1" x14ac:dyDescent="0.2"/>
    <row r="17219" ht="12" customHeight="1" x14ac:dyDescent="0.2"/>
    <row r="17220" ht="12" customHeight="1" x14ac:dyDescent="0.2"/>
    <row r="17221" ht="12" customHeight="1" x14ac:dyDescent="0.2"/>
    <row r="17222" ht="12" customHeight="1" x14ac:dyDescent="0.2"/>
    <row r="17223" ht="12" customHeight="1" x14ac:dyDescent="0.2"/>
    <row r="17224" ht="12" customHeight="1" x14ac:dyDescent="0.2"/>
    <row r="17225" ht="12" customHeight="1" x14ac:dyDescent="0.2"/>
    <row r="17226" ht="12" customHeight="1" x14ac:dyDescent="0.2"/>
    <row r="17227" ht="12" customHeight="1" x14ac:dyDescent="0.2"/>
    <row r="17228" ht="12" customHeight="1" x14ac:dyDescent="0.2"/>
    <row r="17229" ht="12" customHeight="1" x14ac:dyDescent="0.2"/>
    <row r="17230" ht="12" customHeight="1" x14ac:dyDescent="0.2"/>
    <row r="17231" ht="12" customHeight="1" x14ac:dyDescent="0.2"/>
    <row r="17232" ht="12" customHeight="1" x14ac:dyDescent="0.2"/>
    <row r="17233" ht="12" customHeight="1" x14ac:dyDescent="0.2"/>
    <row r="17234" ht="12" customHeight="1" x14ac:dyDescent="0.2"/>
    <row r="17235" ht="12" customHeight="1" x14ac:dyDescent="0.2"/>
    <row r="17236" ht="12" customHeight="1" x14ac:dyDescent="0.2"/>
    <row r="17237" ht="12" customHeight="1" x14ac:dyDescent="0.2"/>
    <row r="17238" ht="12" customHeight="1" x14ac:dyDescent="0.2"/>
    <row r="17239" ht="12" customHeight="1" x14ac:dyDescent="0.2"/>
    <row r="17240" ht="12" customHeight="1" x14ac:dyDescent="0.2"/>
    <row r="17241" ht="12" customHeight="1" x14ac:dyDescent="0.2"/>
    <row r="17242" ht="12" customHeight="1" x14ac:dyDescent="0.2"/>
    <row r="17243" ht="12" customHeight="1" x14ac:dyDescent="0.2"/>
    <row r="17244" ht="12" customHeight="1" x14ac:dyDescent="0.2"/>
    <row r="17245" ht="12" customHeight="1" x14ac:dyDescent="0.2"/>
    <row r="17246" ht="12" customHeight="1" x14ac:dyDescent="0.2"/>
    <row r="17247" ht="12" customHeight="1" x14ac:dyDescent="0.2"/>
    <row r="17248" ht="12" customHeight="1" x14ac:dyDescent="0.2"/>
    <row r="17249" ht="12" customHeight="1" x14ac:dyDescent="0.2"/>
    <row r="17250" ht="12" customHeight="1" x14ac:dyDescent="0.2"/>
    <row r="17251" ht="12" customHeight="1" x14ac:dyDescent="0.2"/>
    <row r="17252" ht="12" customHeight="1" x14ac:dyDescent="0.2"/>
    <row r="17253" ht="12" customHeight="1" x14ac:dyDescent="0.2"/>
    <row r="17254" ht="12" customHeight="1" x14ac:dyDescent="0.2"/>
    <row r="17255" ht="12" customHeight="1" x14ac:dyDescent="0.2"/>
    <row r="17256" ht="12" customHeight="1" x14ac:dyDescent="0.2"/>
    <row r="17257" ht="12" customHeight="1" x14ac:dyDescent="0.2"/>
    <row r="17258" ht="12" customHeight="1" x14ac:dyDescent="0.2"/>
    <row r="17259" ht="12" customHeight="1" x14ac:dyDescent="0.2"/>
    <row r="17260" ht="12" customHeight="1" x14ac:dyDescent="0.2"/>
    <row r="17261" ht="12" customHeight="1" x14ac:dyDescent="0.2"/>
    <row r="17262" ht="12" customHeight="1" x14ac:dyDescent="0.2"/>
    <row r="17263" ht="12" customHeight="1" x14ac:dyDescent="0.2"/>
    <row r="17264" ht="12" customHeight="1" x14ac:dyDescent="0.2"/>
    <row r="17265" ht="12" customHeight="1" x14ac:dyDescent="0.2"/>
    <row r="17266" ht="12" customHeight="1" x14ac:dyDescent="0.2"/>
    <row r="17267" ht="12" customHeight="1" x14ac:dyDescent="0.2"/>
    <row r="17268" ht="12" customHeight="1" x14ac:dyDescent="0.2"/>
    <row r="17269" ht="12" customHeight="1" x14ac:dyDescent="0.2"/>
    <row r="17270" ht="12" customHeight="1" x14ac:dyDescent="0.2"/>
    <row r="17271" ht="12" customHeight="1" x14ac:dyDescent="0.2"/>
    <row r="17272" ht="12" customHeight="1" x14ac:dyDescent="0.2"/>
    <row r="17273" ht="12" customHeight="1" x14ac:dyDescent="0.2"/>
    <row r="17274" ht="12" customHeight="1" x14ac:dyDescent="0.2"/>
    <row r="17275" ht="12" customHeight="1" x14ac:dyDescent="0.2"/>
    <row r="17276" ht="12" customHeight="1" x14ac:dyDescent="0.2"/>
    <row r="17277" ht="12" customHeight="1" x14ac:dyDescent="0.2"/>
    <row r="17278" ht="12" customHeight="1" x14ac:dyDescent="0.2"/>
    <row r="17279" ht="12" customHeight="1" x14ac:dyDescent="0.2"/>
    <row r="17280" ht="12" customHeight="1" x14ac:dyDescent="0.2"/>
    <row r="17281" ht="12" customHeight="1" x14ac:dyDescent="0.2"/>
    <row r="17282" ht="12" customHeight="1" x14ac:dyDescent="0.2"/>
    <row r="17283" ht="12" customHeight="1" x14ac:dyDescent="0.2"/>
    <row r="17284" ht="12" customHeight="1" x14ac:dyDescent="0.2"/>
    <row r="17285" ht="12" customHeight="1" x14ac:dyDescent="0.2"/>
    <row r="17286" ht="12" customHeight="1" x14ac:dyDescent="0.2"/>
    <row r="17287" ht="12" customHeight="1" x14ac:dyDescent="0.2"/>
    <row r="17288" ht="12" customHeight="1" x14ac:dyDescent="0.2"/>
    <row r="17289" ht="12" customHeight="1" x14ac:dyDescent="0.2"/>
    <row r="17290" ht="12" customHeight="1" x14ac:dyDescent="0.2"/>
    <row r="17291" ht="12" customHeight="1" x14ac:dyDescent="0.2"/>
    <row r="17292" ht="12" customHeight="1" x14ac:dyDescent="0.2"/>
    <row r="17293" ht="12" customHeight="1" x14ac:dyDescent="0.2"/>
    <row r="17294" ht="12" customHeight="1" x14ac:dyDescent="0.2"/>
    <row r="17295" ht="12" customHeight="1" x14ac:dyDescent="0.2"/>
    <row r="17296" ht="12" customHeight="1" x14ac:dyDescent="0.2"/>
    <row r="17297" ht="12" customHeight="1" x14ac:dyDescent="0.2"/>
    <row r="17298" ht="12" customHeight="1" x14ac:dyDescent="0.2"/>
    <row r="17299" ht="12" customHeight="1" x14ac:dyDescent="0.2"/>
    <row r="17300" ht="12" customHeight="1" x14ac:dyDescent="0.2"/>
    <row r="17301" ht="12" customHeight="1" x14ac:dyDescent="0.2"/>
    <row r="17302" ht="12" customHeight="1" x14ac:dyDescent="0.2"/>
    <row r="17303" ht="12" customHeight="1" x14ac:dyDescent="0.2"/>
    <row r="17304" ht="12" customHeight="1" x14ac:dyDescent="0.2"/>
    <row r="17305" ht="12" customHeight="1" x14ac:dyDescent="0.2"/>
    <row r="17306" ht="12" customHeight="1" x14ac:dyDescent="0.2"/>
    <row r="17307" ht="12" customHeight="1" x14ac:dyDescent="0.2"/>
    <row r="17308" ht="12" customHeight="1" x14ac:dyDescent="0.2"/>
    <row r="17309" ht="12" customHeight="1" x14ac:dyDescent="0.2"/>
    <row r="17310" ht="12" customHeight="1" x14ac:dyDescent="0.2"/>
    <row r="17311" ht="12" customHeight="1" x14ac:dyDescent="0.2"/>
    <row r="17312" ht="12" customHeight="1" x14ac:dyDescent="0.2"/>
    <row r="17313" ht="12" customHeight="1" x14ac:dyDescent="0.2"/>
    <row r="17314" ht="12" customHeight="1" x14ac:dyDescent="0.2"/>
    <row r="17315" ht="12" customHeight="1" x14ac:dyDescent="0.2"/>
    <row r="17316" ht="12" customHeight="1" x14ac:dyDescent="0.2"/>
    <row r="17317" ht="12" customHeight="1" x14ac:dyDescent="0.2"/>
    <row r="17318" ht="12" customHeight="1" x14ac:dyDescent="0.2"/>
    <row r="17319" ht="12" customHeight="1" x14ac:dyDescent="0.2"/>
    <row r="17320" ht="12" customHeight="1" x14ac:dyDescent="0.2"/>
    <row r="17321" ht="12" customHeight="1" x14ac:dyDescent="0.2"/>
    <row r="17322" ht="12" customHeight="1" x14ac:dyDescent="0.2"/>
    <row r="17323" ht="12" customHeight="1" x14ac:dyDescent="0.2"/>
    <row r="17324" ht="12" customHeight="1" x14ac:dyDescent="0.2"/>
    <row r="17325" ht="12" customHeight="1" x14ac:dyDescent="0.2"/>
    <row r="17326" ht="12" customHeight="1" x14ac:dyDescent="0.2"/>
    <row r="17327" ht="12" customHeight="1" x14ac:dyDescent="0.2"/>
    <row r="17328" ht="12" customHeight="1" x14ac:dyDescent="0.2"/>
    <row r="17329" ht="12" customHeight="1" x14ac:dyDescent="0.2"/>
    <row r="17330" ht="12" customHeight="1" x14ac:dyDescent="0.2"/>
    <row r="17331" ht="12" customHeight="1" x14ac:dyDescent="0.2"/>
    <row r="17332" ht="12" customHeight="1" x14ac:dyDescent="0.2"/>
    <row r="17333" ht="12" customHeight="1" x14ac:dyDescent="0.2"/>
    <row r="17334" ht="12" customHeight="1" x14ac:dyDescent="0.2"/>
    <row r="17335" ht="12" customHeight="1" x14ac:dyDescent="0.2"/>
    <row r="17336" ht="12" customHeight="1" x14ac:dyDescent="0.2"/>
    <row r="17337" ht="12" customHeight="1" x14ac:dyDescent="0.2"/>
    <row r="17338" ht="12" customHeight="1" x14ac:dyDescent="0.2"/>
    <row r="17339" ht="12" customHeight="1" x14ac:dyDescent="0.2"/>
    <row r="17340" ht="12" customHeight="1" x14ac:dyDescent="0.2"/>
    <row r="17341" ht="12" customHeight="1" x14ac:dyDescent="0.2"/>
    <row r="17342" ht="12" customHeight="1" x14ac:dyDescent="0.2"/>
    <row r="17343" ht="12" customHeight="1" x14ac:dyDescent="0.2"/>
    <row r="17344" ht="12" customHeight="1" x14ac:dyDescent="0.2"/>
    <row r="17345" ht="12" customHeight="1" x14ac:dyDescent="0.2"/>
    <row r="17346" ht="12" customHeight="1" x14ac:dyDescent="0.2"/>
    <row r="17347" ht="12" customHeight="1" x14ac:dyDescent="0.2"/>
    <row r="17348" ht="12" customHeight="1" x14ac:dyDescent="0.2"/>
    <row r="17349" ht="12" customHeight="1" x14ac:dyDescent="0.2"/>
    <row r="17350" ht="12" customHeight="1" x14ac:dyDescent="0.2"/>
    <row r="17351" ht="12" customHeight="1" x14ac:dyDescent="0.2"/>
    <row r="17352" ht="12" customHeight="1" x14ac:dyDescent="0.2"/>
    <row r="17353" ht="12" customHeight="1" x14ac:dyDescent="0.2"/>
    <row r="17354" ht="12" customHeight="1" x14ac:dyDescent="0.2"/>
    <row r="17355" ht="12" customHeight="1" x14ac:dyDescent="0.2"/>
    <row r="17356" ht="12" customHeight="1" x14ac:dyDescent="0.2"/>
    <row r="17357" ht="12" customHeight="1" x14ac:dyDescent="0.2"/>
    <row r="17358" ht="12" customHeight="1" x14ac:dyDescent="0.2"/>
    <row r="17359" ht="12" customHeight="1" x14ac:dyDescent="0.2"/>
    <row r="17360" ht="12" customHeight="1" x14ac:dyDescent="0.2"/>
    <row r="17361" ht="12" customHeight="1" x14ac:dyDescent="0.2"/>
    <row r="17362" ht="12" customHeight="1" x14ac:dyDescent="0.2"/>
    <row r="17363" ht="12" customHeight="1" x14ac:dyDescent="0.2"/>
    <row r="17364" ht="12" customHeight="1" x14ac:dyDescent="0.2"/>
    <row r="17365" ht="12" customHeight="1" x14ac:dyDescent="0.2"/>
    <row r="17366" ht="12" customHeight="1" x14ac:dyDescent="0.2"/>
    <row r="17367" ht="12" customHeight="1" x14ac:dyDescent="0.2"/>
    <row r="17368" ht="12" customHeight="1" x14ac:dyDescent="0.2"/>
    <row r="17369" ht="12" customHeight="1" x14ac:dyDescent="0.2"/>
    <row r="17370" ht="12" customHeight="1" x14ac:dyDescent="0.2"/>
    <row r="17371" ht="12" customHeight="1" x14ac:dyDescent="0.2"/>
    <row r="17372" ht="12" customHeight="1" x14ac:dyDescent="0.2"/>
    <row r="17373" ht="12" customHeight="1" x14ac:dyDescent="0.2"/>
    <row r="17374" ht="12" customHeight="1" x14ac:dyDescent="0.2"/>
    <row r="17375" ht="12" customHeight="1" x14ac:dyDescent="0.2"/>
    <row r="17376" ht="12" customHeight="1" x14ac:dyDescent="0.2"/>
    <row r="17377" ht="12" customHeight="1" x14ac:dyDescent="0.2"/>
    <row r="17378" ht="12" customHeight="1" x14ac:dyDescent="0.2"/>
    <row r="17379" ht="12" customHeight="1" x14ac:dyDescent="0.2"/>
    <row r="17380" ht="12" customHeight="1" x14ac:dyDescent="0.2"/>
    <row r="17381" ht="12" customHeight="1" x14ac:dyDescent="0.2"/>
    <row r="17382" ht="12" customHeight="1" x14ac:dyDescent="0.2"/>
    <row r="17383" ht="12" customHeight="1" x14ac:dyDescent="0.2"/>
    <row r="17384" ht="12" customHeight="1" x14ac:dyDescent="0.2"/>
    <row r="17385" ht="12" customHeight="1" x14ac:dyDescent="0.2"/>
    <row r="17386" ht="12" customHeight="1" x14ac:dyDescent="0.2"/>
    <row r="17387" ht="12" customHeight="1" x14ac:dyDescent="0.2"/>
    <row r="17388" ht="12" customHeight="1" x14ac:dyDescent="0.2"/>
    <row r="17389" ht="12" customHeight="1" x14ac:dyDescent="0.2"/>
    <row r="17390" ht="12" customHeight="1" x14ac:dyDescent="0.2"/>
    <row r="17391" ht="12" customHeight="1" x14ac:dyDescent="0.2"/>
    <row r="17392" ht="12" customHeight="1" x14ac:dyDescent="0.2"/>
    <row r="17393" ht="12" customHeight="1" x14ac:dyDescent="0.2"/>
    <row r="17394" ht="12" customHeight="1" x14ac:dyDescent="0.2"/>
    <row r="17395" ht="12" customHeight="1" x14ac:dyDescent="0.2"/>
    <row r="17396" ht="12" customHeight="1" x14ac:dyDescent="0.2"/>
    <row r="17397" ht="12" customHeight="1" x14ac:dyDescent="0.2"/>
    <row r="17398" ht="12" customHeight="1" x14ac:dyDescent="0.2"/>
    <row r="17399" ht="12" customHeight="1" x14ac:dyDescent="0.2"/>
    <row r="17400" ht="12" customHeight="1" x14ac:dyDescent="0.2"/>
    <row r="17401" ht="12" customHeight="1" x14ac:dyDescent="0.2"/>
    <row r="17402" ht="12" customHeight="1" x14ac:dyDescent="0.2"/>
    <row r="17403" ht="12" customHeight="1" x14ac:dyDescent="0.2"/>
    <row r="17404" ht="12" customHeight="1" x14ac:dyDescent="0.2"/>
    <row r="17405" ht="12" customHeight="1" x14ac:dyDescent="0.2"/>
    <row r="17406" ht="12" customHeight="1" x14ac:dyDescent="0.2"/>
    <row r="17407" ht="12" customHeight="1" x14ac:dyDescent="0.2"/>
    <row r="17408" ht="12" customHeight="1" x14ac:dyDescent="0.2"/>
    <row r="17409" ht="12" customHeight="1" x14ac:dyDescent="0.2"/>
    <row r="17410" ht="12" customHeight="1" x14ac:dyDescent="0.2"/>
    <row r="17411" ht="12" customHeight="1" x14ac:dyDescent="0.2"/>
    <row r="17412" ht="12" customHeight="1" x14ac:dyDescent="0.2"/>
    <row r="17413" ht="12" customHeight="1" x14ac:dyDescent="0.2"/>
    <row r="17414" ht="12" customHeight="1" x14ac:dyDescent="0.2"/>
    <row r="17415" ht="12" customHeight="1" x14ac:dyDescent="0.2"/>
    <row r="17416" ht="12" customHeight="1" x14ac:dyDescent="0.2"/>
    <row r="17417" ht="12" customHeight="1" x14ac:dyDescent="0.2"/>
    <row r="17418" ht="12" customHeight="1" x14ac:dyDescent="0.2"/>
    <row r="17419" ht="12" customHeight="1" x14ac:dyDescent="0.2"/>
    <row r="17420" ht="12" customHeight="1" x14ac:dyDescent="0.2"/>
    <row r="17421" ht="12" customHeight="1" x14ac:dyDescent="0.2"/>
    <row r="17422" ht="12" customHeight="1" x14ac:dyDescent="0.2"/>
    <row r="17423" ht="12" customHeight="1" x14ac:dyDescent="0.2"/>
    <row r="17424" ht="12" customHeight="1" x14ac:dyDescent="0.2"/>
    <row r="17425" ht="12" customHeight="1" x14ac:dyDescent="0.2"/>
    <row r="17426" ht="12" customHeight="1" x14ac:dyDescent="0.2"/>
    <row r="17427" ht="12" customHeight="1" x14ac:dyDescent="0.2"/>
    <row r="17428" ht="12" customHeight="1" x14ac:dyDescent="0.2"/>
    <row r="17429" ht="12" customHeight="1" x14ac:dyDescent="0.2"/>
    <row r="17430" ht="12" customHeight="1" x14ac:dyDescent="0.2"/>
    <row r="17431" ht="12" customHeight="1" x14ac:dyDescent="0.2"/>
    <row r="17432" ht="12" customHeight="1" x14ac:dyDescent="0.2"/>
    <row r="17433" ht="12" customHeight="1" x14ac:dyDescent="0.2"/>
    <row r="17434" ht="12" customHeight="1" x14ac:dyDescent="0.2"/>
    <row r="17435" ht="12" customHeight="1" x14ac:dyDescent="0.2"/>
    <row r="17436" ht="12" customHeight="1" x14ac:dyDescent="0.2"/>
    <row r="17437" ht="12" customHeight="1" x14ac:dyDescent="0.2"/>
    <row r="17438" ht="12" customHeight="1" x14ac:dyDescent="0.2"/>
    <row r="17439" ht="12" customHeight="1" x14ac:dyDescent="0.2"/>
    <row r="17440" ht="12" customHeight="1" x14ac:dyDescent="0.2"/>
    <row r="17441" ht="12" customHeight="1" x14ac:dyDescent="0.2"/>
    <row r="17442" ht="12" customHeight="1" x14ac:dyDescent="0.2"/>
    <row r="17443" ht="12" customHeight="1" x14ac:dyDescent="0.2"/>
    <row r="17444" ht="12" customHeight="1" x14ac:dyDescent="0.2"/>
    <row r="17445" ht="12" customHeight="1" x14ac:dyDescent="0.2"/>
    <row r="17446" ht="12" customHeight="1" x14ac:dyDescent="0.2"/>
    <row r="17447" ht="12" customHeight="1" x14ac:dyDescent="0.2"/>
    <row r="17448" ht="12" customHeight="1" x14ac:dyDescent="0.2"/>
    <row r="17449" ht="12" customHeight="1" x14ac:dyDescent="0.2"/>
    <row r="17450" ht="12" customHeight="1" x14ac:dyDescent="0.2"/>
    <row r="17451" ht="12" customHeight="1" x14ac:dyDescent="0.2"/>
    <row r="17452" ht="12" customHeight="1" x14ac:dyDescent="0.2"/>
    <row r="17453" ht="12" customHeight="1" x14ac:dyDescent="0.2"/>
    <row r="17454" ht="12" customHeight="1" x14ac:dyDescent="0.2"/>
    <row r="17455" ht="12" customHeight="1" x14ac:dyDescent="0.2"/>
    <row r="17456" ht="12" customHeight="1" x14ac:dyDescent="0.2"/>
    <row r="17457" ht="12" customHeight="1" x14ac:dyDescent="0.2"/>
    <row r="17458" ht="12" customHeight="1" x14ac:dyDescent="0.2"/>
    <row r="17459" ht="12" customHeight="1" x14ac:dyDescent="0.2"/>
    <row r="17460" ht="12" customHeight="1" x14ac:dyDescent="0.2"/>
    <row r="17461" ht="12" customHeight="1" x14ac:dyDescent="0.2"/>
    <row r="17462" ht="12" customHeight="1" x14ac:dyDescent="0.2"/>
    <row r="17463" ht="12" customHeight="1" x14ac:dyDescent="0.2"/>
    <row r="17464" ht="12" customHeight="1" x14ac:dyDescent="0.2"/>
    <row r="17465" ht="12" customHeight="1" x14ac:dyDescent="0.2"/>
    <row r="17466" ht="12" customHeight="1" x14ac:dyDescent="0.2"/>
    <row r="17467" ht="12" customHeight="1" x14ac:dyDescent="0.2"/>
    <row r="17468" ht="12" customHeight="1" x14ac:dyDescent="0.2"/>
    <row r="17469" ht="12" customHeight="1" x14ac:dyDescent="0.2"/>
    <row r="17470" ht="12" customHeight="1" x14ac:dyDescent="0.2"/>
    <row r="17471" ht="12" customHeight="1" x14ac:dyDescent="0.2"/>
    <row r="17472" ht="12" customHeight="1" x14ac:dyDescent="0.2"/>
    <row r="17473" ht="12" customHeight="1" x14ac:dyDescent="0.2"/>
    <row r="17474" ht="12" customHeight="1" x14ac:dyDescent="0.2"/>
    <row r="17475" ht="12" customHeight="1" x14ac:dyDescent="0.2"/>
    <row r="17476" ht="12" customHeight="1" x14ac:dyDescent="0.2"/>
    <row r="17477" ht="12" customHeight="1" x14ac:dyDescent="0.2"/>
    <row r="17478" ht="12" customHeight="1" x14ac:dyDescent="0.2"/>
    <row r="17479" ht="12" customHeight="1" x14ac:dyDescent="0.2"/>
    <row r="17480" ht="12" customHeight="1" x14ac:dyDescent="0.2"/>
    <row r="17481" ht="12" customHeight="1" x14ac:dyDescent="0.2"/>
    <row r="17482" ht="12" customHeight="1" x14ac:dyDescent="0.2"/>
    <row r="17483" ht="12" customHeight="1" x14ac:dyDescent="0.2"/>
    <row r="17484" ht="12" customHeight="1" x14ac:dyDescent="0.2"/>
    <row r="17485" ht="12" customHeight="1" x14ac:dyDescent="0.2"/>
    <row r="17486" ht="12" customHeight="1" x14ac:dyDescent="0.2"/>
    <row r="17487" ht="12" customHeight="1" x14ac:dyDescent="0.2"/>
    <row r="17488" ht="12" customHeight="1" x14ac:dyDescent="0.2"/>
    <row r="17489" ht="12" customHeight="1" x14ac:dyDescent="0.2"/>
    <row r="17490" ht="12" customHeight="1" x14ac:dyDescent="0.2"/>
    <row r="17491" ht="12" customHeight="1" x14ac:dyDescent="0.2"/>
    <row r="17492" ht="12" customHeight="1" x14ac:dyDescent="0.2"/>
    <row r="17493" ht="12" customHeight="1" x14ac:dyDescent="0.2"/>
    <row r="17494" ht="12" customHeight="1" x14ac:dyDescent="0.2"/>
    <row r="17495" ht="12" customHeight="1" x14ac:dyDescent="0.2"/>
    <row r="17496" ht="12" customHeight="1" x14ac:dyDescent="0.2"/>
    <row r="17497" ht="12" customHeight="1" x14ac:dyDescent="0.2"/>
    <row r="17498" ht="12" customHeight="1" x14ac:dyDescent="0.2"/>
    <row r="17499" ht="12" customHeight="1" x14ac:dyDescent="0.2"/>
    <row r="17500" ht="12" customHeight="1" x14ac:dyDescent="0.2"/>
    <row r="17501" ht="12" customHeight="1" x14ac:dyDescent="0.2"/>
    <row r="17502" ht="12" customHeight="1" x14ac:dyDescent="0.2"/>
    <row r="17503" ht="12" customHeight="1" x14ac:dyDescent="0.2"/>
    <row r="17504" ht="12" customHeight="1" x14ac:dyDescent="0.2"/>
    <row r="17505" ht="12" customHeight="1" x14ac:dyDescent="0.2"/>
    <row r="17506" ht="12" customHeight="1" x14ac:dyDescent="0.2"/>
    <row r="17507" ht="12" customHeight="1" x14ac:dyDescent="0.2"/>
    <row r="17508" ht="12" customHeight="1" x14ac:dyDescent="0.2"/>
    <row r="17509" ht="12" customHeight="1" x14ac:dyDescent="0.2"/>
    <row r="17510" ht="12" customHeight="1" x14ac:dyDescent="0.2"/>
    <row r="17511" ht="12" customHeight="1" x14ac:dyDescent="0.2"/>
    <row r="17512" ht="12" customHeight="1" x14ac:dyDescent="0.2"/>
    <row r="17513" ht="12" customHeight="1" x14ac:dyDescent="0.2"/>
    <row r="17514" ht="12" customHeight="1" x14ac:dyDescent="0.2"/>
    <row r="17515" ht="12" customHeight="1" x14ac:dyDescent="0.2"/>
    <row r="17516" ht="12" customHeight="1" x14ac:dyDescent="0.2"/>
    <row r="17517" ht="12" customHeight="1" x14ac:dyDescent="0.2"/>
    <row r="17518" ht="12" customHeight="1" x14ac:dyDescent="0.2"/>
    <row r="17519" ht="12" customHeight="1" x14ac:dyDescent="0.2"/>
    <row r="17520" ht="12" customHeight="1" x14ac:dyDescent="0.2"/>
    <row r="17521" ht="12" customHeight="1" x14ac:dyDescent="0.2"/>
    <row r="17522" ht="12" customHeight="1" x14ac:dyDescent="0.2"/>
    <row r="17523" ht="12" customHeight="1" x14ac:dyDescent="0.2"/>
    <row r="17524" ht="12" customHeight="1" x14ac:dyDescent="0.2"/>
    <row r="17525" ht="12" customHeight="1" x14ac:dyDescent="0.2"/>
    <row r="17526" ht="12" customHeight="1" x14ac:dyDescent="0.2"/>
    <row r="17527" ht="12" customHeight="1" x14ac:dyDescent="0.2"/>
    <row r="17528" ht="12" customHeight="1" x14ac:dyDescent="0.2"/>
    <row r="17529" ht="12" customHeight="1" x14ac:dyDescent="0.2"/>
    <row r="17530" ht="12" customHeight="1" x14ac:dyDescent="0.2"/>
    <row r="17531" ht="12" customHeight="1" x14ac:dyDescent="0.2"/>
    <row r="17532" ht="12" customHeight="1" x14ac:dyDescent="0.2"/>
    <row r="17533" ht="12" customHeight="1" x14ac:dyDescent="0.2"/>
    <row r="17534" ht="12" customHeight="1" x14ac:dyDescent="0.2"/>
    <row r="17535" ht="12" customHeight="1" x14ac:dyDescent="0.2"/>
    <row r="17536" ht="12" customHeight="1" x14ac:dyDescent="0.2"/>
    <row r="17537" ht="12" customHeight="1" x14ac:dyDescent="0.2"/>
    <row r="17538" ht="12" customHeight="1" x14ac:dyDescent="0.2"/>
    <row r="17539" ht="12" customHeight="1" x14ac:dyDescent="0.2"/>
    <row r="17540" ht="12" customHeight="1" x14ac:dyDescent="0.2"/>
    <row r="17541" ht="12" customHeight="1" x14ac:dyDescent="0.2"/>
    <row r="17542" ht="12" customHeight="1" x14ac:dyDescent="0.2"/>
    <row r="17543" ht="12" customHeight="1" x14ac:dyDescent="0.2"/>
    <row r="17544" ht="12" customHeight="1" x14ac:dyDescent="0.2"/>
    <row r="17545" ht="12" customHeight="1" x14ac:dyDescent="0.2"/>
    <row r="17546" ht="12" customHeight="1" x14ac:dyDescent="0.2"/>
    <row r="17547" ht="12" customHeight="1" x14ac:dyDescent="0.2"/>
    <row r="17548" ht="12" customHeight="1" x14ac:dyDescent="0.2"/>
    <row r="17549" ht="12" customHeight="1" x14ac:dyDescent="0.2"/>
    <row r="17550" ht="12" customHeight="1" x14ac:dyDescent="0.2"/>
    <row r="17551" ht="12" customHeight="1" x14ac:dyDescent="0.2"/>
    <row r="17552" ht="12" customHeight="1" x14ac:dyDescent="0.2"/>
    <row r="17553" ht="12" customHeight="1" x14ac:dyDescent="0.2"/>
    <row r="17554" ht="12" customHeight="1" x14ac:dyDescent="0.2"/>
    <row r="17555" ht="12" customHeight="1" x14ac:dyDescent="0.2"/>
    <row r="17556" ht="12" customHeight="1" x14ac:dyDescent="0.2"/>
    <row r="17557" ht="12" customHeight="1" x14ac:dyDescent="0.2"/>
    <row r="17558" ht="12" customHeight="1" x14ac:dyDescent="0.2"/>
    <row r="17559" ht="12" customHeight="1" x14ac:dyDescent="0.2"/>
    <row r="17560" ht="12" customHeight="1" x14ac:dyDescent="0.2"/>
    <row r="17561" ht="12" customHeight="1" x14ac:dyDescent="0.2"/>
    <row r="17562" ht="12" customHeight="1" x14ac:dyDescent="0.2"/>
    <row r="17563" ht="12" customHeight="1" x14ac:dyDescent="0.2"/>
    <row r="17564" ht="12" customHeight="1" x14ac:dyDescent="0.2"/>
    <row r="17565" ht="12" customHeight="1" x14ac:dyDescent="0.2"/>
    <row r="17566" ht="12" customHeight="1" x14ac:dyDescent="0.2"/>
    <row r="17567" ht="12" customHeight="1" x14ac:dyDescent="0.2"/>
    <row r="17568" ht="12" customHeight="1" x14ac:dyDescent="0.2"/>
    <row r="17569" ht="12" customHeight="1" x14ac:dyDescent="0.2"/>
    <row r="17570" ht="12" customHeight="1" x14ac:dyDescent="0.2"/>
    <row r="17571" ht="12" customHeight="1" x14ac:dyDescent="0.2"/>
    <row r="17572" ht="12" customHeight="1" x14ac:dyDescent="0.2"/>
    <row r="17573" ht="12" customHeight="1" x14ac:dyDescent="0.2"/>
    <row r="17574" ht="12" customHeight="1" x14ac:dyDescent="0.2"/>
    <row r="17575" ht="12" customHeight="1" x14ac:dyDescent="0.2"/>
    <row r="17576" ht="12" customHeight="1" x14ac:dyDescent="0.2"/>
    <row r="17577" ht="12" customHeight="1" x14ac:dyDescent="0.2"/>
    <row r="17578" ht="12" customHeight="1" x14ac:dyDescent="0.2"/>
    <row r="17579" ht="12" customHeight="1" x14ac:dyDescent="0.2"/>
    <row r="17580" ht="12" customHeight="1" x14ac:dyDescent="0.2"/>
    <row r="17581" ht="12" customHeight="1" x14ac:dyDescent="0.2"/>
    <row r="17582" ht="12" customHeight="1" x14ac:dyDescent="0.2"/>
    <row r="17583" ht="12" customHeight="1" x14ac:dyDescent="0.2"/>
    <row r="17584" ht="12" customHeight="1" x14ac:dyDescent="0.2"/>
    <row r="17585" ht="12" customHeight="1" x14ac:dyDescent="0.2"/>
    <row r="17586" ht="12" customHeight="1" x14ac:dyDescent="0.2"/>
    <row r="17587" ht="12" customHeight="1" x14ac:dyDescent="0.2"/>
    <row r="17588" ht="12" customHeight="1" x14ac:dyDescent="0.2"/>
    <row r="17589" ht="12" customHeight="1" x14ac:dyDescent="0.2"/>
    <row r="17590" ht="12" customHeight="1" x14ac:dyDescent="0.2"/>
    <row r="17591" ht="12" customHeight="1" x14ac:dyDescent="0.2"/>
    <row r="17592" ht="12" customHeight="1" x14ac:dyDescent="0.2"/>
    <row r="17593" ht="12" customHeight="1" x14ac:dyDescent="0.2"/>
    <row r="17594" ht="12" customHeight="1" x14ac:dyDescent="0.2"/>
    <row r="17595" ht="12" customHeight="1" x14ac:dyDescent="0.2"/>
    <row r="17596" ht="12" customHeight="1" x14ac:dyDescent="0.2"/>
    <row r="17597" ht="12" customHeight="1" x14ac:dyDescent="0.2"/>
    <row r="17598" ht="12" customHeight="1" x14ac:dyDescent="0.2"/>
    <row r="17599" ht="12" customHeight="1" x14ac:dyDescent="0.2"/>
    <row r="17600" ht="12" customHeight="1" x14ac:dyDescent="0.2"/>
    <row r="17601" ht="12" customHeight="1" x14ac:dyDescent="0.2"/>
    <row r="17602" ht="12" customHeight="1" x14ac:dyDescent="0.2"/>
    <row r="17603" ht="12" customHeight="1" x14ac:dyDescent="0.2"/>
    <row r="17604" ht="12" customHeight="1" x14ac:dyDescent="0.2"/>
    <row r="17605" ht="12" customHeight="1" x14ac:dyDescent="0.2"/>
    <row r="17606" ht="12" customHeight="1" x14ac:dyDescent="0.2"/>
    <row r="17607" ht="12" customHeight="1" x14ac:dyDescent="0.2"/>
    <row r="17608" ht="12" customHeight="1" x14ac:dyDescent="0.2"/>
    <row r="17609" ht="12" customHeight="1" x14ac:dyDescent="0.2"/>
    <row r="17610" ht="12" customHeight="1" x14ac:dyDescent="0.2"/>
    <row r="17611" ht="12" customHeight="1" x14ac:dyDescent="0.2"/>
    <row r="17612" ht="12" customHeight="1" x14ac:dyDescent="0.2"/>
    <row r="17613" ht="12" customHeight="1" x14ac:dyDescent="0.2"/>
    <row r="17614" ht="12" customHeight="1" x14ac:dyDescent="0.2"/>
    <row r="17615" ht="12" customHeight="1" x14ac:dyDescent="0.2"/>
    <row r="17616" ht="12" customHeight="1" x14ac:dyDescent="0.2"/>
    <row r="17617" ht="12" customHeight="1" x14ac:dyDescent="0.2"/>
    <row r="17618" ht="12" customHeight="1" x14ac:dyDescent="0.2"/>
    <row r="17619" ht="12" customHeight="1" x14ac:dyDescent="0.2"/>
    <row r="17620" ht="12" customHeight="1" x14ac:dyDescent="0.2"/>
    <row r="17621" ht="12" customHeight="1" x14ac:dyDescent="0.2"/>
    <row r="17622" ht="12" customHeight="1" x14ac:dyDescent="0.2"/>
    <row r="17623" ht="12" customHeight="1" x14ac:dyDescent="0.2"/>
    <row r="17624" ht="12" customHeight="1" x14ac:dyDescent="0.2"/>
    <row r="17625" ht="12" customHeight="1" x14ac:dyDescent="0.2"/>
    <row r="17626" ht="12" customHeight="1" x14ac:dyDescent="0.2"/>
    <row r="17627" ht="12" customHeight="1" x14ac:dyDescent="0.2"/>
    <row r="17628" ht="12" customHeight="1" x14ac:dyDescent="0.2"/>
    <row r="17629" ht="12" customHeight="1" x14ac:dyDescent="0.2"/>
    <row r="17630" ht="12" customHeight="1" x14ac:dyDescent="0.2"/>
    <row r="17631" ht="12" customHeight="1" x14ac:dyDescent="0.2"/>
    <row r="17632" ht="12" customHeight="1" x14ac:dyDescent="0.2"/>
    <row r="17633" ht="12" customHeight="1" x14ac:dyDescent="0.2"/>
    <row r="17634" ht="12" customHeight="1" x14ac:dyDescent="0.2"/>
    <row r="17635" ht="12" customHeight="1" x14ac:dyDescent="0.2"/>
    <row r="17636" ht="12" customHeight="1" x14ac:dyDescent="0.2"/>
    <row r="17637" ht="12" customHeight="1" x14ac:dyDescent="0.2"/>
    <row r="17638" ht="12" customHeight="1" x14ac:dyDescent="0.2"/>
    <row r="17639" ht="12" customHeight="1" x14ac:dyDescent="0.2"/>
    <row r="17640" ht="12" customHeight="1" x14ac:dyDescent="0.2"/>
    <row r="17641" ht="12" customHeight="1" x14ac:dyDescent="0.2"/>
    <row r="17642" ht="12" customHeight="1" x14ac:dyDescent="0.2"/>
    <row r="17643" ht="12" customHeight="1" x14ac:dyDescent="0.2"/>
    <row r="17644" ht="12" customHeight="1" x14ac:dyDescent="0.2"/>
    <row r="17645" ht="12" customHeight="1" x14ac:dyDescent="0.2"/>
    <row r="17646" ht="12" customHeight="1" x14ac:dyDescent="0.2"/>
    <row r="17647" ht="12" customHeight="1" x14ac:dyDescent="0.2"/>
    <row r="17648" ht="12" customHeight="1" x14ac:dyDescent="0.2"/>
    <row r="17649" ht="12" customHeight="1" x14ac:dyDescent="0.2"/>
    <row r="17650" ht="12" customHeight="1" x14ac:dyDescent="0.2"/>
    <row r="17651" ht="12" customHeight="1" x14ac:dyDescent="0.2"/>
    <row r="17652" ht="12" customHeight="1" x14ac:dyDescent="0.2"/>
    <row r="17653" ht="12" customHeight="1" x14ac:dyDescent="0.2"/>
    <row r="17654" ht="12" customHeight="1" x14ac:dyDescent="0.2"/>
    <row r="17655" ht="12" customHeight="1" x14ac:dyDescent="0.2"/>
    <row r="17656" ht="12" customHeight="1" x14ac:dyDescent="0.2"/>
    <row r="17657" ht="12" customHeight="1" x14ac:dyDescent="0.2"/>
    <row r="17658" ht="12" customHeight="1" x14ac:dyDescent="0.2"/>
    <row r="17659" ht="12" customHeight="1" x14ac:dyDescent="0.2"/>
    <row r="17660" ht="12" customHeight="1" x14ac:dyDescent="0.2"/>
    <row r="17661" ht="12" customHeight="1" x14ac:dyDescent="0.2"/>
    <row r="17662" ht="12" customHeight="1" x14ac:dyDescent="0.2"/>
    <row r="17663" ht="12" customHeight="1" x14ac:dyDescent="0.2"/>
    <row r="17664" ht="12" customHeight="1" x14ac:dyDescent="0.2"/>
    <row r="17665" ht="12" customHeight="1" x14ac:dyDescent="0.2"/>
    <row r="17666" ht="12" customHeight="1" x14ac:dyDescent="0.2"/>
    <row r="17667" ht="12" customHeight="1" x14ac:dyDescent="0.2"/>
    <row r="17668" ht="12" customHeight="1" x14ac:dyDescent="0.2"/>
    <row r="17669" ht="12" customHeight="1" x14ac:dyDescent="0.2"/>
    <row r="17670" ht="12" customHeight="1" x14ac:dyDescent="0.2"/>
    <row r="17671" ht="12" customHeight="1" x14ac:dyDescent="0.2"/>
    <row r="17672" ht="12" customHeight="1" x14ac:dyDescent="0.2"/>
    <row r="17673" ht="12" customHeight="1" x14ac:dyDescent="0.2"/>
    <row r="17674" ht="12" customHeight="1" x14ac:dyDescent="0.2"/>
    <row r="17675" ht="12" customHeight="1" x14ac:dyDescent="0.2"/>
    <row r="17676" ht="12" customHeight="1" x14ac:dyDescent="0.2"/>
    <row r="17677" ht="12" customHeight="1" x14ac:dyDescent="0.2"/>
    <row r="17678" ht="12" customHeight="1" x14ac:dyDescent="0.2"/>
    <row r="17679" ht="12" customHeight="1" x14ac:dyDescent="0.2"/>
    <row r="17680" ht="12" customHeight="1" x14ac:dyDescent="0.2"/>
    <row r="17681" ht="12" customHeight="1" x14ac:dyDescent="0.2"/>
    <row r="17682" ht="12" customHeight="1" x14ac:dyDescent="0.2"/>
    <row r="17683" ht="12" customHeight="1" x14ac:dyDescent="0.2"/>
    <row r="17684" ht="12" customHeight="1" x14ac:dyDescent="0.2"/>
    <row r="17685" ht="12" customHeight="1" x14ac:dyDescent="0.2"/>
    <row r="17686" ht="12" customHeight="1" x14ac:dyDescent="0.2"/>
    <row r="17687" ht="12" customHeight="1" x14ac:dyDescent="0.2"/>
    <row r="17688" ht="12" customHeight="1" x14ac:dyDescent="0.2"/>
    <row r="17689" ht="12" customHeight="1" x14ac:dyDescent="0.2"/>
    <row r="17690" ht="12" customHeight="1" x14ac:dyDescent="0.2"/>
    <row r="17691" ht="12" customHeight="1" x14ac:dyDescent="0.2"/>
    <row r="17692" ht="12" customHeight="1" x14ac:dyDescent="0.2"/>
    <row r="17693" ht="12" customHeight="1" x14ac:dyDescent="0.2"/>
    <row r="17694" ht="12" customHeight="1" x14ac:dyDescent="0.2"/>
    <row r="17695" ht="12" customHeight="1" x14ac:dyDescent="0.2"/>
    <row r="17696" ht="12" customHeight="1" x14ac:dyDescent="0.2"/>
    <row r="17697" ht="12" customHeight="1" x14ac:dyDescent="0.2"/>
    <row r="17698" ht="12" customHeight="1" x14ac:dyDescent="0.2"/>
    <row r="17699" ht="12" customHeight="1" x14ac:dyDescent="0.2"/>
    <row r="17700" ht="12" customHeight="1" x14ac:dyDescent="0.2"/>
    <row r="17701" ht="12" customHeight="1" x14ac:dyDescent="0.2"/>
    <row r="17702" ht="12" customHeight="1" x14ac:dyDescent="0.2"/>
    <row r="17703" ht="12" customHeight="1" x14ac:dyDescent="0.2"/>
    <row r="17704" ht="12" customHeight="1" x14ac:dyDescent="0.2"/>
    <row r="17705" ht="12" customHeight="1" x14ac:dyDescent="0.2"/>
    <row r="17706" ht="12" customHeight="1" x14ac:dyDescent="0.2"/>
    <row r="17707" ht="12" customHeight="1" x14ac:dyDescent="0.2"/>
    <row r="17708" ht="12" customHeight="1" x14ac:dyDescent="0.2"/>
    <row r="17709" ht="12" customHeight="1" x14ac:dyDescent="0.2"/>
    <row r="17710" ht="12" customHeight="1" x14ac:dyDescent="0.2"/>
    <row r="17711" ht="12" customHeight="1" x14ac:dyDescent="0.2"/>
    <row r="17712" ht="12" customHeight="1" x14ac:dyDescent="0.2"/>
    <row r="17713" ht="12" customHeight="1" x14ac:dyDescent="0.2"/>
    <row r="17714" ht="12" customHeight="1" x14ac:dyDescent="0.2"/>
    <row r="17715" ht="12" customHeight="1" x14ac:dyDescent="0.2"/>
    <row r="17716" ht="12" customHeight="1" x14ac:dyDescent="0.2"/>
    <row r="17717" ht="12" customHeight="1" x14ac:dyDescent="0.2"/>
    <row r="17718" ht="12" customHeight="1" x14ac:dyDescent="0.2"/>
    <row r="17719" ht="12" customHeight="1" x14ac:dyDescent="0.2"/>
    <row r="17720" ht="12" customHeight="1" x14ac:dyDescent="0.2"/>
    <row r="17721" ht="12" customHeight="1" x14ac:dyDescent="0.2"/>
    <row r="17722" ht="12" customHeight="1" x14ac:dyDescent="0.2"/>
    <row r="17723" ht="12" customHeight="1" x14ac:dyDescent="0.2"/>
    <row r="17724" ht="12" customHeight="1" x14ac:dyDescent="0.2"/>
    <row r="17725" ht="12" customHeight="1" x14ac:dyDescent="0.2"/>
    <row r="17726" ht="12" customHeight="1" x14ac:dyDescent="0.2"/>
    <row r="17727" ht="12" customHeight="1" x14ac:dyDescent="0.2"/>
    <row r="17728" ht="12" customHeight="1" x14ac:dyDescent="0.2"/>
    <row r="17729" ht="12" customHeight="1" x14ac:dyDescent="0.2"/>
    <row r="17730" ht="12" customHeight="1" x14ac:dyDescent="0.2"/>
    <row r="17731" ht="12" customHeight="1" x14ac:dyDescent="0.2"/>
    <row r="17732" ht="12" customHeight="1" x14ac:dyDescent="0.2"/>
    <row r="17733" ht="12" customHeight="1" x14ac:dyDescent="0.2"/>
    <row r="17734" ht="12" customHeight="1" x14ac:dyDescent="0.2"/>
    <row r="17735" ht="12" customHeight="1" x14ac:dyDescent="0.2"/>
    <row r="17736" ht="12" customHeight="1" x14ac:dyDescent="0.2"/>
    <row r="17737" ht="12" customHeight="1" x14ac:dyDescent="0.2"/>
    <row r="17738" ht="12" customHeight="1" x14ac:dyDescent="0.2"/>
    <row r="17739" ht="12" customHeight="1" x14ac:dyDescent="0.2"/>
    <row r="17740" ht="12" customHeight="1" x14ac:dyDescent="0.2"/>
    <row r="17741" ht="12" customHeight="1" x14ac:dyDescent="0.2"/>
    <row r="17742" ht="12" customHeight="1" x14ac:dyDescent="0.2"/>
    <row r="17743" ht="12" customHeight="1" x14ac:dyDescent="0.2"/>
    <row r="17744" ht="12" customHeight="1" x14ac:dyDescent="0.2"/>
    <row r="17745" ht="12" customHeight="1" x14ac:dyDescent="0.2"/>
    <row r="17746" ht="12" customHeight="1" x14ac:dyDescent="0.2"/>
    <row r="17747" ht="12" customHeight="1" x14ac:dyDescent="0.2"/>
    <row r="17748" ht="12" customHeight="1" x14ac:dyDescent="0.2"/>
    <row r="17749" ht="12" customHeight="1" x14ac:dyDescent="0.2"/>
    <row r="17750" ht="12" customHeight="1" x14ac:dyDescent="0.2"/>
    <row r="17751" ht="12" customHeight="1" x14ac:dyDescent="0.2"/>
    <row r="17752" ht="12" customHeight="1" x14ac:dyDescent="0.2"/>
    <row r="17753" ht="12" customHeight="1" x14ac:dyDescent="0.2"/>
    <row r="17754" ht="12" customHeight="1" x14ac:dyDescent="0.2"/>
    <row r="17755" ht="12" customHeight="1" x14ac:dyDescent="0.2"/>
    <row r="17756" ht="12" customHeight="1" x14ac:dyDescent="0.2"/>
    <row r="17757" ht="12" customHeight="1" x14ac:dyDescent="0.2"/>
    <row r="17758" ht="12" customHeight="1" x14ac:dyDescent="0.2"/>
    <row r="17759" ht="12" customHeight="1" x14ac:dyDescent="0.2"/>
    <row r="17760" ht="12" customHeight="1" x14ac:dyDescent="0.2"/>
    <row r="17761" ht="12" customHeight="1" x14ac:dyDescent="0.2"/>
    <row r="17762" ht="12" customHeight="1" x14ac:dyDescent="0.2"/>
    <row r="17763" ht="12" customHeight="1" x14ac:dyDescent="0.2"/>
    <row r="17764" ht="12" customHeight="1" x14ac:dyDescent="0.2"/>
    <row r="17765" ht="12" customHeight="1" x14ac:dyDescent="0.2"/>
    <row r="17766" ht="12" customHeight="1" x14ac:dyDescent="0.2"/>
    <row r="17767" ht="12" customHeight="1" x14ac:dyDescent="0.2"/>
    <row r="17768" ht="12" customHeight="1" x14ac:dyDescent="0.2"/>
    <row r="17769" ht="12" customHeight="1" x14ac:dyDescent="0.2"/>
    <row r="17770" ht="12" customHeight="1" x14ac:dyDescent="0.2"/>
    <row r="17771" ht="12" customHeight="1" x14ac:dyDescent="0.2"/>
    <row r="17772" ht="12" customHeight="1" x14ac:dyDescent="0.2"/>
    <row r="17773" ht="12" customHeight="1" x14ac:dyDescent="0.2"/>
    <row r="17774" ht="12" customHeight="1" x14ac:dyDescent="0.2"/>
    <row r="17775" ht="12" customHeight="1" x14ac:dyDescent="0.2"/>
    <row r="17776" ht="12" customHeight="1" x14ac:dyDescent="0.2"/>
    <row r="17777" ht="12" customHeight="1" x14ac:dyDescent="0.2"/>
    <row r="17778" ht="12" customHeight="1" x14ac:dyDescent="0.2"/>
    <row r="17779" ht="12" customHeight="1" x14ac:dyDescent="0.2"/>
    <row r="17780" ht="12" customHeight="1" x14ac:dyDescent="0.2"/>
    <row r="17781" ht="12" customHeight="1" x14ac:dyDescent="0.2"/>
    <row r="17782" ht="12" customHeight="1" x14ac:dyDescent="0.2"/>
    <row r="17783" ht="12" customHeight="1" x14ac:dyDescent="0.2"/>
    <row r="17784" ht="12" customHeight="1" x14ac:dyDescent="0.2"/>
    <row r="17785" ht="12" customHeight="1" x14ac:dyDescent="0.2"/>
    <row r="17786" ht="12" customHeight="1" x14ac:dyDescent="0.2"/>
    <row r="17787" ht="12" customHeight="1" x14ac:dyDescent="0.2"/>
    <row r="17788" ht="12" customHeight="1" x14ac:dyDescent="0.2"/>
    <row r="17789" ht="12" customHeight="1" x14ac:dyDescent="0.2"/>
    <row r="17790" ht="12" customHeight="1" x14ac:dyDescent="0.2"/>
    <row r="17791" ht="12" customHeight="1" x14ac:dyDescent="0.2"/>
    <row r="17792" ht="12" customHeight="1" x14ac:dyDescent="0.2"/>
    <row r="17793" ht="12" customHeight="1" x14ac:dyDescent="0.2"/>
    <row r="17794" ht="12" customHeight="1" x14ac:dyDescent="0.2"/>
    <row r="17795" ht="12" customHeight="1" x14ac:dyDescent="0.2"/>
    <row r="17796" ht="12" customHeight="1" x14ac:dyDescent="0.2"/>
    <row r="17797" ht="12" customHeight="1" x14ac:dyDescent="0.2"/>
    <row r="17798" ht="12" customHeight="1" x14ac:dyDescent="0.2"/>
    <row r="17799" ht="12" customHeight="1" x14ac:dyDescent="0.2"/>
    <row r="17800" ht="12" customHeight="1" x14ac:dyDescent="0.2"/>
    <row r="17801" ht="12" customHeight="1" x14ac:dyDescent="0.2"/>
    <row r="17802" ht="12" customHeight="1" x14ac:dyDescent="0.2"/>
    <row r="17803" ht="12" customHeight="1" x14ac:dyDescent="0.2"/>
    <row r="17804" ht="12" customHeight="1" x14ac:dyDescent="0.2"/>
    <row r="17805" ht="12" customHeight="1" x14ac:dyDescent="0.2"/>
    <row r="17806" ht="12" customHeight="1" x14ac:dyDescent="0.2"/>
    <row r="17807" ht="12" customHeight="1" x14ac:dyDescent="0.2"/>
    <row r="17808" ht="12" customHeight="1" x14ac:dyDescent="0.2"/>
    <row r="17809" ht="12" customHeight="1" x14ac:dyDescent="0.2"/>
    <row r="17810" ht="12" customHeight="1" x14ac:dyDescent="0.2"/>
    <row r="17811" ht="12" customHeight="1" x14ac:dyDescent="0.2"/>
    <row r="17812" ht="12" customHeight="1" x14ac:dyDescent="0.2"/>
    <row r="17813" ht="12" customHeight="1" x14ac:dyDescent="0.2"/>
    <row r="17814" ht="12" customHeight="1" x14ac:dyDescent="0.2"/>
    <row r="17815" ht="12" customHeight="1" x14ac:dyDescent="0.2"/>
    <row r="17816" ht="12" customHeight="1" x14ac:dyDescent="0.2"/>
    <row r="17817" ht="12" customHeight="1" x14ac:dyDescent="0.2"/>
    <row r="17818" ht="12" customHeight="1" x14ac:dyDescent="0.2"/>
    <row r="17819" ht="12" customHeight="1" x14ac:dyDescent="0.2"/>
    <row r="17820" ht="12" customHeight="1" x14ac:dyDescent="0.2"/>
    <row r="17821" ht="12" customHeight="1" x14ac:dyDescent="0.2"/>
    <row r="17822" ht="12" customHeight="1" x14ac:dyDescent="0.2"/>
    <row r="17823" ht="12" customHeight="1" x14ac:dyDescent="0.2"/>
    <row r="17824" ht="12" customHeight="1" x14ac:dyDescent="0.2"/>
    <row r="17825" ht="12" customHeight="1" x14ac:dyDescent="0.2"/>
    <row r="17826" ht="12" customHeight="1" x14ac:dyDescent="0.2"/>
    <row r="17827" ht="12" customHeight="1" x14ac:dyDescent="0.2"/>
    <row r="17828" ht="12" customHeight="1" x14ac:dyDescent="0.2"/>
    <row r="17829" ht="12" customHeight="1" x14ac:dyDescent="0.2"/>
    <row r="17830" ht="12" customHeight="1" x14ac:dyDescent="0.2"/>
    <row r="17831" ht="12" customHeight="1" x14ac:dyDescent="0.2"/>
    <row r="17832" ht="12" customHeight="1" x14ac:dyDescent="0.2"/>
    <row r="17833" ht="12" customHeight="1" x14ac:dyDescent="0.2"/>
    <row r="17834" ht="12" customHeight="1" x14ac:dyDescent="0.2"/>
    <row r="17835" ht="12" customHeight="1" x14ac:dyDescent="0.2"/>
    <row r="17836" ht="12" customHeight="1" x14ac:dyDescent="0.2"/>
    <row r="17837" ht="12" customHeight="1" x14ac:dyDescent="0.2"/>
    <row r="17838" ht="12" customHeight="1" x14ac:dyDescent="0.2"/>
    <row r="17839" ht="12" customHeight="1" x14ac:dyDescent="0.2"/>
    <row r="17840" ht="12" customHeight="1" x14ac:dyDescent="0.2"/>
    <row r="17841" ht="12" customHeight="1" x14ac:dyDescent="0.2"/>
    <row r="17842" ht="12" customHeight="1" x14ac:dyDescent="0.2"/>
    <row r="17843" ht="12" customHeight="1" x14ac:dyDescent="0.2"/>
    <row r="17844" ht="12" customHeight="1" x14ac:dyDescent="0.2"/>
    <row r="17845" ht="12" customHeight="1" x14ac:dyDescent="0.2"/>
    <row r="17846" ht="12" customHeight="1" x14ac:dyDescent="0.2"/>
    <row r="17847" ht="12" customHeight="1" x14ac:dyDescent="0.2"/>
    <row r="17848" ht="12" customHeight="1" x14ac:dyDescent="0.2"/>
    <row r="17849" ht="12" customHeight="1" x14ac:dyDescent="0.2"/>
    <row r="17850" ht="12" customHeight="1" x14ac:dyDescent="0.2"/>
    <row r="17851" ht="12" customHeight="1" x14ac:dyDescent="0.2"/>
    <row r="17852" ht="12" customHeight="1" x14ac:dyDescent="0.2"/>
    <row r="17853" ht="12" customHeight="1" x14ac:dyDescent="0.2"/>
    <row r="17854" ht="12" customHeight="1" x14ac:dyDescent="0.2"/>
    <row r="17855" ht="12" customHeight="1" x14ac:dyDescent="0.2"/>
    <row r="17856" ht="12" customHeight="1" x14ac:dyDescent="0.2"/>
    <row r="17857" ht="12" customHeight="1" x14ac:dyDescent="0.2"/>
    <row r="17858" ht="12" customHeight="1" x14ac:dyDescent="0.2"/>
    <row r="17859" ht="12" customHeight="1" x14ac:dyDescent="0.2"/>
    <row r="17860" ht="12" customHeight="1" x14ac:dyDescent="0.2"/>
    <row r="17861" ht="12" customHeight="1" x14ac:dyDescent="0.2"/>
    <row r="17862" ht="12" customHeight="1" x14ac:dyDescent="0.2"/>
    <row r="17863" ht="12" customHeight="1" x14ac:dyDescent="0.2"/>
    <row r="17864" ht="12" customHeight="1" x14ac:dyDescent="0.2"/>
    <row r="17865" ht="12" customHeight="1" x14ac:dyDescent="0.2"/>
    <row r="17866" ht="12" customHeight="1" x14ac:dyDescent="0.2"/>
    <row r="17867" ht="12" customHeight="1" x14ac:dyDescent="0.2"/>
    <row r="17868" ht="12" customHeight="1" x14ac:dyDescent="0.2"/>
    <row r="17869" ht="12" customHeight="1" x14ac:dyDescent="0.2"/>
    <row r="17870" ht="12" customHeight="1" x14ac:dyDescent="0.2"/>
    <row r="17871" ht="12" customHeight="1" x14ac:dyDescent="0.2"/>
    <row r="17872" ht="12" customHeight="1" x14ac:dyDescent="0.2"/>
    <row r="17873" ht="12" customHeight="1" x14ac:dyDescent="0.2"/>
    <row r="17874" ht="12" customHeight="1" x14ac:dyDescent="0.2"/>
    <row r="17875" ht="12" customHeight="1" x14ac:dyDescent="0.2"/>
    <row r="17876" ht="12" customHeight="1" x14ac:dyDescent="0.2"/>
    <row r="17877" ht="12" customHeight="1" x14ac:dyDescent="0.2"/>
    <row r="17878" ht="12" customHeight="1" x14ac:dyDescent="0.2"/>
    <row r="17879" ht="12" customHeight="1" x14ac:dyDescent="0.2"/>
    <row r="17880" ht="12" customHeight="1" x14ac:dyDescent="0.2"/>
    <row r="17881" ht="12" customHeight="1" x14ac:dyDescent="0.2"/>
    <row r="17882" ht="12" customHeight="1" x14ac:dyDescent="0.2"/>
    <row r="17883" ht="12" customHeight="1" x14ac:dyDescent="0.2"/>
    <row r="17884" ht="12" customHeight="1" x14ac:dyDescent="0.2"/>
    <row r="17885" ht="12" customHeight="1" x14ac:dyDescent="0.2"/>
    <row r="17886" ht="12" customHeight="1" x14ac:dyDescent="0.2"/>
    <row r="17887" ht="12" customHeight="1" x14ac:dyDescent="0.2"/>
    <row r="17888" ht="12" customHeight="1" x14ac:dyDescent="0.2"/>
    <row r="17889" ht="12" customHeight="1" x14ac:dyDescent="0.2"/>
    <row r="17890" ht="12" customHeight="1" x14ac:dyDescent="0.2"/>
    <row r="17891" ht="12" customHeight="1" x14ac:dyDescent="0.2"/>
    <row r="17892" ht="12" customHeight="1" x14ac:dyDescent="0.2"/>
    <row r="17893" ht="12" customHeight="1" x14ac:dyDescent="0.2"/>
    <row r="17894" ht="12" customHeight="1" x14ac:dyDescent="0.2"/>
    <row r="17895" ht="12" customHeight="1" x14ac:dyDescent="0.2"/>
    <row r="17896" ht="12" customHeight="1" x14ac:dyDescent="0.2"/>
    <row r="17897" ht="12" customHeight="1" x14ac:dyDescent="0.2"/>
    <row r="17898" ht="12" customHeight="1" x14ac:dyDescent="0.2"/>
    <row r="17899" ht="12" customHeight="1" x14ac:dyDescent="0.2"/>
    <row r="17900" ht="12" customHeight="1" x14ac:dyDescent="0.2"/>
    <row r="17901" ht="12" customHeight="1" x14ac:dyDescent="0.2"/>
    <row r="17902" ht="12" customHeight="1" x14ac:dyDescent="0.2"/>
    <row r="17903" ht="12" customHeight="1" x14ac:dyDescent="0.2"/>
    <row r="17904" ht="12" customHeight="1" x14ac:dyDescent="0.2"/>
    <row r="17905" ht="12" customHeight="1" x14ac:dyDescent="0.2"/>
    <row r="17906" ht="12" customHeight="1" x14ac:dyDescent="0.2"/>
    <row r="17907" ht="12" customHeight="1" x14ac:dyDescent="0.2"/>
    <row r="17908" ht="12" customHeight="1" x14ac:dyDescent="0.2"/>
    <row r="17909" ht="12" customHeight="1" x14ac:dyDescent="0.2"/>
    <row r="17910" ht="12" customHeight="1" x14ac:dyDescent="0.2"/>
    <row r="17911" ht="12" customHeight="1" x14ac:dyDescent="0.2"/>
    <row r="17912" ht="12" customHeight="1" x14ac:dyDescent="0.2"/>
    <row r="17913" ht="12" customHeight="1" x14ac:dyDescent="0.2"/>
    <row r="17914" ht="12" customHeight="1" x14ac:dyDescent="0.2"/>
    <row r="17915" ht="12" customHeight="1" x14ac:dyDescent="0.2"/>
    <row r="17916" ht="12" customHeight="1" x14ac:dyDescent="0.2"/>
    <row r="17917" ht="12" customHeight="1" x14ac:dyDescent="0.2"/>
    <row r="17918" ht="12" customHeight="1" x14ac:dyDescent="0.2"/>
    <row r="17919" ht="12" customHeight="1" x14ac:dyDescent="0.2"/>
    <row r="17920" ht="12" customHeight="1" x14ac:dyDescent="0.2"/>
    <row r="17921" ht="12" customHeight="1" x14ac:dyDescent="0.2"/>
    <row r="17922" ht="12" customHeight="1" x14ac:dyDescent="0.2"/>
    <row r="17923" ht="12" customHeight="1" x14ac:dyDescent="0.2"/>
    <row r="17924" ht="12" customHeight="1" x14ac:dyDescent="0.2"/>
    <row r="17925" ht="12" customHeight="1" x14ac:dyDescent="0.2"/>
    <row r="17926" ht="12" customHeight="1" x14ac:dyDescent="0.2"/>
    <row r="17927" ht="12" customHeight="1" x14ac:dyDescent="0.2"/>
    <row r="17928" ht="12" customHeight="1" x14ac:dyDescent="0.2"/>
    <row r="17929" ht="12" customHeight="1" x14ac:dyDescent="0.2"/>
    <row r="17930" ht="12" customHeight="1" x14ac:dyDescent="0.2"/>
    <row r="17931" ht="12" customHeight="1" x14ac:dyDescent="0.2"/>
    <row r="17932" ht="12" customHeight="1" x14ac:dyDescent="0.2"/>
    <row r="17933" ht="12" customHeight="1" x14ac:dyDescent="0.2"/>
    <row r="17934" ht="12" customHeight="1" x14ac:dyDescent="0.2"/>
    <row r="17935" ht="12" customHeight="1" x14ac:dyDescent="0.2"/>
    <row r="17936" ht="12" customHeight="1" x14ac:dyDescent="0.2"/>
    <row r="17937" ht="12" customHeight="1" x14ac:dyDescent="0.2"/>
    <row r="17938" ht="12" customHeight="1" x14ac:dyDescent="0.2"/>
    <row r="17939" ht="12" customHeight="1" x14ac:dyDescent="0.2"/>
    <row r="17940" ht="12" customHeight="1" x14ac:dyDescent="0.2"/>
    <row r="17941" ht="12" customHeight="1" x14ac:dyDescent="0.2"/>
    <row r="17942" ht="12" customHeight="1" x14ac:dyDescent="0.2"/>
    <row r="17943" ht="12" customHeight="1" x14ac:dyDescent="0.2"/>
    <row r="17944" ht="12" customHeight="1" x14ac:dyDescent="0.2"/>
    <row r="17945" ht="12" customHeight="1" x14ac:dyDescent="0.2"/>
    <row r="17946" ht="12" customHeight="1" x14ac:dyDescent="0.2"/>
    <row r="17947" ht="12" customHeight="1" x14ac:dyDescent="0.2"/>
    <row r="17948" ht="12" customHeight="1" x14ac:dyDescent="0.2"/>
    <row r="17949" ht="12" customHeight="1" x14ac:dyDescent="0.2"/>
    <row r="17950" ht="12" customHeight="1" x14ac:dyDescent="0.2"/>
    <row r="17951" ht="12" customHeight="1" x14ac:dyDescent="0.2"/>
    <row r="17952" ht="12" customHeight="1" x14ac:dyDescent="0.2"/>
    <row r="17953" ht="12" customHeight="1" x14ac:dyDescent="0.2"/>
    <row r="17954" ht="12" customHeight="1" x14ac:dyDescent="0.2"/>
    <row r="17955" ht="12" customHeight="1" x14ac:dyDescent="0.2"/>
    <row r="17956" ht="12" customHeight="1" x14ac:dyDescent="0.2"/>
    <row r="17957" ht="12" customHeight="1" x14ac:dyDescent="0.2"/>
    <row r="17958" ht="12" customHeight="1" x14ac:dyDescent="0.2"/>
    <row r="17959" ht="12" customHeight="1" x14ac:dyDescent="0.2"/>
    <row r="17960" ht="12" customHeight="1" x14ac:dyDescent="0.2"/>
    <row r="17961" ht="12" customHeight="1" x14ac:dyDescent="0.2"/>
    <row r="17962" ht="12" customHeight="1" x14ac:dyDescent="0.2"/>
    <row r="17963" ht="12" customHeight="1" x14ac:dyDescent="0.2"/>
    <row r="17964" ht="12" customHeight="1" x14ac:dyDescent="0.2"/>
    <row r="17965" ht="12" customHeight="1" x14ac:dyDescent="0.2"/>
    <row r="17966" ht="12" customHeight="1" x14ac:dyDescent="0.2"/>
    <row r="17967" ht="12" customHeight="1" x14ac:dyDescent="0.2"/>
    <row r="17968" ht="12" customHeight="1" x14ac:dyDescent="0.2"/>
    <row r="17969" ht="12" customHeight="1" x14ac:dyDescent="0.2"/>
    <row r="17970" ht="12" customHeight="1" x14ac:dyDescent="0.2"/>
    <row r="17971" ht="12" customHeight="1" x14ac:dyDescent="0.2"/>
    <row r="17972" ht="12" customHeight="1" x14ac:dyDescent="0.2"/>
    <row r="17973" ht="12" customHeight="1" x14ac:dyDescent="0.2"/>
    <row r="17974" ht="12" customHeight="1" x14ac:dyDescent="0.2"/>
    <row r="17975" ht="12" customHeight="1" x14ac:dyDescent="0.2"/>
    <row r="17976" ht="12" customHeight="1" x14ac:dyDescent="0.2"/>
    <row r="17977" ht="12" customHeight="1" x14ac:dyDescent="0.2"/>
    <row r="17978" ht="12" customHeight="1" x14ac:dyDescent="0.2"/>
    <row r="17979" ht="12" customHeight="1" x14ac:dyDescent="0.2"/>
    <row r="17980" ht="12" customHeight="1" x14ac:dyDescent="0.2"/>
    <row r="17981" ht="12" customHeight="1" x14ac:dyDescent="0.2"/>
    <row r="17982" ht="12" customHeight="1" x14ac:dyDescent="0.2"/>
    <row r="17983" ht="12" customHeight="1" x14ac:dyDescent="0.2"/>
    <row r="17984" ht="12" customHeight="1" x14ac:dyDescent="0.2"/>
    <row r="17985" ht="12" customHeight="1" x14ac:dyDescent="0.2"/>
    <row r="17986" ht="12" customHeight="1" x14ac:dyDescent="0.2"/>
    <row r="17987" ht="12" customHeight="1" x14ac:dyDescent="0.2"/>
    <row r="17988" ht="12" customHeight="1" x14ac:dyDescent="0.2"/>
    <row r="17989" ht="12" customHeight="1" x14ac:dyDescent="0.2"/>
    <row r="17990" ht="12" customHeight="1" x14ac:dyDescent="0.2"/>
    <row r="17991" ht="12" customHeight="1" x14ac:dyDescent="0.2"/>
    <row r="17992" ht="12" customHeight="1" x14ac:dyDescent="0.2"/>
    <row r="17993" ht="12" customHeight="1" x14ac:dyDescent="0.2"/>
    <row r="17994" ht="12" customHeight="1" x14ac:dyDescent="0.2"/>
    <row r="17995" ht="12" customHeight="1" x14ac:dyDescent="0.2"/>
    <row r="17996" ht="12" customHeight="1" x14ac:dyDescent="0.2"/>
    <row r="17997" ht="12" customHeight="1" x14ac:dyDescent="0.2"/>
    <row r="17998" ht="12" customHeight="1" x14ac:dyDescent="0.2"/>
    <row r="17999" ht="12" customHeight="1" x14ac:dyDescent="0.2"/>
    <row r="18000" ht="12" customHeight="1" x14ac:dyDescent="0.2"/>
    <row r="18001" ht="12" customHeight="1" x14ac:dyDescent="0.2"/>
    <row r="18002" ht="12" customHeight="1" x14ac:dyDescent="0.2"/>
    <row r="18003" ht="12" customHeight="1" x14ac:dyDescent="0.2"/>
    <row r="18004" ht="12" customHeight="1" x14ac:dyDescent="0.2"/>
    <row r="18005" ht="12" customHeight="1" x14ac:dyDescent="0.2"/>
    <row r="18006" ht="12" customHeight="1" x14ac:dyDescent="0.2"/>
    <row r="18007" ht="12" customHeight="1" x14ac:dyDescent="0.2"/>
    <row r="18008" ht="12" customHeight="1" x14ac:dyDescent="0.2"/>
    <row r="18009" ht="12" customHeight="1" x14ac:dyDescent="0.2"/>
    <row r="18010" ht="12" customHeight="1" x14ac:dyDescent="0.2"/>
    <row r="18011" ht="12" customHeight="1" x14ac:dyDescent="0.2"/>
    <row r="18012" ht="12" customHeight="1" x14ac:dyDescent="0.2"/>
    <row r="18013" ht="12" customHeight="1" x14ac:dyDescent="0.2"/>
    <row r="18014" ht="12" customHeight="1" x14ac:dyDescent="0.2"/>
    <row r="18015" ht="12" customHeight="1" x14ac:dyDescent="0.2"/>
    <row r="18016" ht="12" customHeight="1" x14ac:dyDescent="0.2"/>
    <row r="18017" ht="12" customHeight="1" x14ac:dyDescent="0.2"/>
    <row r="18018" ht="12" customHeight="1" x14ac:dyDescent="0.2"/>
    <row r="18019" ht="12" customHeight="1" x14ac:dyDescent="0.2"/>
    <row r="18020" ht="12" customHeight="1" x14ac:dyDescent="0.2"/>
    <row r="18021" ht="12" customHeight="1" x14ac:dyDescent="0.2"/>
    <row r="18022" ht="12" customHeight="1" x14ac:dyDescent="0.2"/>
    <row r="18023" ht="12" customHeight="1" x14ac:dyDescent="0.2"/>
    <row r="18024" ht="12" customHeight="1" x14ac:dyDescent="0.2"/>
    <row r="18025" ht="12" customHeight="1" x14ac:dyDescent="0.2"/>
    <row r="18026" ht="12" customHeight="1" x14ac:dyDescent="0.2"/>
    <row r="18027" ht="12" customHeight="1" x14ac:dyDescent="0.2"/>
    <row r="18028" ht="12" customHeight="1" x14ac:dyDescent="0.2"/>
    <row r="18029" ht="12" customHeight="1" x14ac:dyDescent="0.2"/>
    <row r="18030" ht="12" customHeight="1" x14ac:dyDescent="0.2"/>
    <row r="18031" ht="12" customHeight="1" x14ac:dyDescent="0.2"/>
    <row r="18032" ht="12" customHeight="1" x14ac:dyDescent="0.2"/>
    <row r="18033" ht="12" customHeight="1" x14ac:dyDescent="0.2"/>
    <row r="18034" ht="12" customHeight="1" x14ac:dyDescent="0.2"/>
    <row r="18035" ht="12" customHeight="1" x14ac:dyDescent="0.2"/>
    <row r="18036" ht="12" customHeight="1" x14ac:dyDescent="0.2"/>
    <row r="18037" ht="12" customHeight="1" x14ac:dyDescent="0.2"/>
    <row r="18038" ht="12" customHeight="1" x14ac:dyDescent="0.2"/>
    <row r="18039" ht="12" customHeight="1" x14ac:dyDescent="0.2"/>
    <row r="18040" ht="12" customHeight="1" x14ac:dyDescent="0.2"/>
    <row r="18041" ht="12" customHeight="1" x14ac:dyDescent="0.2"/>
    <row r="18042" ht="12" customHeight="1" x14ac:dyDescent="0.2"/>
    <row r="18043" ht="12" customHeight="1" x14ac:dyDescent="0.2"/>
    <row r="18044" ht="12" customHeight="1" x14ac:dyDescent="0.2"/>
    <row r="18045" ht="12" customHeight="1" x14ac:dyDescent="0.2"/>
    <row r="18046" ht="12" customHeight="1" x14ac:dyDescent="0.2"/>
    <row r="18047" ht="12" customHeight="1" x14ac:dyDescent="0.2"/>
    <row r="18048" ht="12" customHeight="1" x14ac:dyDescent="0.2"/>
    <row r="18049" ht="12" customHeight="1" x14ac:dyDescent="0.2"/>
    <row r="18050" ht="12" customHeight="1" x14ac:dyDescent="0.2"/>
    <row r="18051" ht="12" customHeight="1" x14ac:dyDescent="0.2"/>
    <row r="18052" ht="12" customHeight="1" x14ac:dyDescent="0.2"/>
    <row r="18053" ht="12" customHeight="1" x14ac:dyDescent="0.2"/>
    <row r="18054" ht="12" customHeight="1" x14ac:dyDescent="0.2"/>
    <row r="18055" ht="12" customHeight="1" x14ac:dyDescent="0.2"/>
    <row r="18056" ht="12" customHeight="1" x14ac:dyDescent="0.2"/>
    <row r="18057" ht="12" customHeight="1" x14ac:dyDescent="0.2"/>
    <row r="18058" ht="12" customHeight="1" x14ac:dyDescent="0.2"/>
    <row r="18059" ht="12" customHeight="1" x14ac:dyDescent="0.2"/>
    <row r="18060" ht="12" customHeight="1" x14ac:dyDescent="0.2"/>
    <row r="18061" ht="12" customHeight="1" x14ac:dyDescent="0.2"/>
    <row r="18062" ht="12" customHeight="1" x14ac:dyDescent="0.2"/>
    <row r="18063" ht="12" customHeight="1" x14ac:dyDescent="0.2"/>
    <row r="18064" ht="12" customHeight="1" x14ac:dyDescent="0.2"/>
    <row r="18065" ht="12" customHeight="1" x14ac:dyDescent="0.2"/>
    <row r="18066" ht="12" customHeight="1" x14ac:dyDescent="0.2"/>
    <row r="18067" ht="12" customHeight="1" x14ac:dyDescent="0.2"/>
    <row r="18068" ht="12" customHeight="1" x14ac:dyDescent="0.2"/>
    <row r="18069" ht="12" customHeight="1" x14ac:dyDescent="0.2"/>
    <row r="18070" ht="12" customHeight="1" x14ac:dyDescent="0.2"/>
    <row r="18071" ht="12" customHeight="1" x14ac:dyDescent="0.2"/>
    <row r="18072" ht="12" customHeight="1" x14ac:dyDescent="0.2"/>
    <row r="18073" ht="12" customHeight="1" x14ac:dyDescent="0.2"/>
    <row r="18074" ht="12" customHeight="1" x14ac:dyDescent="0.2"/>
    <row r="18075" ht="12" customHeight="1" x14ac:dyDescent="0.2"/>
    <row r="18076" ht="12" customHeight="1" x14ac:dyDescent="0.2"/>
    <row r="18077" ht="12" customHeight="1" x14ac:dyDescent="0.2"/>
    <row r="18078" ht="12" customHeight="1" x14ac:dyDescent="0.2"/>
    <row r="18079" ht="12" customHeight="1" x14ac:dyDescent="0.2"/>
    <row r="18080" ht="12" customHeight="1" x14ac:dyDescent="0.2"/>
    <row r="18081" ht="12" customHeight="1" x14ac:dyDescent="0.2"/>
    <row r="18082" ht="12" customHeight="1" x14ac:dyDescent="0.2"/>
    <row r="18083" ht="12" customHeight="1" x14ac:dyDescent="0.2"/>
    <row r="18084" ht="12" customHeight="1" x14ac:dyDescent="0.2"/>
    <row r="18085" ht="12" customHeight="1" x14ac:dyDescent="0.2"/>
    <row r="18086" ht="12" customHeight="1" x14ac:dyDescent="0.2"/>
    <row r="18087" ht="12" customHeight="1" x14ac:dyDescent="0.2"/>
    <row r="18088" ht="12" customHeight="1" x14ac:dyDescent="0.2"/>
    <row r="18089" ht="12" customHeight="1" x14ac:dyDescent="0.2"/>
    <row r="18090" ht="12" customHeight="1" x14ac:dyDescent="0.2"/>
    <row r="18091" ht="12" customHeight="1" x14ac:dyDescent="0.2"/>
    <row r="18092" ht="12" customHeight="1" x14ac:dyDescent="0.2"/>
    <row r="18093" ht="12" customHeight="1" x14ac:dyDescent="0.2"/>
    <row r="18094" ht="12" customHeight="1" x14ac:dyDescent="0.2"/>
    <row r="18095" ht="12" customHeight="1" x14ac:dyDescent="0.2"/>
    <row r="18096" ht="12" customHeight="1" x14ac:dyDescent="0.2"/>
    <row r="18097" ht="12" customHeight="1" x14ac:dyDescent="0.2"/>
    <row r="18098" ht="12" customHeight="1" x14ac:dyDescent="0.2"/>
    <row r="18099" ht="12" customHeight="1" x14ac:dyDescent="0.2"/>
    <row r="18100" ht="12" customHeight="1" x14ac:dyDescent="0.2"/>
    <row r="18101" ht="12" customHeight="1" x14ac:dyDescent="0.2"/>
    <row r="18102" ht="12" customHeight="1" x14ac:dyDescent="0.2"/>
    <row r="18103" ht="12" customHeight="1" x14ac:dyDescent="0.2"/>
    <row r="18104" ht="12" customHeight="1" x14ac:dyDescent="0.2"/>
    <row r="18105" ht="12" customHeight="1" x14ac:dyDescent="0.2"/>
    <row r="18106" ht="12" customHeight="1" x14ac:dyDescent="0.2"/>
    <row r="18107" ht="12" customHeight="1" x14ac:dyDescent="0.2"/>
    <row r="18108" ht="12" customHeight="1" x14ac:dyDescent="0.2"/>
    <row r="18109" ht="12" customHeight="1" x14ac:dyDescent="0.2"/>
    <row r="18110" ht="12" customHeight="1" x14ac:dyDescent="0.2"/>
    <row r="18111" ht="12" customHeight="1" x14ac:dyDescent="0.2"/>
    <row r="18112" ht="12" customHeight="1" x14ac:dyDescent="0.2"/>
    <row r="18113" ht="12" customHeight="1" x14ac:dyDescent="0.2"/>
    <row r="18114" ht="12" customHeight="1" x14ac:dyDescent="0.2"/>
    <row r="18115" ht="12" customHeight="1" x14ac:dyDescent="0.2"/>
    <row r="18116" ht="12" customHeight="1" x14ac:dyDescent="0.2"/>
    <row r="18117" ht="12" customHeight="1" x14ac:dyDescent="0.2"/>
    <row r="18118" ht="12" customHeight="1" x14ac:dyDescent="0.2"/>
    <row r="18119" ht="12" customHeight="1" x14ac:dyDescent="0.2"/>
    <row r="18120" ht="12" customHeight="1" x14ac:dyDescent="0.2"/>
    <row r="18121" ht="12" customHeight="1" x14ac:dyDescent="0.2"/>
    <row r="18122" ht="12" customHeight="1" x14ac:dyDescent="0.2"/>
    <row r="18123" ht="12" customHeight="1" x14ac:dyDescent="0.2"/>
    <row r="18124" ht="12" customHeight="1" x14ac:dyDescent="0.2"/>
    <row r="18125" ht="12" customHeight="1" x14ac:dyDescent="0.2"/>
    <row r="18126" ht="12" customHeight="1" x14ac:dyDescent="0.2"/>
    <row r="18127" ht="12" customHeight="1" x14ac:dyDescent="0.2"/>
    <row r="18128" ht="12" customHeight="1" x14ac:dyDescent="0.2"/>
    <row r="18129" ht="12" customHeight="1" x14ac:dyDescent="0.2"/>
    <row r="18130" ht="12" customHeight="1" x14ac:dyDescent="0.2"/>
    <row r="18131" ht="12" customHeight="1" x14ac:dyDescent="0.2"/>
    <row r="18132" ht="12" customHeight="1" x14ac:dyDescent="0.2"/>
    <row r="18133" ht="12" customHeight="1" x14ac:dyDescent="0.2"/>
    <row r="18134" ht="12" customHeight="1" x14ac:dyDescent="0.2"/>
    <row r="18135" ht="12" customHeight="1" x14ac:dyDescent="0.2"/>
    <row r="18136" ht="12" customHeight="1" x14ac:dyDescent="0.2"/>
    <row r="18137" ht="12" customHeight="1" x14ac:dyDescent="0.2"/>
    <row r="18138" ht="12" customHeight="1" x14ac:dyDescent="0.2"/>
    <row r="18139" ht="12" customHeight="1" x14ac:dyDescent="0.2"/>
    <row r="18140" ht="12" customHeight="1" x14ac:dyDescent="0.2"/>
    <row r="18141" ht="12" customHeight="1" x14ac:dyDescent="0.2"/>
    <row r="18142" ht="12" customHeight="1" x14ac:dyDescent="0.2"/>
    <row r="18143" ht="12" customHeight="1" x14ac:dyDescent="0.2"/>
    <row r="18144" ht="12" customHeight="1" x14ac:dyDescent="0.2"/>
    <row r="18145" ht="12" customHeight="1" x14ac:dyDescent="0.2"/>
    <row r="18146" ht="12" customHeight="1" x14ac:dyDescent="0.2"/>
    <row r="18147" ht="12" customHeight="1" x14ac:dyDescent="0.2"/>
    <row r="18148" ht="12" customHeight="1" x14ac:dyDescent="0.2"/>
    <row r="18149" ht="12" customHeight="1" x14ac:dyDescent="0.2"/>
    <row r="18150" ht="12" customHeight="1" x14ac:dyDescent="0.2"/>
    <row r="18151" ht="12" customHeight="1" x14ac:dyDescent="0.2"/>
    <row r="18152" ht="12" customHeight="1" x14ac:dyDescent="0.2"/>
    <row r="18153" ht="12" customHeight="1" x14ac:dyDescent="0.2"/>
    <row r="18154" ht="12" customHeight="1" x14ac:dyDescent="0.2"/>
    <row r="18155" ht="12" customHeight="1" x14ac:dyDescent="0.2"/>
    <row r="18156" ht="12" customHeight="1" x14ac:dyDescent="0.2"/>
    <row r="18157" ht="12" customHeight="1" x14ac:dyDescent="0.2"/>
    <row r="18158" ht="12" customHeight="1" x14ac:dyDescent="0.2"/>
    <row r="18159" ht="12" customHeight="1" x14ac:dyDescent="0.2"/>
    <row r="18160" ht="12" customHeight="1" x14ac:dyDescent="0.2"/>
    <row r="18161" ht="12" customHeight="1" x14ac:dyDescent="0.2"/>
    <row r="18162" ht="12" customHeight="1" x14ac:dyDescent="0.2"/>
    <row r="18163" ht="12" customHeight="1" x14ac:dyDescent="0.2"/>
    <row r="18164" ht="12" customHeight="1" x14ac:dyDescent="0.2"/>
    <row r="18165" ht="12" customHeight="1" x14ac:dyDescent="0.2"/>
    <row r="18166" ht="12" customHeight="1" x14ac:dyDescent="0.2"/>
    <row r="18167" ht="12" customHeight="1" x14ac:dyDescent="0.2"/>
    <row r="18168" ht="12" customHeight="1" x14ac:dyDescent="0.2"/>
    <row r="18169" ht="12" customHeight="1" x14ac:dyDescent="0.2"/>
    <row r="18170" ht="12" customHeight="1" x14ac:dyDescent="0.2"/>
    <row r="18171" ht="12" customHeight="1" x14ac:dyDescent="0.2"/>
    <row r="18172" ht="12" customHeight="1" x14ac:dyDescent="0.2"/>
    <row r="18173" ht="12" customHeight="1" x14ac:dyDescent="0.2"/>
    <row r="18174" ht="12" customHeight="1" x14ac:dyDescent="0.2"/>
    <row r="18175" ht="12" customHeight="1" x14ac:dyDescent="0.2"/>
    <row r="18176" ht="12" customHeight="1" x14ac:dyDescent="0.2"/>
    <row r="18177" ht="12" customHeight="1" x14ac:dyDescent="0.2"/>
    <row r="18178" ht="12" customHeight="1" x14ac:dyDescent="0.2"/>
    <row r="18179" ht="12" customHeight="1" x14ac:dyDescent="0.2"/>
    <row r="18180" ht="12" customHeight="1" x14ac:dyDescent="0.2"/>
    <row r="18181" ht="12" customHeight="1" x14ac:dyDescent="0.2"/>
    <row r="18182" ht="12" customHeight="1" x14ac:dyDescent="0.2"/>
    <row r="18183" ht="12" customHeight="1" x14ac:dyDescent="0.2"/>
    <row r="18184" ht="12" customHeight="1" x14ac:dyDescent="0.2"/>
    <row r="18185" ht="12" customHeight="1" x14ac:dyDescent="0.2"/>
    <row r="18186" ht="12" customHeight="1" x14ac:dyDescent="0.2"/>
    <row r="18187" ht="12" customHeight="1" x14ac:dyDescent="0.2"/>
    <row r="18188" ht="12" customHeight="1" x14ac:dyDescent="0.2"/>
    <row r="18189" ht="12" customHeight="1" x14ac:dyDescent="0.2"/>
    <row r="18190" ht="12" customHeight="1" x14ac:dyDescent="0.2"/>
    <row r="18191" ht="12" customHeight="1" x14ac:dyDescent="0.2"/>
    <row r="18192" ht="12" customHeight="1" x14ac:dyDescent="0.2"/>
    <row r="18193" ht="12" customHeight="1" x14ac:dyDescent="0.2"/>
    <row r="18194" ht="12" customHeight="1" x14ac:dyDescent="0.2"/>
    <row r="18195" ht="12" customHeight="1" x14ac:dyDescent="0.2"/>
    <row r="18196" ht="12" customHeight="1" x14ac:dyDescent="0.2"/>
    <row r="18197" ht="12" customHeight="1" x14ac:dyDescent="0.2"/>
    <row r="18198" ht="12" customHeight="1" x14ac:dyDescent="0.2"/>
    <row r="18199" ht="12" customHeight="1" x14ac:dyDescent="0.2"/>
    <row r="18200" ht="12" customHeight="1" x14ac:dyDescent="0.2"/>
    <row r="18201" ht="12" customHeight="1" x14ac:dyDescent="0.2"/>
    <row r="18202" ht="12" customHeight="1" x14ac:dyDescent="0.2"/>
    <row r="18203" ht="12" customHeight="1" x14ac:dyDescent="0.2"/>
    <row r="18204" ht="12" customHeight="1" x14ac:dyDescent="0.2"/>
    <row r="18205" ht="12" customHeight="1" x14ac:dyDescent="0.2"/>
    <row r="18206" ht="12" customHeight="1" x14ac:dyDescent="0.2"/>
    <row r="18207" ht="12" customHeight="1" x14ac:dyDescent="0.2"/>
    <row r="18208" ht="12" customHeight="1" x14ac:dyDescent="0.2"/>
    <row r="18209" ht="12" customHeight="1" x14ac:dyDescent="0.2"/>
    <row r="18210" ht="12" customHeight="1" x14ac:dyDescent="0.2"/>
    <row r="18211" ht="12" customHeight="1" x14ac:dyDescent="0.2"/>
    <row r="18212" ht="12" customHeight="1" x14ac:dyDescent="0.2"/>
    <row r="18213" ht="12" customHeight="1" x14ac:dyDescent="0.2"/>
    <row r="18214" ht="12" customHeight="1" x14ac:dyDescent="0.2"/>
    <row r="18215" ht="12" customHeight="1" x14ac:dyDescent="0.2"/>
    <row r="18216" ht="12" customHeight="1" x14ac:dyDescent="0.2"/>
    <row r="18217" ht="12" customHeight="1" x14ac:dyDescent="0.2"/>
    <row r="18218" ht="12" customHeight="1" x14ac:dyDescent="0.2"/>
    <row r="18219" ht="12" customHeight="1" x14ac:dyDescent="0.2"/>
    <row r="18220" ht="12" customHeight="1" x14ac:dyDescent="0.2"/>
    <row r="18221" ht="12" customHeight="1" x14ac:dyDescent="0.2"/>
    <row r="18222" ht="12" customHeight="1" x14ac:dyDescent="0.2"/>
    <row r="18223" ht="12" customHeight="1" x14ac:dyDescent="0.2"/>
    <row r="18224" ht="12" customHeight="1" x14ac:dyDescent="0.2"/>
    <row r="18225" ht="12" customHeight="1" x14ac:dyDescent="0.2"/>
    <row r="18226" ht="12" customHeight="1" x14ac:dyDescent="0.2"/>
    <row r="18227" ht="12" customHeight="1" x14ac:dyDescent="0.2"/>
    <row r="18228" ht="12" customHeight="1" x14ac:dyDescent="0.2"/>
    <row r="18229" ht="12" customHeight="1" x14ac:dyDescent="0.2"/>
    <row r="18230" ht="12" customHeight="1" x14ac:dyDescent="0.2"/>
    <row r="18231" ht="12" customHeight="1" x14ac:dyDescent="0.2"/>
    <row r="18232" ht="12" customHeight="1" x14ac:dyDescent="0.2"/>
    <row r="18233" ht="12" customHeight="1" x14ac:dyDescent="0.2"/>
    <row r="18234" ht="12" customHeight="1" x14ac:dyDescent="0.2"/>
    <row r="18235" ht="12" customHeight="1" x14ac:dyDescent="0.2"/>
    <row r="18236" ht="12" customHeight="1" x14ac:dyDescent="0.2"/>
    <row r="18237" ht="12" customHeight="1" x14ac:dyDescent="0.2"/>
    <row r="18238" ht="12" customHeight="1" x14ac:dyDescent="0.2"/>
    <row r="18239" ht="12" customHeight="1" x14ac:dyDescent="0.2"/>
    <row r="18240" ht="12" customHeight="1" x14ac:dyDescent="0.2"/>
    <row r="18241" ht="12" customHeight="1" x14ac:dyDescent="0.2"/>
    <row r="18242" ht="12" customHeight="1" x14ac:dyDescent="0.2"/>
    <row r="18243" ht="12" customHeight="1" x14ac:dyDescent="0.2"/>
    <row r="18244" ht="12" customHeight="1" x14ac:dyDescent="0.2"/>
    <row r="18245" ht="12" customHeight="1" x14ac:dyDescent="0.2"/>
    <row r="18246" ht="12" customHeight="1" x14ac:dyDescent="0.2"/>
    <row r="18247" ht="12" customHeight="1" x14ac:dyDescent="0.2"/>
    <row r="18248" ht="12" customHeight="1" x14ac:dyDescent="0.2"/>
    <row r="18249" ht="12" customHeight="1" x14ac:dyDescent="0.2"/>
    <row r="18250" ht="12" customHeight="1" x14ac:dyDescent="0.2"/>
    <row r="18251" ht="12" customHeight="1" x14ac:dyDescent="0.2"/>
    <row r="18252" ht="12" customHeight="1" x14ac:dyDescent="0.2"/>
    <row r="18253" ht="12" customHeight="1" x14ac:dyDescent="0.2"/>
    <row r="18254" ht="12" customHeight="1" x14ac:dyDescent="0.2"/>
    <row r="18255" ht="12" customHeight="1" x14ac:dyDescent="0.2"/>
    <row r="18256" ht="12" customHeight="1" x14ac:dyDescent="0.2"/>
    <row r="18257" ht="12" customHeight="1" x14ac:dyDescent="0.2"/>
    <row r="18258" ht="12" customHeight="1" x14ac:dyDescent="0.2"/>
    <row r="18259" ht="12" customHeight="1" x14ac:dyDescent="0.2"/>
    <row r="18260" ht="12" customHeight="1" x14ac:dyDescent="0.2"/>
    <row r="18261" ht="12" customHeight="1" x14ac:dyDescent="0.2"/>
    <row r="18262" ht="12" customHeight="1" x14ac:dyDescent="0.2"/>
    <row r="18263" ht="12" customHeight="1" x14ac:dyDescent="0.2"/>
    <row r="18264" ht="12" customHeight="1" x14ac:dyDescent="0.2"/>
    <row r="18265" ht="12" customHeight="1" x14ac:dyDescent="0.2"/>
    <row r="18266" ht="12" customHeight="1" x14ac:dyDescent="0.2"/>
    <row r="18267" ht="12" customHeight="1" x14ac:dyDescent="0.2"/>
    <row r="18268" ht="12" customHeight="1" x14ac:dyDescent="0.2"/>
    <row r="18269" ht="12" customHeight="1" x14ac:dyDescent="0.2"/>
    <row r="18270" ht="12" customHeight="1" x14ac:dyDescent="0.2"/>
    <row r="18271" ht="12" customHeight="1" x14ac:dyDescent="0.2"/>
    <row r="18272" ht="12" customHeight="1" x14ac:dyDescent="0.2"/>
    <row r="18273" ht="12" customHeight="1" x14ac:dyDescent="0.2"/>
    <row r="18274" ht="12" customHeight="1" x14ac:dyDescent="0.2"/>
    <row r="18275" ht="12" customHeight="1" x14ac:dyDescent="0.2"/>
    <row r="18276" ht="12" customHeight="1" x14ac:dyDescent="0.2"/>
    <row r="18277" ht="12" customHeight="1" x14ac:dyDescent="0.2"/>
    <row r="18278" ht="12" customHeight="1" x14ac:dyDescent="0.2"/>
    <row r="18279" ht="12" customHeight="1" x14ac:dyDescent="0.2"/>
    <row r="18280" ht="12" customHeight="1" x14ac:dyDescent="0.2"/>
    <row r="18281" ht="12" customHeight="1" x14ac:dyDescent="0.2"/>
    <row r="18282" ht="12" customHeight="1" x14ac:dyDescent="0.2"/>
    <row r="18283" ht="12" customHeight="1" x14ac:dyDescent="0.2"/>
    <row r="18284" ht="12" customHeight="1" x14ac:dyDescent="0.2"/>
    <row r="18285" ht="12" customHeight="1" x14ac:dyDescent="0.2"/>
    <row r="18286" ht="12" customHeight="1" x14ac:dyDescent="0.2"/>
    <row r="18287" ht="12" customHeight="1" x14ac:dyDescent="0.2"/>
    <row r="18288" ht="12" customHeight="1" x14ac:dyDescent="0.2"/>
    <row r="18289" ht="12" customHeight="1" x14ac:dyDescent="0.2"/>
    <row r="18290" ht="12" customHeight="1" x14ac:dyDescent="0.2"/>
    <row r="18291" ht="12" customHeight="1" x14ac:dyDescent="0.2"/>
    <row r="18292" ht="12" customHeight="1" x14ac:dyDescent="0.2"/>
    <row r="18293" ht="12" customHeight="1" x14ac:dyDescent="0.2"/>
    <row r="18294" ht="12" customHeight="1" x14ac:dyDescent="0.2"/>
    <row r="18295" ht="12" customHeight="1" x14ac:dyDescent="0.2"/>
    <row r="18296" ht="12" customHeight="1" x14ac:dyDescent="0.2"/>
    <row r="18297" ht="12" customHeight="1" x14ac:dyDescent="0.2"/>
    <row r="18298" ht="12" customHeight="1" x14ac:dyDescent="0.2"/>
    <row r="18299" ht="12" customHeight="1" x14ac:dyDescent="0.2"/>
    <row r="18300" ht="12" customHeight="1" x14ac:dyDescent="0.2"/>
    <row r="18301" ht="12" customHeight="1" x14ac:dyDescent="0.2"/>
    <row r="18302" ht="12" customHeight="1" x14ac:dyDescent="0.2"/>
    <row r="18303" ht="12" customHeight="1" x14ac:dyDescent="0.2"/>
    <row r="18304" ht="12" customHeight="1" x14ac:dyDescent="0.2"/>
    <row r="18305" ht="12" customHeight="1" x14ac:dyDescent="0.2"/>
    <row r="18306" ht="12" customHeight="1" x14ac:dyDescent="0.2"/>
    <row r="18307" ht="12" customHeight="1" x14ac:dyDescent="0.2"/>
    <row r="18308" ht="12" customHeight="1" x14ac:dyDescent="0.2"/>
    <row r="18309" ht="12" customHeight="1" x14ac:dyDescent="0.2"/>
    <row r="18310" ht="12" customHeight="1" x14ac:dyDescent="0.2"/>
    <row r="18311" ht="12" customHeight="1" x14ac:dyDescent="0.2"/>
    <row r="18312" ht="12" customHeight="1" x14ac:dyDescent="0.2"/>
    <row r="18313" ht="12" customHeight="1" x14ac:dyDescent="0.2"/>
    <row r="18314" ht="12" customHeight="1" x14ac:dyDescent="0.2"/>
    <row r="18315" ht="12" customHeight="1" x14ac:dyDescent="0.2"/>
    <row r="18316" ht="12" customHeight="1" x14ac:dyDescent="0.2"/>
    <row r="18317" ht="12" customHeight="1" x14ac:dyDescent="0.2"/>
    <row r="18318" ht="12" customHeight="1" x14ac:dyDescent="0.2"/>
    <row r="18319" ht="12" customHeight="1" x14ac:dyDescent="0.2"/>
    <row r="18320" ht="12" customHeight="1" x14ac:dyDescent="0.2"/>
    <row r="18321" ht="12" customHeight="1" x14ac:dyDescent="0.2"/>
    <row r="18322" ht="12" customHeight="1" x14ac:dyDescent="0.2"/>
    <row r="18323" ht="12" customHeight="1" x14ac:dyDescent="0.2"/>
    <row r="18324" ht="12" customHeight="1" x14ac:dyDescent="0.2"/>
    <row r="18325" ht="12" customHeight="1" x14ac:dyDescent="0.2"/>
    <row r="18326" ht="12" customHeight="1" x14ac:dyDescent="0.2"/>
    <row r="18327" ht="12" customHeight="1" x14ac:dyDescent="0.2"/>
    <row r="18328" ht="12" customHeight="1" x14ac:dyDescent="0.2"/>
    <row r="18329" ht="12" customHeight="1" x14ac:dyDescent="0.2"/>
    <row r="18330" ht="12" customHeight="1" x14ac:dyDescent="0.2"/>
    <row r="18331" ht="12" customHeight="1" x14ac:dyDescent="0.2"/>
    <row r="18332" ht="12" customHeight="1" x14ac:dyDescent="0.2"/>
    <row r="18333" ht="12" customHeight="1" x14ac:dyDescent="0.2"/>
    <row r="18334" ht="12" customHeight="1" x14ac:dyDescent="0.2"/>
    <row r="18335" ht="12" customHeight="1" x14ac:dyDescent="0.2"/>
    <row r="18336" ht="12" customHeight="1" x14ac:dyDescent="0.2"/>
    <row r="18337" ht="12" customHeight="1" x14ac:dyDescent="0.2"/>
    <row r="18338" ht="12" customHeight="1" x14ac:dyDescent="0.2"/>
    <row r="18339" ht="12" customHeight="1" x14ac:dyDescent="0.2"/>
    <row r="18340" ht="12" customHeight="1" x14ac:dyDescent="0.2"/>
    <row r="18341" ht="12" customHeight="1" x14ac:dyDescent="0.2"/>
    <row r="18342" ht="12" customHeight="1" x14ac:dyDescent="0.2"/>
    <row r="18343" ht="12" customHeight="1" x14ac:dyDescent="0.2"/>
    <row r="18344" ht="12" customHeight="1" x14ac:dyDescent="0.2"/>
    <row r="18345" ht="12" customHeight="1" x14ac:dyDescent="0.2"/>
    <row r="18346" ht="12" customHeight="1" x14ac:dyDescent="0.2"/>
    <row r="18347" ht="12" customHeight="1" x14ac:dyDescent="0.2"/>
    <row r="18348" ht="12" customHeight="1" x14ac:dyDescent="0.2"/>
    <row r="18349" ht="12" customHeight="1" x14ac:dyDescent="0.2"/>
    <row r="18350" ht="12" customHeight="1" x14ac:dyDescent="0.2"/>
    <row r="18351" ht="12" customHeight="1" x14ac:dyDescent="0.2"/>
    <row r="18352" ht="12" customHeight="1" x14ac:dyDescent="0.2"/>
    <row r="18353" ht="12" customHeight="1" x14ac:dyDescent="0.2"/>
    <row r="18354" ht="12" customHeight="1" x14ac:dyDescent="0.2"/>
    <row r="18355" ht="12" customHeight="1" x14ac:dyDescent="0.2"/>
    <row r="18356" ht="12" customHeight="1" x14ac:dyDescent="0.2"/>
    <row r="18357" ht="12" customHeight="1" x14ac:dyDescent="0.2"/>
    <row r="18358" ht="12" customHeight="1" x14ac:dyDescent="0.2"/>
    <row r="18359" ht="12" customHeight="1" x14ac:dyDescent="0.2"/>
    <row r="18360" ht="12" customHeight="1" x14ac:dyDescent="0.2"/>
    <row r="18361" ht="12" customHeight="1" x14ac:dyDescent="0.2"/>
    <row r="18362" ht="12" customHeight="1" x14ac:dyDescent="0.2"/>
    <row r="18363" ht="12" customHeight="1" x14ac:dyDescent="0.2"/>
    <row r="18364" ht="12" customHeight="1" x14ac:dyDescent="0.2"/>
    <row r="18365" ht="12" customHeight="1" x14ac:dyDescent="0.2"/>
    <row r="18366" ht="12" customHeight="1" x14ac:dyDescent="0.2"/>
    <row r="18367" ht="12" customHeight="1" x14ac:dyDescent="0.2"/>
    <row r="18368" ht="12" customHeight="1" x14ac:dyDescent="0.2"/>
    <row r="18369" ht="12" customHeight="1" x14ac:dyDescent="0.2"/>
    <row r="18370" ht="12" customHeight="1" x14ac:dyDescent="0.2"/>
    <row r="18371" ht="12" customHeight="1" x14ac:dyDescent="0.2"/>
    <row r="18372" ht="12" customHeight="1" x14ac:dyDescent="0.2"/>
    <row r="18373" ht="12" customHeight="1" x14ac:dyDescent="0.2"/>
    <row r="18374" ht="12" customHeight="1" x14ac:dyDescent="0.2"/>
    <row r="18375" ht="12" customHeight="1" x14ac:dyDescent="0.2"/>
    <row r="18376" ht="12" customHeight="1" x14ac:dyDescent="0.2"/>
    <row r="18377" ht="12" customHeight="1" x14ac:dyDescent="0.2"/>
    <row r="18378" ht="12" customHeight="1" x14ac:dyDescent="0.2"/>
    <row r="18379" ht="12" customHeight="1" x14ac:dyDescent="0.2"/>
    <row r="18380" ht="12" customHeight="1" x14ac:dyDescent="0.2"/>
    <row r="18381" ht="12" customHeight="1" x14ac:dyDescent="0.2"/>
    <row r="18382" ht="12" customHeight="1" x14ac:dyDescent="0.2"/>
    <row r="18383" ht="12" customHeight="1" x14ac:dyDescent="0.2"/>
    <row r="18384" ht="12" customHeight="1" x14ac:dyDescent="0.2"/>
    <row r="18385" ht="12" customHeight="1" x14ac:dyDescent="0.2"/>
    <row r="18386" ht="12" customHeight="1" x14ac:dyDescent="0.2"/>
    <row r="18387" ht="12" customHeight="1" x14ac:dyDescent="0.2"/>
    <row r="18388" ht="12" customHeight="1" x14ac:dyDescent="0.2"/>
    <row r="18389" ht="12" customHeight="1" x14ac:dyDescent="0.2"/>
    <row r="18390" ht="12" customHeight="1" x14ac:dyDescent="0.2"/>
    <row r="18391" ht="12" customHeight="1" x14ac:dyDescent="0.2"/>
    <row r="18392" ht="12" customHeight="1" x14ac:dyDescent="0.2"/>
    <row r="18393" ht="12" customHeight="1" x14ac:dyDescent="0.2"/>
    <row r="18394" ht="12" customHeight="1" x14ac:dyDescent="0.2"/>
    <row r="18395" ht="12" customHeight="1" x14ac:dyDescent="0.2"/>
    <row r="18396" ht="12" customHeight="1" x14ac:dyDescent="0.2"/>
    <row r="18397" ht="12" customHeight="1" x14ac:dyDescent="0.2"/>
    <row r="18398" ht="12" customHeight="1" x14ac:dyDescent="0.2"/>
    <row r="18399" ht="12" customHeight="1" x14ac:dyDescent="0.2"/>
    <row r="18400" ht="12" customHeight="1" x14ac:dyDescent="0.2"/>
    <row r="18401" ht="12" customHeight="1" x14ac:dyDescent="0.2"/>
    <row r="18402" ht="12" customHeight="1" x14ac:dyDescent="0.2"/>
    <row r="18403" ht="12" customHeight="1" x14ac:dyDescent="0.2"/>
    <row r="18404" ht="12" customHeight="1" x14ac:dyDescent="0.2"/>
    <row r="18405" ht="12" customHeight="1" x14ac:dyDescent="0.2"/>
    <row r="18406" ht="12" customHeight="1" x14ac:dyDescent="0.2"/>
    <row r="18407" ht="12" customHeight="1" x14ac:dyDescent="0.2"/>
    <row r="18408" ht="12" customHeight="1" x14ac:dyDescent="0.2"/>
    <row r="18409" ht="12" customHeight="1" x14ac:dyDescent="0.2"/>
    <row r="18410" ht="12" customHeight="1" x14ac:dyDescent="0.2"/>
    <row r="18411" ht="12" customHeight="1" x14ac:dyDescent="0.2"/>
    <row r="18412" ht="12" customHeight="1" x14ac:dyDescent="0.2"/>
    <row r="18413" ht="12" customHeight="1" x14ac:dyDescent="0.2"/>
    <row r="18414" ht="12" customHeight="1" x14ac:dyDescent="0.2"/>
    <row r="18415" ht="12" customHeight="1" x14ac:dyDescent="0.2"/>
    <row r="18416" ht="12" customHeight="1" x14ac:dyDescent="0.2"/>
    <row r="18417" ht="12" customHeight="1" x14ac:dyDescent="0.2"/>
    <row r="18418" ht="12" customHeight="1" x14ac:dyDescent="0.2"/>
    <row r="18419" ht="12" customHeight="1" x14ac:dyDescent="0.2"/>
    <row r="18420" ht="12" customHeight="1" x14ac:dyDescent="0.2"/>
    <row r="18421" ht="12" customHeight="1" x14ac:dyDescent="0.2"/>
    <row r="18422" ht="12" customHeight="1" x14ac:dyDescent="0.2"/>
    <row r="18423" ht="12" customHeight="1" x14ac:dyDescent="0.2"/>
    <row r="18424" ht="12" customHeight="1" x14ac:dyDescent="0.2"/>
    <row r="18425" ht="12" customHeight="1" x14ac:dyDescent="0.2"/>
    <row r="18426" ht="12" customHeight="1" x14ac:dyDescent="0.2"/>
    <row r="18427" ht="12" customHeight="1" x14ac:dyDescent="0.2"/>
    <row r="18428" ht="12" customHeight="1" x14ac:dyDescent="0.2"/>
    <row r="18429" ht="12" customHeight="1" x14ac:dyDescent="0.2"/>
    <row r="18430" ht="12" customHeight="1" x14ac:dyDescent="0.2"/>
    <row r="18431" ht="12" customHeight="1" x14ac:dyDescent="0.2"/>
    <row r="18432" ht="12" customHeight="1" x14ac:dyDescent="0.2"/>
    <row r="18433" ht="12" customHeight="1" x14ac:dyDescent="0.2"/>
    <row r="18434" ht="12" customHeight="1" x14ac:dyDescent="0.2"/>
    <row r="18435" ht="12" customHeight="1" x14ac:dyDescent="0.2"/>
    <row r="18436" ht="12" customHeight="1" x14ac:dyDescent="0.2"/>
    <row r="18437" ht="12" customHeight="1" x14ac:dyDescent="0.2"/>
    <row r="18438" ht="12" customHeight="1" x14ac:dyDescent="0.2"/>
    <row r="18439" ht="12" customHeight="1" x14ac:dyDescent="0.2"/>
    <row r="18440" ht="12" customHeight="1" x14ac:dyDescent="0.2"/>
    <row r="18441" ht="12" customHeight="1" x14ac:dyDescent="0.2"/>
    <row r="18442" ht="12" customHeight="1" x14ac:dyDescent="0.2"/>
    <row r="18443" ht="12" customHeight="1" x14ac:dyDescent="0.2"/>
    <row r="18444" ht="12" customHeight="1" x14ac:dyDescent="0.2"/>
    <row r="18445" ht="12" customHeight="1" x14ac:dyDescent="0.2"/>
    <row r="18446" ht="12" customHeight="1" x14ac:dyDescent="0.2"/>
    <row r="18447" ht="12" customHeight="1" x14ac:dyDescent="0.2"/>
    <row r="18448" ht="12" customHeight="1" x14ac:dyDescent="0.2"/>
    <row r="18449" ht="12" customHeight="1" x14ac:dyDescent="0.2"/>
    <row r="18450" ht="12" customHeight="1" x14ac:dyDescent="0.2"/>
    <row r="18451" ht="12" customHeight="1" x14ac:dyDescent="0.2"/>
    <row r="18452" ht="12" customHeight="1" x14ac:dyDescent="0.2"/>
    <row r="18453" ht="12" customHeight="1" x14ac:dyDescent="0.2"/>
    <row r="18454" ht="12" customHeight="1" x14ac:dyDescent="0.2"/>
    <row r="18455" ht="12" customHeight="1" x14ac:dyDescent="0.2"/>
    <row r="18456" ht="12" customHeight="1" x14ac:dyDescent="0.2"/>
    <row r="18457" ht="12" customHeight="1" x14ac:dyDescent="0.2"/>
    <row r="18458" ht="12" customHeight="1" x14ac:dyDescent="0.2"/>
    <row r="18459" ht="12" customHeight="1" x14ac:dyDescent="0.2"/>
    <row r="18460" ht="12" customHeight="1" x14ac:dyDescent="0.2"/>
    <row r="18461" ht="12" customHeight="1" x14ac:dyDescent="0.2"/>
    <row r="18462" ht="12" customHeight="1" x14ac:dyDescent="0.2"/>
    <row r="18463" ht="12" customHeight="1" x14ac:dyDescent="0.2"/>
    <row r="18464" ht="12" customHeight="1" x14ac:dyDescent="0.2"/>
    <row r="18465" ht="12" customHeight="1" x14ac:dyDescent="0.2"/>
    <row r="18466" ht="12" customHeight="1" x14ac:dyDescent="0.2"/>
    <row r="18467" ht="12" customHeight="1" x14ac:dyDescent="0.2"/>
    <row r="18468" ht="12" customHeight="1" x14ac:dyDescent="0.2"/>
    <row r="18469" ht="12" customHeight="1" x14ac:dyDescent="0.2"/>
    <row r="18470" ht="12" customHeight="1" x14ac:dyDescent="0.2"/>
    <row r="18471" ht="12" customHeight="1" x14ac:dyDescent="0.2"/>
    <row r="18472" ht="12" customHeight="1" x14ac:dyDescent="0.2"/>
    <row r="18473" ht="12" customHeight="1" x14ac:dyDescent="0.2"/>
    <row r="18474" ht="12" customHeight="1" x14ac:dyDescent="0.2"/>
    <row r="18475" ht="12" customHeight="1" x14ac:dyDescent="0.2"/>
    <row r="18476" ht="12" customHeight="1" x14ac:dyDescent="0.2"/>
    <row r="18477" ht="12" customHeight="1" x14ac:dyDescent="0.2"/>
    <row r="18478" ht="12" customHeight="1" x14ac:dyDescent="0.2"/>
    <row r="18479" ht="12" customHeight="1" x14ac:dyDescent="0.2"/>
    <row r="18480" ht="12" customHeight="1" x14ac:dyDescent="0.2"/>
    <row r="18481" ht="12" customHeight="1" x14ac:dyDescent="0.2"/>
    <row r="18482" ht="12" customHeight="1" x14ac:dyDescent="0.2"/>
    <row r="18483" ht="12" customHeight="1" x14ac:dyDescent="0.2"/>
    <row r="18484" ht="12" customHeight="1" x14ac:dyDescent="0.2"/>
    <row r="18485" ht="12" customHeight="1" x14ac:dyDescent="0.2"/>
    <row r="18486" ht="12" customHeight="1" x14ac:dyDescent="0.2"/>
    <row r="18487" ht="12" customHeight="1" x14ac:dyDescent="0.2"/>
    <row r="18488" ht="12" customHeight="1" x14ac:dyDescent="0.2"/>
    <row r="18489" ht="12" customHeight="1" x14ac:dyDescent="0.2"/>
    <row r="18490" ht="12" customHeight="1" x14ac:dyDescent="0.2"/>
    <row r="18491" ht="12" customHeight="1" x14ac:dyDescent="0.2"/>
    <row r="18492" ht="12" customHeight="1" x14ac:dyDescent="0.2"/>
    <row r="18493" ht="12" customHeight="1" x14ac:dyDescent="0.2"/>
    <row r="18494" ht="12" customHeight="1" x14ac:dyDescent="0.2"/>
    <row r="18495" ht="12" customHeight="1" x14ac:dyDescent="0.2"/>
    <row r="18496" ht="12" customHeight="1" x14ac:dyDescent="0.2"/>
    <row r="18497" ht="12" customHeight="1" x14ac:dyDescent="0.2"/>
    <row r="18498" ht="12" customHeight="1" x14ac:dyDescent="0.2"/>
    <row r="18499" ht="12" customHeight="1" x14ac:dyDescent="0.2"/>
    <row r="18500" ht="12" customHeight="1" x14ac:dyDescent="0.2"/>
    <row r="18501" ht="12" customHeight="1" x14ac:dyDescent="0.2"/>
    <row r="18502" ht="12" customHeight="1" x14ac:dyDescent="0.2"/>
    <row r="18503" ht="12" customHeight="1" x14ac:dyDescent="0.2"/>
    <row r="18504" ht="12" customHeight="1" x14ac:dyDescent="0.2"/>
    <row r="18505" ht="12" customHeight="1" x14ac:dyDescent="0.2"/>
    <row r="18506" ht="12" customHeight="1" x14ac:dyDescent="0.2"/>
    <row r="18507" ht="12" customHeight="1" x14ac:dyDescent="0.2"/>
    <row r="18508" ht="12" customHeight="1" x14ac:dyDescent="0.2"/>
    <row r="18509" ht="12" customHeight="1" x14ac:dyDescent="0.2"/>
    <row r="18510" ht="12" customHeight="1" x14ac:dyDescent="0.2"/>
    <row r="18511" ht="12" customHeight="1" x14ac:dyDescent="0.2"/>
    <row r="18512" ht="12" customHeight="1" x14ac:dyDescent="0.2"/>
    <row r="18513" ht="12" customHeight="1" x14ac:dyDescent="0.2"/>
    <row r="18514" ht="12" customHeight="1" x14ac:dyDescent="0.2"/>
    <row r="18515" ht="12" customHeight="1" x14ac:dyDescent="0.2"/>
    <row r="18516" ht="12" customHeight="1" x14ac:dyDescent="0.2"/>
    <row r="18517" ht="12" customHeight="1" x14ac:dyDescent="0.2"/>
    <row r="18518" ht="12" customHeight="1" x14ac:dyDescent="0.2"/>
    <row r="18519" ht="12" customHeight="1" x14ac:dyDescent="0.2"/>
    <row r="18520" ht="12" customHeight="1" x14ac:dyDescent="0.2"/>
    <row r="18521" ht="12" customHeight="1" x14ac:dyDescent="0.2"/>
    <row r="18522" ht="12" customHeight="1" x14ac:dyDescent="0.2"/>
    <row r="18523" ht="12" customHeight="1" x14ac:dyDescent="0.2"/>
    <row r="18524" ht="12" customHeight="1" x14ac:dyDescent="0.2"/>
    <row r="18525" ht="12" customHeight="1" x14ac:dyDescent="0.2"/>
    <row r="18526" ht="12" customHeight="1" x14ac:dyDescent="0.2"/>
    <row r="18527" ht="12" customHeight="1" x14ac:dyDescent="0.2"/>
    <row r="18528" ht="12" customHeight="1" x14ac:dyDescent="0.2"/>
    <row r="18529" ht="12" customHeight="1" x14ac:dyDescent="0.2"/>
    <row r="18530" ht="12" customHeight="1" x14ac:dyDescent="0.2"/>
    <row r="18531" ht="12" customHeight="1" x14ac:dyDescent="0.2"/>
    <row r="18532" ht="12" customHeight="1" x14ac:dyDescent="0.2"/>
    <row r="18533" ht="12" customHeight="1" x14ac:dyDescent="0.2"/>
    <row r="18534" ht="12" customHeight="1" x14ac:dyDescent="0.2"/>
    <row r="18535" ht="12" customHeight="1" x14ac:dyDescent="0.2"/>
    <row r="18536" ht="12" customHeight="1" x14ac:dyDescent="0.2"/>
    <row r="18537" ht="12" customHeight="1" x14ac:dyDescent="0.2"/>
    <row r="18538" ht="12" customHeight="1" x14ac:dyDescent="0.2"/>
    <row r="18539" ht="12" customHeight="1" x14ac:dyDescent="0.2"/>
    <row r="18540" ht="12" customHeight="1" x14ac:dyDescent="0.2"/>
    <row r="18541" ht="12" customHeight="1" x14ac:dyDescent="0.2"/>
    <row r="18542" ht="12" customHeight="1" x14ac:dyDescent="0.2"/>
    <row r="18543" ht="12" customHeight="1" x14ac:dyDescent="0.2"/>
    <row r="18544" ht="12" customHeight="1" x14ac:dyDescent="0.2"/>
    <row r="18545" ht="12" customHeight="1" x14ac:dyDescent="0.2"/>
    <row r="18546" ht="12" customHeight="1" x14ac:dyDescent="0.2"/>
    <row r="18547" ht="12" customHeight="1" x14ac:dyDescent="0.2"/>
    <row r="18548" ht="12" customHeight="1" x14ac:dyDescent="0.2"/>
    <row r="18549" ht="12" customHeight="1" x14ac:dyDescent="0.2"/>
    <row r="18550" ht="12" customHeight="1" x14ac:dyDescent="0.2"/>
    <row r="18551" ht="12" customHeight="1" x14ac:dyDescent="0.2"/>
    <row r="18552" ht="12" customHeight="1" x14ac:dyDescent="0.2"/>
    <row r="18553" ht="12" customHeight="1" x14ac:dyDescent="0.2"/>
    <row r="18554" ht="12" customHeight="1" x14ac:dyDescent="0.2"/>
    <row r="18555" ht="12" customHeight="1" x14ac:dyDescent="0.2"/>
    <row r="18556" ht="12" customHeight="1" x14ac:dyDescent="0.2"/>
    <row r="18557" ht="12" customHeight="1" x14ac:dyDescent="0.2"/>
    <row r="18558" ht="12" customHeight="1" x14ac:dyDescent="0.2"/>
    <row r="18559" ht="12" customHeight="1" x14ac:dyDescent="0.2"/>
    <row r="18560" ht="12" customHeight="1" x14ac:dyDescent="0.2"/>
    <row r="18561" ht="12" customHeight="1" x14ac:dyDescent="0.2"/>
    <row r="18562" ht="12" customHeight="1" x14ac:dyDescent="0.2"/>
    <row r="18563" ht="12" customHeight="1" x14ac:dyDescent="0.2"/>
    <row r="18564" ht="12" customHeight="1" x14ac:dyDescent="0.2"/>
    <row r="18565" ht="12" customHeight="1" x14ac:dyDescent="0.2"/>
    <row r="18566" ht="12" customHeight="1" x14ac:dyDescent="0.2"/>
    <row r="18567" ht="12" customHeight="1" x14ac:dyDescent="0.2"/>
    <row r="18568" ht="12" customHeight="1" x14ac:dyDescent="0.2"/>
    <row r="18569" ht="12" customHeight="1" x14ac:dyDescent="0.2"/>
    <row r="18570" ht="12" customHeight="1" x14ac:dyDescent="0.2"/>
    <row r="18571" ht="12" customHeight="1" x14ac:dyDescent="0.2"/>
    <row r="18572" ht="12" customHeight="1" x14ac:dyDescent="0.2"/>
    <row r="18573" ht="12" customHeight="1" x14ac:dyDescent="0.2"/>
    <row r="18574" ht="12" customHeight="1" x14ac:dyDescent="0.2"/>
    <row r="18575" ht="12" customHeight="1" x14ac:dyDescent="0.2"/>
    <row r="18576" ht="12" customHeight="1" x14ac:dyDescent="0.2"/>
    <row r="18577" ht="12" customHeight="1" x14ac:dyDescent="0.2"/>
    <row r="18578" ht="12" customHeight="1" x14ac:dyDescent="0.2"/>
    <row r="18579" ht="12" customHeight="1" x14ac:dyDescent="0.2"/>
    <row r="18580" ht="12" customHeight="1" x14ac:dyDescent="0.2"/>
    <row r="18581" ht="12" customHeight="1" x14ac:dyDescent="0.2"/>
    <row r="18582" ht="12" customHeight="1" x14ac:dyDescent="0.2"/>
    <row r="18583" ht="12" customHeight="1" x14ac:dyDescent="0.2"/>
    <row r="18584" ht="12" customHeight="1" x14ac:dyDescent="0.2"/>
    <row r="18585" ht="12" customHeight="1" x14ac:dyDescent="0.2"/>
    <row r="18586" ht="12" customHeight="1" x14ac:dyDescent="0.2"/>
    <row r="18587" ht="12" customHeight="1" x14ac:dyDescent="0.2"/>
    <row r="18588" ht="12" customHeight="1" x14ac:dyDescent="0.2"/>
    <row r="18589" ht="12" customHeight="1" x14ac:dyDescent="0.2"/>
    <row r="18590" ht="12" customHeight="1" x14ac:dyDescent="0.2"/>
    <row r="18591" ht="12" customHeight="1" x14ac:dyDescent="0.2"/>
    <row r="18592" ht="12" customHeight="1" x14ac:dyDescent="0.2"/>
    <row r="18593" ht="12" customHeight="1" x14ac:dyDescent="0.2"/>
    <row r="18594" ht="12" customHeight="1" x14ac:dyDescent="0.2"/>
    <row r="18595" ht="12" customHeight="1" x14ac:dyDescent="0.2"/>
    <row r="18596" ht="12" customHeight="1" x14ac:dyDescent="0.2"/>
    <row r="18597" ht="12" customHeight="1" x14ac:dyDescent="0.2"/>
    <row r="18598" ht="12" customHeight="1" x14ac:dyDescent="0.2"/>
    <row r="18599" ht="12" customHeight="1" x14ac:dyDescent="0.2"/>
    <row r="18600" ht="12" customHeight="1" x14ac:dyDescent="0.2"/>
    <row r="18601" ht="12" customHeight="1" x14ac:dyDescent="0.2"/>
    <row r="18602" ht="12" customHeight="1" x14ac:dyDescent="0.2"/>
    <row r="18603" ht="12" customHeight="1" x14ac:dyDescent="0.2"/>
    <row r="18604" ht="12" customHeight="1" x14ac:dyDescent="0.2"/>
    <row r="18605" ht="12" customHeight="1" x14ac:dyDescent="0.2"/>
    <row r="18606" ht="12" customHeight="1" x14ac:dyDescent="0.2"/>
    <row r="18607" ht="12" customHeight="1" x14ac:dyDescent="0.2"/>
    <row r="18608" ht="12" customHeight="1" x14ac:dyDescent="0.2"/>
    <row r="18609" ht="12" customHeight="1" x14ac:dyDescent="0.2"/>
    <row r="18610" ht="12" customHeight="1" x14ac:dyDescent="0.2"/>
    <row r="18611" ht="12" customHeight="1" x14ac:dyDescent="0.2"/>
    <row r="18612" ht="12" customHeight="1" x14ac:dyDescent="0.2"/>
    <row r="18613" ht="12" customHeight="1" x14ac:dyDescent="0.2"/>
    <row r="18614" ht="12" customHeight="1" x14ac:dyDescent="0.2"/>
    <row r="18615" ht="12" customHeight="1" x14ac:dyDescent="0.2"/>
    <row r="18616" ht="12" customHeight="1" x14ac:dyDescent="0.2"/>
    <row r="18617" ht="12" customHeight="1" x14ac:dyDescent="0.2"/>
    <row r="18618" ht="12" customHeight="1" x14ac:dyDescent="0.2"/>
    <row r="18619" ht="12" customHeight="1" x14ac:dyDescent="0.2"/>
    <row r="18620" ht="12" customHeight="1" x14ac:dyDescent="0.2"/>
    <row r="18621" ht="12" customHeight="1" x14ac:dyDescent="0.2"/>
    <row r="18622" ht="12" customHeight="1" x14ac:dyDescent="0.2"/>
    <row r="18623" ht="12" customHeight="1" x14ac:dyDescent="0.2"/>
    <row r="18624" ht="12" customHeight="1" x14ac:dyDescent="0.2"/>
    <row r="18625" ht="12" customHeight="1" x14ac:dyDescent="0.2"/>
    <row r="18626" ht="12" customHeight="1" x14ac:dyDescent="0.2"/>
    <row r="18627" ht="12" customHeight="1" x14ac:dyDescent="0.2"/>
    <row r="18628" ht="12" customHeight="1" x14ac:dyDescent="0.2"/>
    <row r="18629" ht="12" customHeight="1" x14ac:dyDescent="0.2"/>
    <row r="18630" ht="12" customHeight="1" x14ac:dyDescent="0.2"/>
    <row r="18631" ht="12" customHeight="1" x14ac:dyDescent="0.2"/>
    <row r="18632" ht="12" customHeight="1" x14ac:dyDescent="0.2"/>
    <row r="18633" ht="12" customHeight="1" x14ac:dyDescent="0.2"/>
    <row r="18634" ht="12" customHeight="1" x14ac:dyDescent="0.2"/>
    <row r="18635" ht="12" customHeight="1" x14ac:dyDescent="0.2"/>
    <row r="18636" ht="12" customHeight="1" x14ac:dyDescent="0.2"/>
    <row r="18637" ht="12" customHeight="1" x14ac:dyDescent="0.2"/>
    <row r="18638" ht="12" customHeight="1" x14ac:dyDescent="0.2"/>
    <row r="18639" ht="12" customHeight="1" x14ac:dyDescent="0.2"/>
    <row r="18640" ht="12" customHeight="1" x14ac:dyDescent="0.2"/>
    <row r="18641" ht="12" customHeight="1" x14ac:dyDescent="0.2"/>
    <row r="18642" ht="12" customHeight="1" x14ac:dyDescent="0.2"/>
    <row r="18643" ht="12" customHeight="1" x14ac:dyDescent="0.2"/>
    <row r="18644" ht="12" customHeight="1" x14ac:dyDescent="0.2"/>
    <row r="18645" ht="12" customHeight="1" x14ac:dyDescent="0.2"/>
    <row r="18646" ht="12" customHeight="1" x14ac:dyDescent="0.2"/>
    <row r="18647" ht="12" customHeight="1" x14ac:dyDescent="0.2"/>
    <row r="18648" ht="12" customHeight="1" x14ac:dyDescent="0.2"/>
    <row r="18649" ht="12" customHeight="1" x14ac:dyDescent="0.2"/>
    <row r="18650" ht="12" customHeight="1" x14ac:dyDescent="0.2"/>
    <row r="18651" ht="12" customHeight="1" x14ac:dyDescent="0.2"/>
    <row r="18652" ht="12" customHeight="1" x14ac:dyDescent="0.2"/>
    <row r="18653" ht="12" customHeight="1" x14ac:dyDescent="0.2"/>
    <row r="18654" ht="12" customHeight="1" x14ac:dyDescent="0.2"/>
    <row r="18655" ht="12" customHeight="1" x14ac:dyDescent="0.2"/>
    <row r="18656" ht="12" customHeight="1" x14ac:dyDescent="0.2"/>
    <row r="18657" ht="12" customHeight="1" x14ac:dyDescent="0.2"/>
    <row r="18658" ht="12" customHeight="1" x14ac:dyDescent="0.2"/>
    <row r="18659" ht="12" customHeight="1" x14ac:dyDescent="0.2"/>
    <row r="18660" ht="12" customHeight="1" x14ac:dyDescent="0.2"/>
    <row r="18661" ht="12" customHeight="1" x14ac:dyDescent="0.2"/>
    <row r="18662" ht="12" customHeight="1" x14ac:dyDescent="0.2"/>
    <row r="18663" ht="12" customHeight="1" x14ac:dyDescent="0.2"/>
    <row r="18664" ht="12" customHeight="1" x14ac:dyDescent="0.2"/>
    <row r="18665" ht="12" customHeight="1" x14ac:dyDescent="0.2"/>
    <row r="18666" ht="12" customHeight="1" x14ac:dyDescent="0.2"/>
    <row r="18667" ht="12" customHeight="1" x14ac:dyDescent="0.2"/>
    <row r="18668" ht="12" customHeight="1" x14ac:dyDescent="0.2"/>
    <row r="18669" ht="12" customHeight="1" x14ac:dyDescent="0.2"/>
    <row r="18670" ht="12" customHeight="1" x14ac:dyDescent="0.2"/>
    <row r="18671" ht="12" customHeight="1" x14ac:dyDescent="0.2"/>
    <row r="18672" ht="12" customHeight="1" x14ac:dyDescent="0.2"/>
    <row r="18673" ht="12" customHeight="1" x14ac:dyDescent="0.2"/>
    <row r="18674" ht="12" customHeight="1" x14ac:dyDescent="0.2"/>
    <row r="18675" ht="12" customHeight="1" x14ac:dyDescent="0.2"/>
    <row r="18676" ht="12" customHeight="1" x14ac:dyDescent="0.2"/>
    <row r="18677" ht="12" customHeight="1" x14ac:dyDescent="0.2"/>
    <row r="18678" ht="12" customHeight="1" x14ac:dyDescent="0.2"/>
    <row r="18679" ht="12" customHeight="1" x14ac:dyDescent="0.2"/>
    <row r="18680" ht="12" customHeight="1" x14ac:dyDescent="0.2"/>
    <row r="18681" ht="12" customHeight="1" x14ac:dyDescent="0.2"/>
    <row r="18682" ht="12" customHeight="1" x14ac:dyDescent="0.2"/>
    <row r="18683" ht="12" customHeight="1" x14ac:dyDescent="0.2"/>
    <row r="18684" ht="12" customHeight="1" x14ac:dyDescent="0.2"/>
    <row r="18685" ht="12" customHeight="1" x14ac:dyDescent="0.2"/>
    <row r="18686" ht="12" customHeight="1" x14ac:dyDescent="0.2"/>
    <row r="18687" ht="12" customHeight="1" x14ac:dyDescent="0.2"/>
    <row r="18688" ht="12" customHeight="1" x14ac:dyDescent="0.2"/>
    <row r="18689" ht="12" customHeight="1" x14ac:dyDescent="0.2"/>
    <row r="18690" ht="12" customHeight="1" x14ac:dyDescent="0.2"/>
    <row r="18691" ht="12" customHeight="1" x14ac:dyDescent="0.2"/>
    <row r="18692" ht="12" customHeight="1" x14ac:dyDescent="0.2"/>
    <row r="18693" ht="12" customHeight="1" x14ac:dyDescent="0.2"/>
    <row r="18694" ht="12" customHeight="1" x14ac:dyDescent="0.2"/>
    <row r="18695" ht="12" customHeight="1" x14ac:dyDescent="0.2"/>
    <row r="18696" ht="12" customHeight="1" x14ac:dyDescent="0.2"/>
    <row r="18697" ht="12" customHeight="1" x14ac:dyDescent="0.2"/>
    <row r="18698" ht="12" customHeight="1" x14ac:dyDescent="0.2"/>
    <row r="18699" ht="12" customHeight="1" x14ac:dyDescent="0.2"/>
    <row r="18700" ht="12" customHeight="1" x14ac:dyDescent="0.2"/>
    <row r="18701" ht="12" customHeight="1" x14ac:dyDescent="0.2"/>
    <row r="18702" ht="12" customHeight="1" x14ac:dyDescent="0.2"/>
    <row r="18703" ht="12" customHeight="1" x14ac:dyDescent="0.2"/>
    <row r="18704" ht="12" customHeight="1" x14ac:dyDescent="0.2"/>
    <row r="18705" ht="12" customHeight="1" x14ac:dyDescent="0.2"/>
    <row r="18706" ht="12" customHeight="1" x14ac:dyDescent="0.2"/>
    <row r="18707" ht="12" customHeight="1" x14ac:dyDescent="0.2"/>
    <row r="18708" ht="12" customHeight="1" x14ac:dyDescent="0.2"/>
    <row r="18709" ht="12" customHeight="1" x14ac:dyDescent="0.2"/>
    <row r="18710" ht="12" customHeight="1" x14ac:dyDescent="0.2"/>
    <row r="18711" ht="12" customHeight="1" x14ac:dyDescent="0.2"/>
    <row r="18712" ht="12" customHeight="1" x14ac:dyDescent="0.2"/>
    <row r="18713" ht="12" customHeight="1" x14ac:dyDescent="0.2"/>
    <row r="18714" ht="12" customHeight="1" x14ac:dyDescent="0.2"/>
    <row r="18715" ht="12" customHeight="1" x14ac:dyDescent="0.2"/>
    <row r="18716" ht="12" customHeight="1" x14ac:dyDescent="0.2"/>
    <row r="18717" ht="12" customHeight="1" x14ac:dyDescent="0.2"/>
    <row r="18718" ht="12" customHeight="1" x14ac:dyDescent="0.2"/>
    <row r="18719" ht="12" customHeight="1" x14ac:dyDescent="0.2"/>
    <row r="18720" ht="12" customHeight="1" x14ac:dyDescent="0.2"/>
    <row r="18721" ht="12" customHeight="1" x14ac:dyDescent="0.2"/>
    <row r="18722" ht="12" customHeight="1" x14ac:dyDescent="0.2"/>
    <row r="18723" ht="12" customHeight="1" x14ac:dyDescent="0.2"/>
    <row r="18724" ht="12" customHeight="1" x14ac:dyDescent="0.2"/>
    <row r="18725" ht="12" customHeight="1" x14ac:dyDescent="0.2"/>
    <row r="18726" ht="12" customHeight="1" x14ac:dyDescent="0.2"/>
    <row r="18727" ht="12" customHeight="1" x14ac:dyDescent="0.2"/>
    <row r="18728" ht="12" customHeight="1" x14ac:dyDescent="0.2"/>
    <row r="18729" ht="12" customHeight="1" x14ac:dyDescent="0.2"/>
    <row r="18730" ht="12" customHeight="1" x14ac:dyDescent="0.2"/>
    <row r="18731" ht="12" customHeight="1" x14ac:dyDescent="0.2"/>
    <row r="18732" ht="12" customHeight="1" x14ac:dyDescent="0.2"/>
    <row r="18733" ht="12" customHeight="1" x14ac:dyDescent="0.2"/>
    <row r="18734" ht="12" customHeight="1" x14ac:dyDescent="0.2"/>
    <row r="18735" ht="12" customHeight="1" x14ac:dyDescent="0.2"/>
    <row r="18736" ht="12" customHeight="1" x14ac:dyDescent="0.2"/>
    <row r="18737" ht="12" customHeight="1" x14ac:dyDescent="0.2"/>
    <row r="18738" ht="12" customHeight="1" x14ac:dyDescent="0.2"/>
    <row r="18739" ht="12" customHeight="1" x14ac:dyDescent="0.2"/>
    <row r="18740" ht="12" customHeight="1" x14ac:dyDescent="0.2"/>
    <row r="18741" ht="12" customHeight="1" x14ac:dyDescent="0.2"/>
    <row r="18742" ht="12" customHeight="1" x14ac:dyDescent="0.2"/>
    <row r="18743" ht="12" customHeight="1" x14ac:dyDescent="0.2"/>
    <row r="18744" ht="12" customHeight="1" x14ac:dyDescent="0.2"/>
    <row r="18745" ht="12" customHeight="1" x14ac:dyDescent="0.2"/>
    <row r="18746" ht="12" customHeight="1" x14ac:dyDescent="0.2"/>
    <row r="18747" ht="12" customHeight="1" x14ac:dyDescent="0.2"/>
    <row r="18748" ht="12" customHeight="1" x14ac:dyDescent="0.2"/>
    <row r="18749" ht="12" customHeight="1" x14ac:dyDescent="0.2"/>
    <row r="18750" ht="12" customHeight="1" x14ac:dyDescent="0.2"/>
    <row r="18751" ht="12" customHeight="1" x14ac:dyDescent="0.2"/>
    <row r="18752" ht="12" customHeight="1" x14ac:dyDescent="0.2"/>
    <row r="18753" ht="12" customHeight="1" x14ac:dyDescent="0.2"/>
    <row r="18754" ht="12" customHeight="1" x14ac:dyDescent="0.2"/>
    <row r="18755" ht="12" customHeight="1" x14ac:dyDescent="0.2"/>
    <row r="18756" ht="12" customHeight="1" x14ac:dyDescent="0.2"/>
    <row r="18757" ht="12" customHeight="1" x14ac:dyDescent="0.2"/>
    <row r="18758" ht="12" customHeight="1" x14ac:dyDescent="0.2"/>
    <row r="18759" ht="12" customHeight="1" x14ac:dyDescent="0.2"/>
    <row r="18760" ht="12" customHeight="1" x14ac:dyDescent="0.2"/>
    <row r="18761" ht="12" customHeight="1" x14ac:dyDescent="0.2"/>
    <row r="18762" ht="12" customHeight="1" x14ac:dyDescent="0.2"/>
    <row r="18763" ht="12" customHeight="1" x14ac:dyDescent="0.2"/>
    <row r="18764" ht="12" customHeight="1" x14ac:dyDescent="0.2"/>
    <row r="18765" ht="12" customHeight="1" x14ac:dyDescent="0.2"/>
    <row r="18766" ht="12" customHeight="1" x14ac:dyDescent="0.2"/>
    <row r="18767" ht="12" customHeight="1" x14ac:dyDescent="0.2"/>
    <row r="18768" ht="12" customHeight="1" x14ac:dyDescent="0.2"/>
    <row r="18769" ht="12" customHeight="1" x14ac:dyDescent="0.2"/>
    <row r="18770" ht="12" customHeight="1" x14ac:dyDescent="0.2"/>
    <row r="18771" ht="12" customHeight="1" x14ac:dyDescent="0.2"/>
    <row r="18772" ht="12" customHeight="1" x14ac:dyDescent="0.2"/>
    <row r="18773" ht="12" customHeight="1" x14ac:dyDescent="0.2"/>
    <row r="18774" ht="12" customHeight="1" x14ac:dyDescent="0.2"/>
    <row r="18775" ht="12" customHeight="1" x14ac:dyDescent="0.2"/>
    <row r="18776" ht="12" customHeight="1" x14ac:dyDescent="0.2"/>
    <row r="18777" ht="12" customHeight="1" x14ac:dyDescent="0.2"/>
    <row r="18778" ht="12" customHeight="1" x14ac:dyDescent="0.2"/>
    <row r="18779" ht="12" customHeight="1" x14ac:dyDescent="0.2"/>
    <row r="18780" ht="12" customHeight="1" x14ac:dyDescent="0.2"/>
    <row r="18781" ht="12" customHeight="1" x14ac:dyDescent="0.2"/>
    <row r="18782" ht="12" customHeight="1" x14ac:dyDescent="0.2"/>
    <row r="18783" ht="12" customHeight="1" x14ac:dyDescent="0.2"/>
    <row r="18784" ht="12" customHeight="1" x14ac:dyDescent="0.2"/>
    <row r="18785" ht="12" customHeight="1" x14ac:dyDescent="0.2"/>
    <row r="18786" ht="12" customHeight="1" x14ac:dyDescent="0.2"/>
    <row r="18787" ht="12" customHeight="1" x14ac:dyDescent="0.2"/>
    <row r="18788" ht="12" customHeight="1" x14ac:dyDescent="0.2"/>
    <row r="18789" ht="12" customHeight="1" x14ac:dyDescent="0.2"/>
    <row r="18790" ht="12" customHeight="1" x14ac:dyDescent="0.2"/>
    <row r="18791" ht="12" customHeight="1" x14ac:dyDescent="0.2"/>
    <row r="18792" ht="12" customHeight="1" x14ac:dyDescent="0.2"/>
    <row r="18793" ht="12" customHeight="1" x14ac:dyDescent="0.2"/>
    <row r="18794" ht="12" customHeight="1" x14ac:dyDescent="0.2"/>
    <row r="18795" ht="12" customHeight="1" x14ac:dyDescent="0.2"/>
    <row r="18796" ht="12" customHeight="1" x14ac:dyDescent="0.2"/>
    <row r="18797" ht="12" customHeight="1" x14ac:dyDescent="0.2"/>
    <row r="18798" ht="12" customHeight="1" x14ac:dyDescent="0.2"/>
    <row r="18799" ht="12" customHeight="1" x14ac:dyDescent="0.2"/>
    <row r="18800" ht="12" customHeight="1" x14ac:dyDescent="0.2"/>
    <row r="18801" ht="12" customHeight="1" x14ac:dyDescent="0.2"/>
    <row r="18802" ht="12" customHeight="1" x14ac:dyDescent="0.2"/>
    <row r="18803" ht="12" customHeight="1" x14ac:dyDescent="0.2"/>
    <row r="18804" ht="12" customHeight="1" x14ac:dyDescent="0.2"/>
    <row r="18805" ht="12" customHeight="1" x14ac:dyDescent="0.2"/>
    <row r="18806" ht="12" customHeight="1" x14ac:dyDescent="0.2"/>
    <row r="18807" ht="12" customHeight="1" x14ac:dyDescent="0.2"/>
    <row r="18808" ht="12" customHeight="1" x14ac:dyDescent="0.2"/>
    <row r="18809" ht="12" customHeight="1" x14ac:dyDescent="0.2"/>
    <row r="18810" ht="12" customHeight="1" x14ac:dyDescent="0.2"/>
    <row r="18811" ht="12" customHeight="1" x14ac:dyDescent="0.2"/>
    <row r="18812" ht="12" customHeight="1" x14ac:dyDescent="0.2"/>
    <row r="18813" ht="12" customHeight="1" x14ac:dyDescent="0.2"/>
    <row r="18814" ht="12" customHeight="1" x14ac:dyDescent="0.2"/>
    <row r="18815" ht="12" customHeight="1" x14ac:dyDescent="0.2"/>
    <row r="18816" ht="12" customHeight="1" x14ac:dyDescent="0.2"/>
    <row r="18817" ht="12" customHeight="1" x14ac:dyDescent="0.2"/>
    <row r="18818" ht="12" customHeight="1" x14ac:dyDescent="0.2"/>
    <row r="18819" ht="12" customHeight="1" x14ac:dyDescent="0.2"/>
    <row r="18820" ht="12" customHeight="1" x14ac:dyDescent="0.2"/>
    <row r="18821" ht="12" customHeight="1" x14ac:dyDescent="0.2"/>
    <row r="18822" ht="12" customHeight="1" x14ac:dyDescent="0.2"/>
    <row r="18823" ht="12" customHeight="1" x14ac:dyDescent="0.2"/>
    <row r="18824" ht="12" customHeight="1" x14ac:dyDescent="0.2"/>
    <row r="18825" ht="12" customHeight="1" x14ac:dyDescent="0.2"/>
    <row r="18826" ht="12" customHeight="1" x14ac:dyDescent="0.2"/>
    <row r="18827" ht="12" customHeight="1" x14ac:dyDescent="0.2"/>
    <row r="18828" ht="12" customHeight="1" x14ac:dyDescent="0.2"/>
    <row r="18829" ht="12" customHeight="1" x14ac:dyDescent="0.2"/>
    <row r="18830" ht="12" customHeight="1" x14ac:dyDescent="0.2"/>
    <row r="18831" ht="12" customHeight="1" x14ac:dyDescent="0.2"/>
    <row r="18832" ht="12" customHeight="1" x14ac:dyDescent="0.2"/>
    <row r="18833" ht="12" customHeight="1" x14ac:dyDescent="0.2"/>
    <row r="18834" ht="12" customHeight="1" x14ac:dyDescent="0.2"/>
    <row r="18835" ht="12" customHeight="1" x14ac:dyDescent="0.2"/>
    <row r="18836" ht="12" customHeight="1" x14ac:dyDescent="0.2"/>
    <row r="18837" ht="12" customHeight="1" x14ac:dyDescent="0.2"/>
    <row r="18838" ht="12" customHeight="1" x14ac:dyDescent="0.2"/>
    <row r="18839" ht="12" customHeight="1" x14ac:dyDescent="0.2"/>
    <row r="18840" ht="12" customHeight="1" x14ac:dyDescent="0.2"/>
    <row r="18841" ht="12" customHeight="1" x14ac:dyDescent="0.2"/>
    <row r="18842" ht="12" customHeight="1" x14ac:dyDescent="0.2"/>
    <row r="18843" ht="12" customHeight="1" x14ac:dyDescent="0.2"/>
    <row r="18844" ht="12" customHeight="1" x14ac:dyDescent="0.2"/>
    <row r="18845" ht="12" customHeight="1" x14ac:dyDescent="0.2"/>
    <row r="18846" ht="12" customHeight="1" x14ac:dyDescent="0.2"/>
    <row r="18847" ht="12" customHeight="1" x14ac:dyDescent="0.2"/>
    <row r="18848" ht="12" customHeight="1" x14ac:dyDescent="0.2"/>
    <row r="18849" ht="12" customHeight="1" x14ac:dyDescent="0.2"/>
    <row r="18850" ht="12" customHeight="1" x14ac:dyDescent="0.2"/>
    <row r="18851" ht="12" customHeight="1" x14ac:dyDescent="0.2"/>
    <row r="18852" ht="12" customHeight="1" x14ac:dyDescent="0.2"/>
    <row r="18853" ht="12" customHeight="1" x14ac:dyDescent="0.2"/>
    <row r="18854" ht="12" customHeight="1" x14ac:dyDescent="0.2"/>
    <row r="18855" ht="12" customHeight="1" x14ac:dyDescent="0.2"/>
    <row r="18856" ht="12" customHeight="1" x14ac:dyDescent="0.2"/>
    <row r="18857" ht="12" customHeight="1" x14ac:dyDescent="0.2"/>
    <row r="18858" ht="12" customHeight="1" x14ac:dyDescent="0.2"/>
    <row r="18859" ht="12" customHeight="1" x14ac:dyDescent="0.2"/>
    <row r="18860" ht="12" customHeight="1" x14ac:dyDescent="0.2"/>
    <row r="18861" ht="12" customHeight="1" x14ac:dyDescent="0.2"/>
    <row r="18862" ht="12" customHeight="1" x14ac:dyDescent="0.2"/>
    <row r="18863" ht="12" customHeight="1" x14ac:dyDescent="0.2"/>
    <row r="18864" ht="12" customHeight="1" x14ac:dyDescent="0.2"/>
    <row r="18865" ht="12" customHeight="1" x14ac:dyDescent="0.2"/>
    <row r="18866" ht="12" customHeight="1" x14ac:dyDescent="0.2"/>
    <row r="18867" ht="12" customHeight="1" x14ac:dyDescent="0.2"/>
    <row r="18868" ht="12" customHeight="1" x14ac:dyDescent="0.2"/>
    <row r="18869" ht="12" customHeight="1" x14ac:dyDescent="0.2"/>
    <row r="18870" ht="12" customHeight="1" x14ac:dyDescent="0.2"/>
    <row r="18871" ht="12" customHeight="1" x14ac:dyDescent="0.2"/>
    <row r="18872" ht="12" customHeight="1" x14ac:dyDescent="0.2"/>
    <row r="18873" ht="12" customHeight="1" x14ac:dyDescent="0.2"/>
    <row r="18874" ht="12" customHeight="1" x14ac:dyDescent="0.2"/>
    <row r="18875" ht="12" customHeight="1" x14ac:dyDescent="0.2"/>
    <row r="18876" ht="12" customHeight="1" x14ac:dyDescent="0.2"/>
    <row r="18877" ht="12" customHeight="1" x14ac:dyDescent="0.2"/>
    <row r="18878" ht="12" customHeight="1" x14ac:dyDescent="0.2"/>
    <row r="18879" ht="12" customHeight="1" x14ac:dyDescent="0.2"/>
    <row r="18880" ht="12" customHeight="1" x14ac:dyDescent="0.2"/>
    <row r="18881" ht="12" customHeight="1" x14ac:dyDescent="0.2"/>
    <row r="18882" ht="12" customHeight="1" x14ac:dyDescent="0.2"/>
    <row r="18883" ht="12" customHeight="1" x14ac:dyDescent="0.2"/>
    <row r="18884" ht="12" customHeight="1" x14ac:dyDescent="0.2"/>
    <row r="18885" ht="12" customHeight="1" x14ac:dyDescent="0.2"/>
    <row r="18886" ht="12" customHeight="1" x14ac:dyDescent="0.2"/>
    <row r="18887" ht="12" customHeight="1" x14ac:dyDescent="0.2"/>
    <row r="18888" ht="12" customHeight="1" x14ac:dyDescent="0.2"/>
    <row r="18889" ht="12" customHeight="1" x14ac:dyDescent="0.2"/>
    <row r="18890" ht="12" customHeight="1" x14ac:dyDescent="0.2"/>
    <row r="18891" ht="12" customHeight="1" x14ac:dyDescent="0.2"/>
    <row r="18892" ht="12" customHeight="1" x14ac:dyDescent="0.2"/>
    <row r="18893" ht="12" customHeight="1" x14ac:dyDescent="0.2"/>
    <row r="18894" ht="12" customHeight="1" x14ac:dyDescent="0.2"/>
    <row r="18895" ht="12" customHeight="1" x14ac:dyDescent="0.2"/>
    <row r="18896" ht="12" customHeight="1" x14ac:dyDescent="0.2"/>
    <row r="18897" ht="12" customHeight="1" x14ac:dyDescent="0.2"/>
    <row r="18898" ht="12" customHeight="1" x14ac:dyDescent="0.2"/>
    <row r="18899" ht="12" customHeight="1" x14ac:dyDescent="0.2"/>
    <row r="18900" ht="12" customHeight="1" x14ac:dyDescent="0.2"/>
    <row r="18901" ht="12" customHeight="1" x14ac:dyDescent="0.2"/>
    <row r="18902" ht="12" customHeight="1" x14ac:dyDescent="0.2"/>
    <row r="18903" ht="12" customHeight="1" x14ac:dyDescent="0.2"/>
    <row r="18904" ht="12" customHeight="1" x14ac:dyDescent="0.2"/>
    <row r="18905" ht="12" customHeight="1" x14ac:dyDescent="0.2"/>
    <row r="18906" ht="12" customHeight="1" x14ac:dyDescent="0.2"/>
    <row r="18907" ht="12" customHeight="1" x14ac:dyDescent="0.2"/>
    <row r="18908" ht="12" customHeight="1" x14ac:dyDescent="0.2"/>
    <row r="18909" ht="12" customHeight="1" x14ac:dyDescent="0.2"/>
    <row r="18910" ht="12" customHeight="1" x14ac:dyDescent="0.2"/>
    <row r="18911" ht="12" customHeight="1" x14ac:dyDescent="0.2"/>
    <row r="18912" ht="12" customHeight="1" x14ac:dyDescent="0.2"/>
    <row r="18913" ht="12" customHeight="1" x14ac:dyDescent="0.2"/>
    <row r="18914" ht="12" customHeight="1" x14ac:dyDescent="0.2"/>
    <row r="18915" ht="12" customHeight="1" x14ac:dyDescent="0.2"/>
    <row r="18916" ht="12" customHeight="1" x14ac:dyDescent="0.2"/>
    <row r="18917" ht="12" customHeight="1" x14ac:dyDescent="0.2"/>
    <row r="18918" ht="12" customHeight="1" x14ac:dyDescent="0.2"/>
    <row r="18919" ht="12" customHeight="1" x14ac:dyDescent="0.2"/>
    <row r="18920" ht="12" customHeight="1" x14ac:dyDescent="0.2"/>
    <row r="18921" ht="12" customHeight="1" x14ac:dyDescent="0.2"/>
    <row r="18922" ht="12" customHeight="1" x14ac:dyDescent="0.2"/>
    <row r="18923" ht="12" customHeight="1" x14ac:dyDescent="0.2"/>
    <row r="18924" ht="12" customHeight="1" x14ac:dyDescent="0.2"/>
    <row r="18925" ht="12" customHeight="1" x14ac:dyDescent="0.2"/>
    <row r="18926" ht="12" customHeight="1" x14ac:dyDescent="0.2"/>
    <row r="18927" ht="12" customHeight="1" x14ac:dyDescent="0.2"/>
    <row r="18928" ht="12" customHeight="1" x14ac:dyDescent="0.2"/>
    <row r="18929" ht="12" customHeight="1" x14ac:dyDescent="0.2"/>
    <row r="18930" ht="12" customHeight="1" x14ac:dyDescent="0.2"/>
    <row r="18931" ht="12" customHeight="1" x14ac:dyDescent="0.2"/>
    <row r="18932" ht="12" customHeight="1" x14ac:dyDescent="0.2"/>
    <row r="18933" ht="12" customHeight="1" x14ac:dyDescent="0.2"/>
    <row r="18934" ht="12" customHeight="1" x14ac:dyDescent="0.2"/>
    <row r="18935" ht="12" customHeight="1" x14ac:dyDescent="0.2"/>
    <row r="18936" ht="12" customHeight="1" x14ac:dyDescent="0.2"/>
    <row r="18937" ht="12" customHeight="1" x14ac:dyDescent="0.2"/>
    <row r="18938" ht="12" customHeight="1" x14ac:dyDescent="0.2"/>
    <row r="18939" ht="12" customHeight="1" x14ac:dyDescent="0.2"/>
    <row r="18940" ht="12" customHeight="1" x14ac:dyDescent="0.2"/>
    <row r="18941" ht="12" customHeight="1" x14ac:dyDescent="0.2"/>
    <row r="18942" ht="12" customHeight="1" x14ac:dyDescent="0.2"/>
    <row r="18943" ht="12" customHeight="1" x14ac:dyDescent="0.2"/>
    <row r="18944" ht="12" customHeight="1" x14ac:dyDescent="0.2"/>
    <row r="18945" ht="12" customHeight="1" x14ac:dyDescent="0.2"/>
    <row r="18946" ht="12" customHeight="1" x14ac:dyDescent="0.2"/>
    <row r="18947" ht="12" customHeight="1" x14ac:dyDescent="0.2"/>
    <row r="18948" ht="12" customHeight="1" x14ac:dyDescent="0.2"/>
    <row r="18949" ht="12" customHeight="1" x14ac:dyDescent="0.2"/>
    <row r="18950" ht="12" customHeight="1" x14ac:dyDescent="0.2"/>
    <row r="18951" ht="12" customHeight="1" x14ac:dyDescent="0.2"/>
    <row r="18952" ht="12" customHeight="1" x14ac:dyDescent="0.2"/>
    <row r="18953" ht="12" customHeight="1" x14ac:dyDescent="0.2"/>
    <row r="18954" ht="12" customHeight="1" x14ac:dyDescent="0.2"/>
    <row r="18955" ht="12" customHeight="1" x14ac:dyDescent="0.2"/>
    <row r="18956" ht="12" customHeight="1" x14ac:dyDescent="0.2"/>
    <row r="18957" ht="12" customHeight="1" x14ac:dyDescent="0.2"/>
    <row r="18958" ht="12" customHeight="1" x14ac:dyDescent="0.2"/>
    <row r="18959" ht="12" customHeight="1" x14ac:dyDescent="0.2"/>
    <row r="18960" ht="12" customHeight="1" x14ac:dyDescent="0.2"/>
    <row r="18961" ht="12" customHeight="1" x14ac:dyDescent="0.2"/>
    <row r="18962" ht="12" customHeight="1" x14ac:dyDescent="0.2"/>
    <row r="18963" ht="12" customHeight="1" x14ac:dyDescent="0.2"/>
    <row r="18964" ht="12" customHeight="1" x14ac:dyDescent="0.2"/>
    <row r="18965" ht="12" customHeight="1" x14ac:dyDescent="0.2"/>
    <row r="18966" ht="12" customHeight="1" x14ac:dyDescent="0.2"/>
    <row r="18967" ht="12" customHeight="1" x14ac:dyDescent="0.2"/>
    <row r="18968" ht="12" customHeight="1" x14ac:dyDescent="0.2"/>
    <row r="18969" ht="12" customHeight="1" x14ac:dyDescent="0.2"/>
    <row r="18970" ht="12" customHeight="1" x14ac:dyDescent="0.2"/>
    <row r="18971" ht="12" customHeight="1" x14ac:dyDescent="0.2"/>
    <row r="18972" ht="12" customHeight="1" x14ac:dyDescent="0.2"/>
    <row r="18973" ht="12" customHeight="1" x14ac:dyDescent="0.2"/>
    <row r="18974" ht="12" customHeight="1" x14ac:dyDescent="0.2"/>
    <row r="18975" ht="12" customHeight="1" x14ac:dyDescent="0.2"/>
    <row r="18976" ht="12" customHeight="1" x14ac:dyDescent="0.2"/>
    <row r="18977" ht="12" customHeight="1" x14ac:dyDescent="0.2"/>
    <row r="18978" ht="12" customHeight="1" x14ac:dyDescent="0.2"/>
    <row r="18979" ht="12" customHeight="1" x14ac:dyDescent="0.2"/>
    <row r="18980" ht="12" customHeight="1" x14ac:dyDescent="0.2"/>
    <row r="18981" ht="12" customHeight="1" x14ac:dyDescent="0.2"/>
    <row r="18982" ht="12" customHeight="1" x14ac:dyDescent="0.2"/>
    <row r="18983" ht="12" customHeight="1" x14ac:dyDescent="0.2"/>
    <row r="18984" ht="12" customHeight="1" x14ac:dyDescent="0.2"/>
    <row r="18985" ht="12" customHeight="1" x14ac:dyDescent="0.2"/>
    <row r="18986" ht="12" customHeight="1" x14ac:dyDescent="0.2"/>
    <row r="18987" ht="12" customHeight="1" x14ac:dyDescent="0.2"/>
    <row r="18988" ht="12" customHeight="1" x14ac:dyDescent="0.2"/>
    <row r="18989" ht="12" customHeight="1" x14ac:dyDescent="0.2"/>
    <row r="18990" ht="12" customHeight="1" x14ac:dyDescent="0.2"/>
    <row r="18991" ht="12" customHeight="1" x14ac:dyDescent="0.2"/>
    <row r="18992" ht="12" customHeight="1" x14ac:dyDescent="0.2"/>
    <row r="18993" ht="12" customHeight="1" x14ac:dyDescent="0.2"/>
    <row r="18994" ht="12" customHeight="1" x14ac:dyDescent="0.2"/>
    <row r="18995" ht="12" customHeight="1" x14ac:dyDescent="0.2"/>
    <row r="18996" ht="12" customHeight="1" x14ac:dyDescent="0.2"/>
    <row r="18997" ht="12" customHeight="1" x14ac:dyDescent="0.2"/>
    <row r="18998" ht="12" customHeight="1" x14ac:dyDescent="0.2"/>
    <row r="18999" ht="12" customHeight="1" x14ac:dyDescent="0.2"/>
    <row r="19000" ht="12" customHeight="1" x14ac:dyDescent="0.2"/>
    <row r="19001" ht="12" customHeight="1" x14ac:dyDescent="0.2"/>
    <row r="19002" ht="12" customHeight="1" x14ac:dyDescent="0.2"/>
    <row r="19003" ht="12" customHeight="1" x14ac:dyDescent="0.2"/>
    <row r="19004" ht="12" customHeight="1" x14ac:dyDescent="0.2"/>
    <row r="19005" ht="12" customHeight="1" x14ac:dyDescent="0.2"/>
    <row r="19006" ht="12" customHeight="1" x14ac:dyDescent="0.2"/>
    <row r="19007" ht="12" customHeight="1" x14ac:dyDescent="0.2"/>
    <row r="19008" ht="12" customHeight="1" x14ac:dyDescent="0.2"/>
    <row r="19009" ht="12" customHeight="1" x14ac:dyDescent="0.2"/>
    <row r="19010" ht="12" customHeight="1" x14ac:dyDescent="0.2"/>
    <row r="19011" ht="12" customHeight="1" x14ac:dyDescent="0.2"/>
    <row r="19012" ht="12" customHeight="1" x14ac:dyDescent="0.2"/>
    <row r="19013" ht="12" customHeight="1" x14ac:dyDescent="0.2"/>
    <row r="19014" ht="12" customHeight="1" x14ac:dyDescent="0.2"/>
    <row r="19015" ht="12" customHeight="1" x14ac:dyDescent="0.2"/>
    <row r="19016" ht="12" customHeight="1" x14ac:dyDescent="0.2"/>
    <row r="19017" ht="12" customHeight="1" x14ac:dyDescent="0.2"/>
    <row r="19018" ht="12" customHeight="1" x14ac:dyDescent="0.2"/>
    <row r="19019" ht="12" customHeight="1" x14ac:dyDescent="0.2"/>
    <row r="19020" ht="12" customHeight="1" x14ac:dyDescent="0.2"/>
    <row r="19021" ht="12" customHeight="1" x14ac:dyDescent="0.2"/>
    <row r="19022" ht="12" customHeight="1" x14ac:dyDescent="0.2"/>
    <row r="19023" ht="12" customHeight="1" x14ac:dyDescent="0.2"/>
    <row r="19024" ht="12" customHeight="1" x14ac:dyDescent="0.2"/>
    <row r="19025" ht="12" customHeight="1" x14ac:dyDescent="0.2"/>
    <row r="19026" ht="12" customHeight="1" x14ac:dyDescent="0.2"/>
    <row r="19027" ht="12" customHeight="1" x14ac:dyDescent="0.2"/>
    <row r="19028" ht="12" customHeight="1" x14ac:dyDescent="0.2"/>
    <row r="19029" ht="12" customHeight="1" x14ac:dyDescent="0.2"/>
    <row r="19030" ht="12" customHeight="1" x14ac:dyDescent="0.2"/>
    <row r="19031" ht="12" customHeight="1" x14ac:dyDescent="0.2"/>
    <row r="19032" ht="12" customHeight="1" x14ac:dyDescent="0.2"/>
    <row r="19033" ht="12" customHeight="1" x14ac:dyDescent="0.2"/>
    <row r="19034" ht="12" customHeight="1" x14ac:dyDescent="0.2"/>
    <row r="19035" ht="12" customHeight="1" x14ac:dyDescent="0.2"/>
    <row r="19036" ht="12" customHeight="1" x14ac:dyDescent="0.2"/>
    <row r="19037" ht="12" customHeight="1" x14ac:dyDescent="0.2"/>
    <row r="19038" ht="12" customHeight="1" x14ac:dyDescent="0.2"/>
    <row r="19039" ht="12" customHeight="1" x14ac:dyDescent="0.2"/>
    <row r="19040" ht="12" customHeight="1" x14ac:dyDescent="0.2"/>
    <row r="19041" ht="12" customHeight="1" x14ac:dyDescent="0.2"/>
    <row r="19042" ht="12" customHeight="1" x14ac:dyDescent="0.2"/>
    <row r="19043" ht="12" customHeight="1" x14ac:dyDescent="0.2"/>
    <row r="19044" ht="12" customHeight="1" x14ac:dyDescent="0.2"/>
    <row r="19045" ht="12" customHeight="1" x14ac:dyDescent="0.2"/>
    <row r="19046" ht="12" customHeight="1" x14ac:dyDescent="0.2"/>
    <row r="19047" ht="12" customHeight="1" x14ac:dyDescent="0.2"/>
    <row r="19048" ht="12" customHeight="1" x14ac:dyDescent="0.2"/>
    <row r="19049" ht="12" customHeight="1" x14ac:dyDescent="0.2"/>
    <row r="19050" ht="12" customHeight="1" x14ac:dyDescent="0.2"/>
    <row r="19051" ht="12" customHeight="1" x14ac:dyDescent="0.2"/>
    <row r="19052" ht="12" customHeight="1" x14ac:dyDescent="0.2"/>
    <row r="19053" ht="12" customHeight="1" x14ac:dyDescent="0.2"/>
    <row r="19054" ht="12" customHeight="1" x14ac:dyDescent="0.2"/>
    <row r="19055" ht="12" customHeight="1" x14ac:dyDescent="0.2"/>
    <row r="19056" ht="12" customHeight="1" x14ac:dyDescent="0.2"/>
    <row r="19057" ht="12" customHeight="1" x14ac:dyDescent="0.2"/>
    <row r="19058" ht="12" customHeight="1" x14ac:dyDescent="0.2"/>
    <row r="19059" ht="12" customHeight="1" x14ac:dyDescent="0.2"/>
    <row r="19060" ht="12" customHeight="1" x14ac:dyDescent="0.2"/>
    <row r="19061" ht="12" customHeight="1" x14ac:dyDescent="0.2"/>
    <row r="19062" ht="12" customHeight="1" x14ac:dyDescent="0.2"/>
    <row r="19063" ht="12" customHeight="1" x14ac:dyDescent="0.2"/>
    <row r="19064" ht="12" customHeight="1" x14ac:dyDescent="0.2"/>
    <row r="19065" ht="12" customHeight="1" x14ac:dyDescent="0.2"/>
    <row r="19066" ht="12" customHeight="1" x14ac:dyDescent="0.2"/>
    <row r="19067" ht="12" customHeight="1" x14ac:dyDescent="0.2"/>
    <row r="19068" ht="12" customHeight="1" x14ac:dyDescent="0.2"/>
    <row r="19069" ht="12" customHeight="1" x14ac:dyDescent="0.2"/>
    <row r="19070" ht="12" customHeight="1" x14ac:dyDescent="0.2"/>
    <row r="19071" ht="12" customHeight="1" x14ac:dyDescent="0.2"/>
    <row r="19072" ht="12" customHeight="1" x14ac:dyDescent="0.2"/>
    <row r="19073" ht="12" customHeight="1" x14ac:dyDescent="0.2"/>
    <row r="19074" ht="12" customHeight="1" x14ac:dyDescent="0.2"/>
    <row r="19075" ht="12" customHeight="1" x14ac:dyDescent="0.2"/>
    <row r="19076" ht="12" customHeight="1" x14ac:dyDescent="0.2"/>
    <row r="19077" ht="12" customHeight="1" x14ac:dyDescent="0.2"/>
    <row r="19078" ht="12" customHeight="1" x14ac:dyDescent="0.2"/>
    <row r="19079" ht="12" customHeight="1" x14ac:dyDescent="0.2"/>
    <row r="19080" ht="12" customHeight="1" x14ac:dyDescent="0.2"/>
    <row r="19081" ht="12" customHeight="1" x14ac:dyDescent="0.2"/>
    <row r="19082" ht="12" customHeight="1" x14ac:dyDescent="0.2"/>
    <row r="19083" ht="12" customHeight="1" x14ac:dyDescent="0.2"/>
    <row r="19084" ht="12" customHeight="1" x14ac:dyDescent="0.2"/>
    <row r="19085" ht="12" customHeight="1" x14ac:dyDescent="0.2"/>
    <row r="19086" ht="12" customHeight="1" x14ac:dyDescent="0.2"/>
    <row r="19087" ht="12" customHeight="1" x14ac:dyDescent="0.2"/>
    <row r="19088" ht="12" customHeight="1" x14ac:dyDescent="0.2"/>
    <row r="19089" ht="12" customHeight="1" x14ac:dyDescent="0.2"/>
    <row r="19090" ht="12" customHeight="1" x14ac:dyDescent="0.2"/>
    <row r="19091" ht="12" customHeight="1" x14ac:dyDescent="0.2"/>
    <row r="19092" ht="12" customHeight="1" x14ac:dyDescent="0.2"/>
    <row r="19093" ht="12" customHeight="1" x14ac:dyDescent="0.2"/>
    <row r="19094" ht="12" customHeight="1" x14ac:dyDescent="0.2"/>
    <row r="19095" ht="12" customHeight="1" x14ac:dyDescent="0.2"/>
    <row r="19096" ht="12" customHeight="1" x14ac:dyDescent="0.2"/>
    <row r="19097" ht="12" customHeight="1" x14ac:dyDescent="0.2"/>
    <row r="19098" ht="12" customHeight="1" x14ac:dyDescent="0.2"/>
    <row r="19099" ht="12" customHeight="1" x14ac:dyDescent="0.2"/>
    <row r="19100" ht="12" customHeight="1" x14ac:dyDescent="0.2"/>
    <row r="19101" ht="12" customHeight="1" x14ac:dyDescent="0.2"/>
    <row r="19102" ht="12" customHeight="1" x14ac:dyDescent="0.2"/>
    <row r="19103" ht="12" customHeight="1" x14ac:dyDescent="0.2"/>
    <row r="19104" ht="12" customHeight="1" x14ac:dyDescent="0.2"/>
    <row r="19105" ht="12" customHeight="1" x14ac:dyDescent="0.2"/>
    <row r="19106" ht="12" customHeight="1" x14ac:dyDescent="0.2"/>
    <row r="19107" ht="12" customHeight="1" x14ac:dyDescent="0.2"/>
    <row r="19108" ht="12" customHeight="1" x14ac:dyDescent="0.2"/>
    <row r="19109" ht="12" customHeight="1" x14ac:dyDescent="0.2"/>
    <row r="19110" ht="12" customHeight="1" x14ac:dyDescent="0.2"/>
    <row r="19111" ht="12" customHeight="1" x14ac:dyDescent="0.2"/>
    <row r="19112" ht="12" customHeight="1" x14ac:dyDescent="0.2"/>
    <row r="19113" ht="12" customHeight="1" x14ac:dyDescent="0.2"/>
    <row r="19114" ht="12" customHeight="1" x14ac:dyDescent="0.2"/>
    <row r="19115" ht="12" customHeight="1" x14ac:dyDescent="0.2"/>
    <row r="19116" ht="12" customHeight="1" x14ac:dyDescent="0.2"/>
    <row r="19117" ht="12" customHeight="1" x14ac:dyDescent="0.2"/>
    <row r="19118" ht="12" customHeight="1" x14ac:dyDescent="0.2"/>
    <row r="19119" ht="12" customHeight="1" x14ac:dyDescent="0.2"/>
    <row r="19120" ht="12" customHeight="1" x14ac:dyDescent="0.2"/>
    <row r="19121" ht="12" customHeight="1" x14ac:dyDescent="0.2"/>
    <row r="19122" ht="12" customHeight="1" x14ac:dyDescent="0.2"/>
    <row r="19123" ht="12" customHeight="1" x14ac:dyDescent="0.2"/>
    <row r="19124" ht="12" customHeight="1" x14ac:dyDescent="0.2"/>
    <row r="19125" ht="12" customHeight="1" x14ac:dyDescent="0.2"/>
    <row r="19126" ht="12" customHeight="1" x14ac:dyDescent="0.2"/>
    <row r="19127" ht="12" customHeight="1" x14ac:dyDescent="0.2"/>
    <row r="19128" ht="12" customHeight="1" x14ac:dyDescent="0.2"/>
    <row r="19129" ht="12" customHeight="1" x14ac:dyDescent="0.2"/>
    <row r="19130" ht="12" customHeight="1" x14ac:dyDescent="0.2"/>
    <row r="19131" ht="12" customHeight="1" x14ac:dyDescent="0.2"/>
    <row r="19132" ht="12" customHeight="1" x14ac:dyDescent="0.2"/>
    <row r="19133" ht="12" customHeight="1" x14ac:dyDescent="0.2"/>
    <row r="19134" ht="12" customHeight="1" x14ac:dyDescent="0.2"/>
    <row r="19135" ht="12" customHeight="1" x14ac:dyDescent="0.2"/>
    <row r="19136" ht="12" customHeight="1" x14ac:dyDescent="0.2"/>
    <row r="19137" ht="12" customHeight="1" x14ac:dyDescent="0.2"/>
    <row r="19138" ht="12" customHeight="1" x14ac:dyDescent="0.2"/>
    <row r="19139" ht="12" customHeight="1" x14ac:dyDescent="0.2"/>
    <row r="19140" ht="12" customHeight="1" x14ac:dyDescent="0.2"/>
    <row r="19141" ht="12" customHeight="1" x14ac:dyDescent="0.2"/>
    <row r="19142" ht="12" customHeight="1" x14ac:dyDescent="0.2"/>
    <row r="19143" ht="12" customHeight="1" x14ac:dyDescent="0.2"/>
    <row r="19144" ht="12" customHeight="1" x14ac:dyDescent="0.2"/>
    <row r="19145" ht="12" customHeight="1" x14ac:dyDescent="0.2"/>
    <row r="19146" ht="12" customHeight="1" x14ac:dyDescent="0.2"/>
    <row r="19147" ht="12" customHeight="1" x14ac:dyDescent="0.2"/>
    <row r="19148" ht="12" customHeight="1" x14ac:dyDescent="0.2"/>
    <row r="19149" ht="12" customHeight="1" x14ac:dyDescent="0.2"/>
    <row r="19150" ht="12" customHeight="1" x14ac:dyDescent="0.2"/>
    <row r="19151" ht="12" customHeight="1" x14ac:dyDescent="0.2"/>
    <row r="19152" ht="12" customHeight="1" x14ac:dyDescent="0.2"/>
    <row r="19153" ht="12" customHeight="1" x14ac:dyDescent="0.2"/>
    <row r="19154" ht="12" customHeight="1" x14ac:dyDescent="0.2"/>
    <row r="19155" ht="12" customHeight="1" x14ac:dyDescent="0.2"/>
    <row r="19156" ht="12" customHeight="1" x14ac:dyDescent="0.2"/>
    <row r="19157" ht="12" customHeight="1" x14ac:dyDescent="0.2"/>
    <row r="19158" ht="12" customHeight="1" x14ac:dyDescent="0.2"/>
    <row r="19159" ht="12" customHeight="1" x14ac:dyDescent="0.2"/>
    <row r="19160" ht="12" customHeight="1" x14ac:dyDescent="0.2"/>
    <row r="19161" ht="12" customHeight="1" x14ac:dyDescent="0.2"/>
    <row r="19162" ht="12" customHeight="1" x14ac:dyDescent="0.2"/>
    <row r="19163" ht="12" customHeight="1" x14ac:dyDescent="0.2"/>
    <row r="19164" ht="12" customHeight="1" x14ac:dyDescent="0.2"/>
    <row r="19165" ht="12" customHeight="1" x14ac:dyDescent="0.2"/>
    <row r="19166" ht="12" customHeight="1" x14ac:dyDescent="0.2"/>
    <row r="19167" ht="12" customHeight="1" x14ac:dyDescent="0.2"/>
    <row r="19168" ht="12" customHeight="1" x14ac:dyDescent="0.2"/>
    <row r="19169" ht="12" customHeight="1" x14ac:dyDescent="0.2"/>
    <row r="19170" ht="12" customHeight="1" x14ac:dyDescent="0.2"/>
    <row r="19171" ht="12" customHeight="1" x14ac:dyDescent="0.2"/>
    <row r="19172" ht="12" customHeight="1" x14ac:dyDescent="0.2"/>
    <row r="19173" ht="12" customHeight="1" x14ac:dyDescent="0.2"/>
    <row r="19174" ht="12" customHeight="1" x14ac:dyDescent="0.2"/>
    <row r="19175" ht="12" customHeight="1" x14ac:dyDescent="0.2"/>
    <row r="19176" ht="12" customHeight="1" x14ac:dyDescent="0.2"/>
    <row r="19177" ht="12" customHeight="1" x14ac:dyDescent="0.2"/>
    <row r="19178" ht="12" customHeight="1" x14ac:dyDescent="0.2"/>
    <row r="19179" ht="12" customHeight="1" x14ac:dyDescent="0.2"/>
    <row r="19180" ht="12" customHeight="1" x14ac:dyDescent="0.2"/>
    <row r="19181" ht="12" customHeight="1" x14ac:dyDescent="0.2"/>
    <row r="19182" ht="12" customHeight="1" x14ac:dyDescent="0.2"/>
    <row r="19183" ht="12" customHeight="1" x14ac:dyDescent="0.2"/>
    <row r="19184" ht="12" customHeight="1" x14ac:dyDescent="0.2"/>
    <row r="19185" ht="12" customHeight="1" x14ac:dyDescent="0.2"/>
    <row r="19186" ht="12" customHeight="1" x14ac:dyDescent="0.2"/>
    <row r="19187" ht="12" customHeight="1" x14ac:dyDescent="0.2"/>
    <row r="19188" ht="12" customHeight="1" x14ac:dyDescent="0.2"/>
    <row r="19189" ht="12" customHeight="1" x14ac:dyDescent="0.2"/>
    <row r="19190" ht="12" customHeight="1" x14ac:dyDescent="0.2"/>
    <row r="19191" ht="12" customHeight="1" x14ac:dyDescent="0.2"/>
    <row r="19192" ht="12" customHeight="1" x14ac:dyDescent="0.2"/>
    <row r="19193" ht="12" customHeight="1" x14ac:dyDescent="0.2"/>
    <row r="19194" ht="12" customHeight="1" x14ac:dyDescent="0.2"/>
    <row r="19195" ht="12" customHeight="1" x14ac:dyDescent="0.2"/>
    <row r="19196" ht="12" customHeight="1" x14ac:dyDescent="0.2"/>
    <row r="19197" ht="12" customHeight="1" x14ac:dyDescent="0.2"/>
    <row r="19198" ht="12" customHeight="1" x14ac:dyDescent="0.2"/>
    <row r="19199" ht="12" customHeight="1" x14ac:dyDescent="0.2"/>
    <row r="19200" ht="12" customHeight="1" x14ac:dyDescent="0.2"/>
    <row r="19201" ht="12" customHeight="1" x14ac:dyDescent="0.2"/>
    <row r="19202" ht="12" customHeight="1" x14ac:dyDescent="0.2"/>
    <row r="19203" ht="12" customHeight="1" x14ac:dyDescent="0.2"/>
    <row r="19204" ht="12" customHeight="1" x14ac:dyDescent="0.2"/>
    <row r="19205" ht="12" customHeight="1" x14ac:dyDescent="0.2"/>
    <row r="19206" ht="12" customHeight="1" x14ac:dyDescent="0.2"/>
    <row r="19207" ht="12" customHeight="1" x14ac:dyDescent="0.2"/>
    <row r="19208" ht="12" customHeight="1" x14ac:dyDescent="0.2"/>
    <row r="19209" ht="12" customHeight="1" x14ac:dyDescent="0.2"/>
    <row r="19210" ht="12" customHeight="1" x14ac:dyDescent="0.2"/>
    <row r="19211" ht="12" customHeight="1" x14ac:dyDescent="0.2"/>
    <row r="19212" ht="12" customHeight="1" x14ac:dyDescent="0.2"/>
    <row r="19213" ht="12" customHeight="1" x14ac:dyDescent="0.2"/>
    <row r="19214" ht="12" customHeight="1" x14ac:dyDescent="0.2"/>
    <row r="19215" ht="12" customHeight="1" x14ac:dyDescent="0.2"/>
    <row r="19216" ht="12" customHeight="1" x14ac:dyDescent="0.2"/>
    <row r="19217" ht="12" customHeight="1" x14ac:dyDescent="0.2"/>
    <row r="19218" ht="12" customHeight="1" x14ac:dyDescent="0.2"/>
    <row r="19219" ht="12" customHeight="1" x14ac:dyDescent="0.2"/>
    <row r="19220" ht="12" customHeight="1" x14ac:dyDescent="0.2"/>
    <row r="19221" ht="12" customHeight="1" x14ac:dyDescent="0.2"/>
    <row r="19222" ht="12" customHeight="1" x14ac:dyDescent="0.2"/>
    <row r="19223" ht="12" customHeight="1" x14ac:dyDescent="0.2"/>
    <row r="19224" ht="12" customHeight="1" x14ac:dyDescent="0.2"/>
    <row r="19225" ht="12" customHeight="1" x14ac:dyDescent="0.2"/>
    <row r="19226" ht="12" customHeight="1" x14ac:dyDescent="0.2"/>
    <row r="19227" ht="12" customHeight="1" x14ac:dyDescent="0.2"/>
    <row r="19228" ht="12" customHeight="1" x14ac:dyDescent="0.2"/>
    <row r="19229" ht="12" customHeight="1" x14ac:dyDescent="0.2"/>
    <row r="19230" ht="12" customHeight="1" x14ac:dyDescent="0.2"/>
    <row r="19231" ht="12" customHeight="1" x14ac:dyDescent="0.2"/>
    <row r="19232" ht="12" customHeight="1" x14ac:dyDescent="0.2"/>
    <row r="19233" ht="12" customHeight="1" x14ac:dyDescent="0.2"/>
    <row r="19234" ht="12" customHeight="1" x14ac:dyDescent="0.2"/>
    <row r="19235" ht="12" customHeight="1" x14ac:dyDescent="0.2"/>
    <row r="19236" ht="12" customHeight="1" x14ac:dyDescent="0.2"/>
    <row r="19237" ht="12" customHeight="1" x14ac:dyDescent="0.2"/>
    <row r="19238" ht="12" customHeight="1" x14ac:dyDescent="0.2"/>
    <row r="19239" ht="12" customHeight="1" x14ac:dyDescent="0.2"/>
    <row r="19240" ht="12" customHeight="1" x14ac:dyDescent="0.2"/>
    <row r="19241" ht="12" customHeight="1" x14ac:dyDescent="0.2"/>
    <row r="19242" ht="12" customHeight="1" x14ac:dyDescent="0.2"/>
    <row r="19243" ht="12" customHeight="1" x14ac:dyDescent="0.2"/>
    <row r="19244" ht="12" customHeight="1" x14ac:dyDescent="0.2"/>
    <row r="19245" ht="12" customHeight="1" x14ac:dyDescent="0.2"/>
    <row r="19246" ht="12" customHeight="1" x14ac:dyDescent="0.2"/>
    <row r="19247" ht="12" customHeight="1" x14ac:dyDescent="0.2"/>
    <row r="19248" ht="12" customHeight="1" x14ac:dyDescent="0.2"/>
    <row r="19249" ht="12" customHeight="1" x14ac:dyDescent="0.2"/>
    <row r="19250" ht="12" customHeight="1" x14ac:dyDescent="0.2"/>
    <row r="19251" ht="12" customHeight="1" x14ac:dyDescent="0.2"/>
    <row r="19252" ht="12" customHeight="1" x14ac:dyDescent="0.2"/>
    <row r="19253" ht="12" customHeight="1" x14ac:dyDescent="0.2"/>
    <row r="19254" ht="12" customHeight="1" x14ac:dyDescent="0.2"/>
    <row r="19255" ht="12" customHeight="1" x14ac:dyDescent="0.2"/>
    <row r="19256" ht="12" customHeight="1" x14ac:dyDescent="0.2"/>
    <row r="19257" ht="12" customHeight="1" x14ac:dyDescent="0.2"/>
    <row r="19258" ht="12" customHeight="1" x14ac:dyDescent="0.2"/>
    <row r="19259" ht="12" customHeight="1" x14ac:dyDescent="0.2"/>
    <row r="19260" ht="12" customHeight="1" x14ac:dyDescent="0.2"/>
    <row r="19261" ht="12" customHeight="1" x14ac:dyDescent="0.2"/>
    <row r="19262" ht="12" customHeight="1" x14ac:dyDescent="0.2"/>
    <row r="19263" ht="12" customHeight="1" x14ac:dyDescent="0.2"/>
    <row r="19264" ht="12" customHeight="1" x14ac:dyDescent="0.2"/>
    <row r="19265" ht="12" customHeight="1" x14ac:dyDescent="0.2"/>
    <row r="19266" ht="12" customHeight="1" x14ac:dyDescent="0.2"/>
    <row r="19267" ht="12" customHeight="1" x14ac:dyDescent="0.2"/>
    <row r="19268" ht="12" customHeight="1" x14ac:dyDescent="0.2"/>
    <row r="19269" ht="12" customHeight="1" x14ac:dyDescent="0.2"/>
    <row r="19270" ht="12" customHeight="1" x14ac:dyDescent="0.2"/>
    <row r="19271" ht="12" customHeight="1" x14ac:dyDescent="0.2"/>
    <row r="19272" ht="12" customHeight="1" x14ac:dyDescent="0.2"/>
    <row r="19273" ht="12" customHeight="1" x14ac:dyDescent="0.2"/>
    <row r="19274" ht="12" customHeight="1" x14ac:dyDescent="0.2"/>
    <row r="19275" ht="12" customHeight="1" x14ac:dyDescent="0.2"/>
    <row r="19276" ht="12" customHeight="1" x14ac:dyDescent="0.2"/>
    <row r="19277" ht="12" customHeight="1" x14ac:dyDescent="0.2"/>
    <row r="19278" ht="12" customHeight="1" x14ac:dyDescent="0.2"/>
    <row r="19279" ht="12" customHeight="1" x14ac:dyDescent="0.2"/>
    <row r="19280" ht="12" customHeight="1" x14ac:dyDescent="0.2"/>
    <row r="19281" ht="12" customHeight="1" x14ac:dyDescent="0.2"/>
    <row r="19282" ht="12" customHeight="1" x14ac:dyDescent="0.2"/>
    <row r="19283" ht="12" customHeight="1" x14ac:dyDescent="0.2"/>
    <row r="19284" ht="12" customHeight="1" x14ac:dyDescent="0.2"/>
    <row r="19285" ht="12" customHeight="1" x14ac:dyDescent="0.2"/>
    <row r="19286" ht="12" customHeight="1" x14ac:dyDescent="0.2"/>
    <row r="19287" ht="12" customHeight="1" x14ac:dyDescent="0.2"/>
    <row r="19288" ht="12" customHeight="1" x14ac:dyDescent="0.2"/>
    <row r="19289" ht="12" customHeight="1" x14ac:dyDescent="0.2"/>
    <row r="19290" ht="12" customHeight="1" x14ac:dyDescent="0.2"/>
    <row r="19291" ht="12" customHeight="1" x14ac:dyDescent="0.2"/>
    <row r="19292" ht="12" customHeight="1" x14ac:dyDescent="0.2"/>
    <row r="19293" ht="12" customHeight="1" x14ac:dyDescent="0.2"/>
    <row r="19294" ht="12" customHeight="1" x14ac:dyDescent="0.2"/>
    <row r="19295" ht="12" customHeight="1" x14ac:dyDescent="0.2"/>
    <row r="19296" ht="12" customHeight="1" x14ac:dyDescent="0.2"/>
    <row r="19297" ht="12" customHeight="1" x14ac:dyDescent="0.2"/>
    <row r="19298" ht="12" customHeight="1" x14ac:dyDescent="0.2"/>
    <row r="19299" ht="12" customHeight="1" x14ac:dyDescent="0.2"/>
    <row r="19300" ht="12" customHeight="1" x14ac:dyDescent="0.2"/>
    <row r="19301" ht="12" customHeight="1" x14ac:dyDescent="0.2"/>
    <row r="19302" ht="12" customHeight="1" x14ac:dyDescent="0.2"/>
    <row r="19303" ht="12" customHeight="1" x14ac:dyDescent="0.2"/>
    <row r="19304" ht="12" customHeight="1" x14ac:dyDescent="0.2"/>
    <row r="19305" ht="12" customHeight="1" x14ac:dyDescent="0.2"/>
    <row r="19306" ht="12" customHeight="1" x14ac:dyDescent="0.2"/>
    <row r="19307" ht="12" customHeight="1" x14ac:dyDescent="0.2"/>
    <row r="19308" ht="12" customHeight="1" x14ac:dyDescent="0.2"/>
    <row r="19309" ht="12" customHeight="1" x14ac:dyDescent="0.2"/>
    <row r="19310" ht="12" customHeight="1" x14ac:dyDescent="0.2"/>
    <row r="19311" ht="12" customHeight="1" x14ac:dyDescent="0.2"/>
    <row r="19312" ht="12" customHeight="1" x14ac:dyDescent="0.2"/>
    <row r="19313" ht="12" customHeight="1" x14ac:dyDescent="0.2"/>
    <row r="19314" ht="12" customHeight="1" x14ac:dyDescent="0.2"/>
    <row r="19315" ht="12" customHeight="1" x14ac:dyDescent="0.2"/>
    <row r="19316" ht="12" customHeight="1" x14ac:dyDescent="0.2"/>
    <row r="19317" ht="12" customHeight="1" x14ac:dyDescent="0.2"/>
    <row r="19318" ht="12" customHeight="1" x14ac:dyDescent="0.2"/>
    <row r="19319" ht="12" customHeight="1" x14ac:dyDescent="0.2"/>
    <row r="19320" ht="12" customHeight="1" x14ac:dyDescent="0.2"/>
    <row r="19321" ht="12" customHeight="1" x14ac:dyDescent="0.2"/>
    <row r="19322" ht="12" customHeight="1" x14ac:dyDescent="0.2"/>
    <row r="19323" ht="12" customHeight="1" x14ac:dyDescent="0.2"/>
    <row r="19324" ht="12" customHeight="1" x14ac:dyDescent="0.2"/>
    <row r="19325" ht="12" customHeight="1" x14ac:dyDescent="0.2"/>
    <row r="19326" ht="12" customHeight="1" x14ac:dyDescent="0.2"/>
    <row r="19327" ht="12" customHeight="1" x14ac:dyDescent="0.2"/>
    <row r="19328" ht="12" customHeight="1" x14ac:dyDescent="0.2"/>
    <row r="19329" ht="12" customHeight="1" x14ac:dyDescent="0.2"/>
    <row r="19330" ht="12" customHeight="1" x14ac:dyDescent="0.2"/>
    <row r="19331" ht="12" customHeight="1" x14ac:dyDescent="0.2"/>
    <row r="19332" ht="12" customHeight="1" x14ac:dyDescent="0.2"/>
    <row r="19333" ht="12" customHeight="1" x14ac:dyDescent="0.2"/>
    <row r="19334" ht="12" customHeight="1" x14ac:dyDescent="0.2"/>
    <row r="19335" ht="12" customHeight="1" x14ac:dyDescent="0.2"/>
    <row r="19336" ht="12" customHeight="1" x14ac:dyDescent="0.2"/>
    <row r="19337" ht="12" customHeight="1" x14ac:dyDescent="0.2"/>
    <row r="19338" ht="12" customHeight="1" x14ac:dyDescent="0.2"/>
    <row r="19339" ht="12" customHeight="1" x14ac:dyDescent="0.2"/>
    <row r="19340" ht="12" customHeight="1" x14ac:dyDescent="0.2"/>
    <row r="19341" ht="12" customHeight="1" x14ac:dyDescent="0.2"/>
    <row r="19342" ht="12" customHeight="1" x14ac:dyDescent="0.2"/>
    <row r="19343" ht="12" customHeight="1" x14ac:dyDescent="0.2"/>
    <row r="19344" ht="12" customHeight="1" x14ac:dyDescent="0.2"/>
    <row r="19345" ht="12" customHeight="1" x14ac:dyDescent="0.2"/>
    <row r="19346" ht="12" customHeight="1" x14ac:dyDescent="0.2"/>
    <row r="19347" ht="12" customHeight="1" x14ac:dyDescent="0.2"/>
    <row r="19348" ht="12" customHeight="1" x14ac:dyDescent="0.2"/>
    <row r="19349" ht="12" customHeight="1" x14ac:dyDescent="0.2"/>
    <row r="19350" ht="12" customHeight="1" x14ac:dyDescent="0.2"/>
    <row r="19351" ht="12" customHeight="1" x14ac:dyDescent="0.2"/>
    <row r="19352" ht="12" customHeight="1" x14ac:dyDescent="0.2"/>
    <row r="19353" ht="12" customHeight="1" x14ac:dyDescent="0.2"/>
    <row r="19354" ht="12" customHeight="1" x14ac:dyDescent="0.2"/>
    <row r="19355" ht="12" customHeight="1" x14ac:dyDescent="0.2"/>
    <row r="19356" ht="12" customHeight="1" x14ac:dyDescent="0.2"/>
    <row r="19357" ht="12" customHeight="1" x14ac:dyDescent="0.2"/>
    <row r="19358" ht="12" customHeight="1" x14ac:dyDescent="0.2"/>
    <row r="19359" ht="12" customHeight="1" x14ac:dyDescent="0.2"/>
    <row r="19360" ht="12" customHeight="1" x14ac:dyDescent="0.2"/>
    <row r="19361" ht="12" customHeight="1" x14ac:dyDescent="0.2"/>
    <row r="19362" ht="12" customHeight="1" x14ac:dyDescent="0.2"/>
    <row r="19363" ht="12" customHeight="1" x14ac:dyDescent="0.2"/>
    <row r="19364" ht="12" customHeight="1" x14ac:dyDescent="0.2"/>
    <row r="19365" ht="12" customHeight="1" x14ac:dyDescent="0.2"/>
    <row r="19366" ht="12" customHeight="1" x14ac:dyDescent="0.2"/>
    <row r="19367" ht="12" customHeight="1" x14ac:dyDescent="0.2"/>
    <row r="19368" ht="12" customHeight="1" x14ac:dyDescent="0.2"/>
    <row r="19369" ht="12" customHeight="1" x14ac:dyDescent="0.2"/>
    <row r="19370" ht="12" customHeight="1" x14ac:dyDescent="0.2"/>
    <row r="19371" ht="12" customHeight="1" x14ac:dyDescent="0.2"/>
    <row r="19372" ht="12" customHeight="1" x14ac:dyDescent="0.2"/>
    <row r="19373" ht="12" customHeight="1" x14ac:dyDescent="0.2"/>
    <row r="19374" ht="12" customHeight="1" x14ac:dyDescent="0.2"/>
    <row r="19375" ht="12" customHeight="1" x14ac:dyDescent="0.2"/>
    <row r="19376" ht="12" customHeight="1" x14ac:dyDescent="0.2"/>
    <row r="19377" ht="12" customHeight="1" x14ac:dyDescent="0.2"/>
    <row r="19378" ht="12" customHeight="1" x14ac:dyDescent="0.2"/>
    <row r="19379" ht="12" customHeight="1" x14ac:dyDescent="0.2"/>
    <row r="19380" ht="12" customHeight="1" x14ac:dyDescent="0.2"/>
    <row r="19381" ht="12" customHeight="1" x14ac:dyDescent="0.2"/>
    <row r="19382" ht="12" customHeight="1" x14ac:dyDescent="0.2"/>
    <row r="19383" ht="12" customHeight="1" x14ac:dyDescent="0.2"/>
    <row r="19384" ht="12" customHeight="1" x14ac:dyDescent="0.2"/>
    <row r="19385" ht="12" customHeight="1" x14ac:dyDescent="0.2"/>
    <row r="19386" ht="12" customHeight="1" x14ac:dyDescent="0.2"/>
    <row r="19387" ht="12" customHeight="1" x14ac:dyDescent="0.2"/>
    <row r="19388" ht="12" customHeight="1" x14ac:dyDescent="0.2"/>
    <row r="19389" ht="12" customHeight="1" x14ac:dyDescent="0.2"/>
    <row r="19390" ht="12" customHeight="1" x14ac:dyDescent="0.2"/>
    <row r="19391" ht="12" customHeight="1" x14ac:dyDescent="0.2"/>
    <row r="19392" ht="12" customHeight="1" x14ac:dyDescent="0.2"/>
    <row r="19393" ht="12" customHeight="1" x14ac:dyDescent="0.2"/>
    <row r="19394" ht="12" customHeight="1" x14ac:dyDescent="0.2"/>
    <row r="19395" ht="12" customHeight="1" x14ac:dyDescent="0.2"/>
    <row r="19396" ht="12" customHeight="1" x14ac:dyDescent="0.2"/>
    <row r="19397" ht="12" customHeight="1" x14ac:dyDescent="0.2"/>
    <row r="19398" ht="12" customHeight="1" x14ac:dyDescent="0.2"/>
    <row r="19399" ht="12" customHeight="1" x14ac:dyDescent="0.2"/>
    <row r="19400" ht="12" customHeight="1" x14ac:dyDescent="0.2"/>
    <row r="19401" ht="12" customHeight="1" x14ac:dyDescent="0.2"/>
    <row r="19402" ht="12" customHeight="1" x14ac:dyDescent="0.2"/>
    <row r="19403" ht="12" customHeight="1" x14ac:dyDescent="0.2"/>
    <row r="19404" ht="12" customHeight="1" x14ac:dyDescent="0.2"/>
    <row r="19405" ht="12" customHeight="1" x14ac:dyDescent="0.2"/>
    <row r="19406" ht="12" customHeight="1" x14ac:dyDescent="0.2"/>
    <row r="19407" ht="12" customHeight="1" x14ac:dyDescent="0.2"/>
    <row r="19408" ht="12" customHeight="1" x14ac:dyDescent="0.2"/>
    <row r="19409" ht="12" customHeight="1" x14ac:dyDescent="0.2"/>
    <row r="19410" ht="12" customHeight="1" x14ac:dyDescent="0.2"/>
    <row r="19411" ht="12" customHeight="1" x14ac:dyDescent="0.2"/>
    <row r="19412" ht="12" customHeight="1" x14ac:dyDescent="0.2"/>
    <row r="19413" ht="12" customHeight="1" x14ac:dyDescent="0.2"/>
    <row r="19414" ht="12" customHeight="1" x14ac:dyDescent="0.2"/>
    <row r="19415" ht="12" customHeight="1" x14ac:dyDescent="0.2"/>
    <row r="19416" ht="12" customHeight="1" x14ac:dyDescent="0.2"/>
    <row r="19417" ht="12" customHeight="1" x14ac:dyDescent="0.2"/>
    <row r="19418" ht="12" customHeight="1" x14ac:dyDescent="0.2"/>
    <row r="19419" ht="12" customHeight="1" x14ac:dyDescent="0.2"/>
    <row r="19420" ht="12" customHeight="1" x14ac:dyDescent="0.2"/>
    <row r="19421" ht="12" customHeight="1" x14ac:dyDescent="0.2"/>
    <row r="19422" ht="12" customHeight="1" x14ac:dyDescent="0.2"/>
    <row r="19423" ht="12" customHeight="1" x14ac:dyDescent="0.2"/>
    <row r="19424" ht="12" customHeight="1" x14ac:dyDescent="0.2"/>
    <row r="19425" ht="12" customHeight="1" x14ac:dyDescent="0.2"/>
    <row r="19426" ht="12" customHeight="1" x14ac:dyDescent="0.2"/>
    <row r="19427" ht="12" customHeight="1" x14ac:dyDescent="0.2"/>
    <row r="19428" ht="12" customHeight="1" x14ac:dyDescent="0.2"/>
    <row r="19429" ht="12" customHeight="1" x14ac:dyDescent="0.2"/>
    <row r="19430" ht="12" customHeight="1" x14ac:dyDescent="0.2"/>
    <row r="19431" ht="12" customHeight="1" x14ac:dyDescent="0.2"/>
    <row r="19432" ht="12" customHeight="1" x14ac:dyDescent="0.2"/>
    <row r="19433" ht="12" customHeight="1" x14ac:dyDescent="0.2"/>
    <row r="19434" ht="12" customHeight="1" x14ac:dyDescent="0.2"/>
    <row r="19435" ht="12" customHeight="1" x14ac:dyDescent="0.2"/>
    <row r="19436" ht="12" customHeight="1" x14ac:dyDescent="0.2"/>
    <row r="19437" ht="12" customHeight="1" x14ac:dyDescent="0.2"/>
    <row r="19438" ht="12" customHeight="1" x14ac:dyDescent="0.2"/>
    <row r="19439" ht="12" customHeight="1" x14ac:dyDescent="0.2"/>
    <row r="19440" ht="12" customHeight="1" x14ac:dyDescent="0.2"/>
    <row r="19441" ht="12" customHeight="1" x14ac:dyDescent="0.2"/>
    <row r="19442" ht="12" customHeight="1" x14ac:dyDescent="0.2"/>
    <row r="19443" ht="12" customHeight="1" x14ac:dyDescent="0.2"/>
    <row r="19444" ht="12" customHeight="1" x14ac:dyDescent="0.2"/>
    <row r="19445" ht="12" customHeight="1" x14ac:dyDescent="0.2"/>
    <row r="19446" ht="12" customHeight="1" x14ac:dyDescent="0.2"/>
    <row r="19447" ht="12" customHeight="1" x14ac:dyDescent="0.2"/>
    <row r="19448" ht="12" customHeight="1" x14ac:dyDescent="0.2"/>
    <row r="19449" ht="12" customHeight="1" x14ac:dyDescent="0.2"/>
    <row r="19450" ht="12" customHeight="1" x14ac:dyDescent="0.2"/>
    <row r="19451" ht="12" customHeight="1" x14ac:dyDescent="0.2"/>
    <row r="19452" ht="12" customHeight="1" x14ac:dyDescent="0.2"/>
    <row r="19453" ht="12" customHeight="1" x14ac:dyDescent="0.2"/>
    <row r="19454" ht="12" customHeight="1" x14ac:dyDescent="0.2"/>
    <row r="19455" ht="12" customHeight="1" x14ac:dyDescent="0.2"/>
    <row r="19456" ht="12" customHeight="1" x14ac:dyDescent="0.2"/>
    <row r="19457" ht="12" customHeight="1" x14ac:dyDescent="0.2"/>
    <row r="19458" ht="12" customHeight="1" x14ac:dyDescent="0.2"/>
    <row r="19459" ht="12" customHeight="1" x14ac:dyDescent="0.2"/>
    <row r="19460" ht="12" customHeight="1" x14ac:dyDescent="0.2"/>
    <row r="19461" ht="12" customHeight="1" x14ac:dyDescent="0.2"/>
    <row r="19462" ht="12" customHeight="1" x14ac:dyDescent="0.2"/>
    <row r="19463" ht="12" customHeight="1" x14ac:dyDescent="0.2"/>
    <row r="19464" ht="12" customHeight="1" x14ac:dyDescent="0.2"/>
    <row r="19465" ht="12" customHeight="1" x14ac:dyDescent="0.2"/>
    <row r="19466" ht="12" customHeight="1" x14ac:dyDescent="0.2"/>
    <row r="19467" ht="12" customHeight="1" x14ac:dyDescent="0.2"/>
    <row r="19468" ht="12" customHeight="1" x14ac:dyDescent="0.2"/>
    <row r="19469" ht="12" customHeight="1" x14ac:dyDescent="0.2"/>
    <row r="19470" ht="12" customHeight="1" x14ac:dyDescent="0.2"/>
    <row r="19471" ht="12" customHeight="1" x14ac:dyDescent="0.2"/>
    <row r="19472" ht="12" customHeight="1" x14ac:dyDescent="0.2"/>
    <row r="19473" ht="12" customHeight="1" x14ac:dyDescent="0.2"/>
    <row r="19474" ht="12" customHeight="1" x14ac:dyDescent="0.2"/>
    <row r="19475" ht="12" customHeight="1" x14ac:dyDescent="0.2"/>
    <row r="19476" ht="12" customHeight="1" x14ac:dyDescent="0.2"/>
    <row r="19477" ht="12" customHeight="1" x14ac:dyDescent="0.2"/>
    <row r="19478" ht="12" customHeight="1" x14ac:dyDescent="0.2"/>
    <row r="19479" ht="12" customHeight="1" x14ac:dyDescent="0.2"/>
    <row r="19480" ht="12" customHeight="1" x14ac:dyDescent="0.2"/>
    <row r="19481" ht="12" customHeight="1" x14ac:dyDescent="0.2"/>
    <row r="19482" ht="12" customHeight="1" x14ac:dyDescent="0.2"/>
    <row r="19483" ht="12" customHeight="1" x14ac:dyDescent="0.2"/>
    <row r="19484" ht="12" customHeight="1" x14ac:dyDescent="0.2"/>
    <row r="19485" ht="12" customHeight="1" x14ac:dyDescent="0.2"/>
    <row r="19486" ht="12" customHeight="1" x14ac:dyDescent="0.2"/>
    <row r="19487" ht="12" customHeight="1" x14ac:dyDescent="0.2"/>
    <row r="19488" ht="12" customHeight="1" x14ac:dyDescent="0.2"/>
    <row r="19489" ht="12" customHeight="1" x14ac:dyDescent="0.2"/>
    <row r="19490" ht="12" customHeight="1" x14ac:dyDescent="0.2"/>
    <row r="19491" ht="12" customHeight="1" x14ac:dyDescent="0.2"/>
    <row r="19492" ht="12" customHeight="1" x14ac:dyDescent="0.2"/>
    <row r="19493" ht="12" customHeight="1" x14ac:dyDescent="0.2"/>
    <row r="19494" ht="12" customHeight="1" x14ac:dyDescent="0.2"/>
    <row r="19495" ht="12" customHeight="1" x14ac:dyDescent="0.2"/>
    <row r="19496" ht="12" customHeight="1" x14ac:dyDescent="0.2"/>
    <row r="19497" ht="12" customHeight="1" x14ac:dyDescent="0.2"/>
    <row r="19498" ht="12" customHeight="1" x14ac:dyDescent="0.2"/>
    <row r="19499" ht="12" customHeight="1" x14ac:dyDescent="0.2"/>
    <row r="19500" ht="12" customHeight="1" x14ac:dyDescent="0.2"/>
    <row r="19501" ht="12" customHeight="1" x14ac:dyDescent="0.2"/>
    <row r="19502" ht="12" customHeight="1" x14ac:dyDescent="0.2"/>
    <row r="19503" ht="12" customHeight="1" x14ac:dyDescent="0.2"/>
    <row r="19504" ht="12" customHeight="1" x14ac:dyDescent="0.2"/>
    <row r="19505" ht="12" customHeight="1" x14ac:dyDescent="0.2"/>
    <row r="19506" ht="12" customHeight="1" x14ac:dyDescent="0.2"/>
    <row r="19507" ht="12" customHeight="1" x14ac:dyDescent="0.2"/>
    <row r="19508" ht="12" customHeight="1" x14ac:dyDescent="0.2"/>
    <row r="19509" ht="12" customHeight="1" x14ac:dyDescent="0.2"/>
  </sheetData>
  <sortState ref="D8:BY9">
    <sortCondition descending="1" ref="BX8:BX9"/>
  </sortState>
  <mergeCells count="48">
    <mergeCell ref="A1:BZ1"/>
    <mergeCell ref="A2:BZ2"/>
    <mergeCell ref="A3:D3"/>
    <mergeCell ref="E3:F3"/>
    <mergeCell ref="V3"/>
    <mergeCell ref="BX6:BX7"/>
    <mergeCell ref="BY6:BY7"/>
    <mergeCell ref="BZ6:BZ7"/>
    <mergeCell ref="AB3:AE3"/>
    <mergeCell ref="AH3"/>
    <mergeCell ref="AW3:BC3"/>
    <mergeCell ref="BF3:BZ3"/>
    <mergeCell ref="AW4:BC4"/>
    <mergeCell ref="BX5:BZ5"/>
    <mergeCell ref="BF4:BO4"/>
    <mergeCell ref="Y4:AE4"/>
    <mergeCell ref="AH4:AK4"/>
    <mergeCell ref="AW7:AY7"/>
    <mergeCell ref="AT7:AV7"/>
    <mergeCell ref="AQ7:AS7"/>
    <mergeCell ref="AN7:AP7"/>
    <mergeCell ref="F6:F7"/>
    <mergeCell ref="G6:BT6"/>
    <mergeCell ref="E4:F4"/>
    <mergeCell ref="A6:A7"/>
    <mergeCell ref="B6:B7"/>
    <mergeCell ref="C6:C7"/>
    <mergeCell ref="D6:D7"/>
    <mergeCell ref="E6:E7"/>
    <mergeCell ref="A4:D4"/>
    <mergeCell ref="BO7:BQ7"/>
    <mergeCell ref="BR7:BT7"/>
    <mergeCell ref="BL7:BN7"/>
    <mergeCell ref="BI7:BK7"/>
    <mergeCell ref="BF7:BH7"/>
    <mergeCell ref="BC7:BE7"/>
    <mergeCell ref="AZ7:BB7"/>
    <mergeCell ref="AK7:AM7"/>
    <mergeCell ref="AH7:AJ7"/>
    <mergeCell ref="AE7:AG7"/>
    <mergeCell ref="AB7:AD7"/>
    <mergeCell ref="Y7:AA7"/>
    <mergeCell ref="G7:I7"/>
    <mergeCell ref="V7:X7"/>
    <mergeCell ref="S7:U7"/>
    <mergeCell ref="P7:R7"/>
    <mergeCell ref="M7:O7"/>
    <mergeCell ref="J7:L7"/>
  </mergeCells>
  <conditionalFormatting sqref="E1:E10 E33:E1048576">
    <cfRule type="duplicateValues" dxfId="39" priority="3"/>
    <cfRule type="duplicateValues" dxfId="38" priority="4"/>
  </conditionalFormatting>
  <conditionalFormatting sqref="E1:E10 E33:E1048576">
    <cfRule type="duplicateValues" dxfId="37" priority="2"/>
  </conditionalFormatting>
  <conditionalFormatting sqref="E1:E10 E33:E1048576">
    <cfRule type="duplicateValues" dxfId="36" priority="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0" orientation="landscape" r:id="rId1"/>
  <headerFooter scaleWithDoc="0" alignWithMargins="0"/>
  <ignoredErrors>
    <ignoredError sqref="BF4"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FF0000"/>
  </sheetPr>
  <dimension ref="A1:L65536"/>
  <sheetViews>
    <sheetView view="pageBreakPreview" zoomScale="70" zoomScaleNormal="100" zoomScaleSheetLayoutView="70" workbookViewId="0">
      <selection activeCell="G12" sqref="G12"/>
    </sheetView>
  </sheetViews>
  <sheetFormatPr defaultColWidth="9.140625" defaultRowHeight="12.75" x14ac:dyDescent="0.2"/>
  <cols>
    <col min="1" max="1" width="6" style="90" customWidth="1"/>
    <col min="2" max="2" width="11.28515625" style="90" hidden="1" customWidth="1"/>
    <col min="3" max="3" width="8.5703125" style="90" customWidth="1"/>
    <col min="4" max="4" width="19.140625" style="91" customWidth="1"/>
    <col min="5" max="5" width="31.7109375" style="90" customWidth="1"/>
    <col min="6" max="6" width="37.5703125" style="3" customWidth="1"/>
    <col min="7" max="9" width="16" style="3" customWidth="1"/>
    <col min="10" max="10" width="16" style="92" customWidth="1"/>
    <col min="11" max="12" width="16" style="90" customWidth="1"/>
    <col min="13" max="16384" width="9.140625" style="3"/>
  </cols>
  <sheetData>
    <row r="1" spans="1:12" ht="48.75" customHeight="1" x14ac:dyDescent="0.2">
      <c r="A1" s="596" t="str">
        <f>'YARIŞMA BİLGİLERİ'!A2:K2</f>
        <v>Türkiye Atletizm Federasyonu</v>
      </c>
      <c r="B1" s="596"/>
      <c r="C1" s="596"/>
      <c r="D1" s="596"/>
      <c r="E1" s="596"/>
      <c r="F1" s="596"/>
      <c r="G1" s="596"/>
      <c r="H1" s="596"/>
      <c r="I1" s="596"/>
      <c r="J1" s="596"/>
      <c r="K1" s="596"/>
      <c r="L1" s="596"/>
    </row>
    <row r="2" spans="1:12" ht="25.5" customHeight="1" x14ac:dyDescent="0.2">
      <c r="A2" s="597" t="str">
        <f>'YARIŞMA BİLGİLERİ'!A14:K14</f>
        <v>Naili Moran Türkiye Atletizm Şampiyonası</v>
      </c>
      <c r="B2" s="597"/>
      <c r="C2" s="597"/>
      <c r="D2" s="597"/>
      <c r="E2" s="597"/>
      <c r="F2" s="597"/>
      <c r="G2" s="597"/>
      <c r="H2" s="597"/>
      <c r="I2" s="597"/>
      <c r="J2" s="597"/>
      <c r="K2" s="597"/>
      <c r="L2" s="597"/>
    </row>
    <row r="3" spans="1:12" s="4" customFormat="1" ht="27" customHeight="1" x14ac:dyDescent="0.2">
      <c r="A3" s="601" t="s">
        <v>112</v>
      </c>
      <c r="B3" s="601"/>
      <c r="C3" s="601"/>
      <c r="D3" s="600" t="str">
        <f>'YARIŞMA PROGRAMI'!C17</f>
        <v>Gülle Atma</v>
      </c>
      <c r="E3" s="600"/>
      <c r="F3" s="187"/>
      <c r="G3" s="671"/>
      <c r="H3" s="671"/>
      <c r="I3" s="189"/>
      <c r="J3" s="262"/>
      <c r="K3" s="262"/>
      <c r="L3" s="262"/>
    </row>
    <row r="4" spans="1:12" s="4" customFormat="1" ht="17.25" customHeight="1" x14ac:dyDescent="0.2">
      <c r="A4" s="606" t="s">
        <v>113</v>
      </c>
      <c r="B4" s="606"/>
      <c r="C4" s="606"/>
      <c r="D4" s="607" t="str">
        <f>'YARIŞMA BİLGİLERİ'!F21</f>
        <v>15 Yaş Kızlar</v>
      </c>
      <c r="E4" s="607"/>
      <c r="F4" s="217" t="s">
        <v>415</v>
      </c>
      <c r="G4" s="192" t="s">
        <v>873</v>
      </c>
      <c r="H4" s="192"/>
      <c r="I4" s="611" t="s">
        <v>111</v>
      </c>
      <c r="J4" s="611"/>
      <c r="K4" s="605">
        <f>'YARIŞMA PROGRAMI'!B17</f>
        <v>0</v>
      </c>
      <c r="L4" s="605"/>
    </row>
    <row r="5" spans="1:12" ht="15" customHeight="1" x14ac:dyDescent="0.2">
      <c r="A5" s="5"/>
      <c r="B5" s="5"/>
      <c r="C5" s="5"/>
      <c r="D5" s="9"/>
      <c r="E5" s="6"/>
      <c r="F5" s="7"/>
      <c r="G5" s="8"/>
      <c r="H5" s="8"/>
      <c r="I5" s="8"/>
      <c r="J5" s="594">
        <f ca="1">NOW()</f>
        <v>43602.347718055556</v>
      </c>
      <c r="K5" s="594"/>
      <c r="L5" s="259"/>
    </row>
    <row r="6" spans="1:12" ht="15.75" x14ac:dyDescent="0.2">
      <c r="A6" s="637" t="s">
        <v>6</v>
      </c>
      <c r="B6" s="637"/>
      <c r="C6" s="638" t="s">
        <v>96</v>
      </c>
      <c r="D6" s="638" t="s">
        <v>115</v>
      </c>
      <c r="E6" s="637" t="s">
        <v>7</v>
      </c>
      <c r="F6" s="637" t="s">
        <v>793</v>
      </c>
      <c r="G6" s="598" t="s">
        <v>753</v>
      </c>
      <c r="H6" s="598"/>
      <c r="I6" s="598"/>
      <c r="J6" s="599" t="s">
        <v>8</v>
      </c>
      <c r="K6" s="599" t="s">
        <v>158</v>
      </c>
      <c r="L6" s="599" t="s">
        <v>9</v>
      </c>
    </row>
    <row r="7" spans="1:12" ht="30" customHeight="1" x14ac:dyDescent="0.2">
      <c r="A7" s="637"/>
      <c r="B7" s="637"/>
      <c r="C7" s="638"/>
      <c r="D7" s="638"/>
      <c r="E7" s="637"/>
      <c r="F7" s="637"/>
      <c r="G7" s="186">
        <v>1</v>
      </c>
      <c r="H7" s="186">
        <v>2</v>
      </c>
      <c r="I7" s="186">
        <v>3</v>
      </c>
      <c r="J7" s="599"/>
      <c r="K7" s="599"/>
      <c r="L7" s="599"/>
    </row>
    <row r="8" spans="1:12" s="84" customFormat="1" ht="36" customHeight="1" x14ac:dyDescent="0.2">
      <c r="A8" s="392">
        <v>1</v>
      </c>
      <c r="B8" s="393" t="s">
        <v>419</v>
      </c>
      <c r="C8" s="394" t="str">
        <f>IF(ISERROR(VLOOKUP(B8,'KAYIT LİSTESİ'!$B$4:$H$1046,2,0)),"",(VLOOKUP(B8,'KAYIT LİSTESİ'!$B$4:$H$1046,2,0)))</f>
        <v/>
      </c>
      <c r="D8" s="395" t="str">
        <f>IF(ISERROR(VLOOKUP(B8,'KAYIT LİSTESİ'!$B$4:$H$1046,4,0)),"",(VLOOKUP(B8,'KAYIT LİSTESİ'!$B$4:$H$1046,4,0)))</f>
        <v/>
      </c>
      <c r="E8" s="396" t="str">
        <f>IF(ISERROR(VLOOKUP(B8,'KAYIT LİSTESİ'!$B$4:$H$1046,5,0)),"",(VLOOKUP(B8,'KAYIT LİSTESİ'!$B$4:$H$1046,5,0)))</f>
        <v/>
      </c>
      <c r="F8" s="396" t="str">
        <f>IF(ISERROR(VLOOKUP(B8,'KAYIT LİSTESİ'!$B$4:$H$1046,6,0)),"",(VLOOKUP(B8,'KAYIT LİSTESİ'!$B$4:$H$1046,6,0)))</f>
        <v/>
      </c>
      <c r="G8" s="348"/>
      <c r="H8" s="348"/>
      <c r="I8" s="348"/>
      <c r="J8" s="283">
        <f t="shared" ref="J8:J17" si="0">MAX(G8:I8)</f>
        <v>0</v>
      </c>
      <c r="K8" s="353" t="e">
        <f>IF(LEN(J8)&gt;0,VLOOKUP(J8,puan!$AD$4:$AH$111,5)-IF(COUNTIF(puan!$AD$4:$AH$111,J8)=0,0,0)," ")</f>
        <v>#N/A</v>
      </c>
      <c r="L8" s="397"/>
    </row>
    <row r="9" spans="1:12" s="84" customFormat="1" ht="36" customHeight="1" x14ac:dyDescent="0.2">
      <c r="A9" s="392">
        <v>2</v>
      </c>
      <c r="B9" s="393" t="s">
        <v>420</v>
      </c>
      <c r="C9" s="394" t="str">
        <f>IF(ISERROR(VLOOKUP(B9,'KAYIT LİSTESİ'!$B$4:$H$1046,2,0)),"",(VLOOKUP(B9,'KAYIT LİSTESİ'!$B$4:$H$1046,2,0)))</f>
        <v/>
      </c>
      <c r="D9" s="395" t="str">
        <f>IF(ISERROR(VLOOKUP(B9,'KAYIT LİSTESİ'!$B$4:$H$1046,4,0)),"",(VLOOKUP(B9,'KAYIT LİSTESİ'!$B$4:$H$1046,4,0)))</f>
        <v/>
      </c>
      <c r="E9" s="396" t="str">
        <f>IF(ISERROR(VLOOKUP(B9,'KAYIT LİSTESİ'!$B$4:$H$1046,5,0)),"",(VLOOKUP(B9,'KAYIT LİSTESİ'!$B$4:$H$1046,5,0)))</f>
        <v/>
      </c>
      <c r="F9" s="396" t="str">
        <f>IF(ISERROR(VLOOKUP(B9,'KAYIT LİSTESİ'!$B$4:$H$1046,6,0)),"",(VLOOKUP(B9,'KAYIT LİSTESİ'!$B$4:$H$1046,6,0)))</f>
        <v/>
      </c>
      <c r="G9" s="348"/>
      <c r="H9" s="348"/>
      <c r="I9" s="348"/>
      <c r="J9" s="283">
        <f t="shared" si="0"/>
        <v>0</v>
      </c>
      <c r="K9" s="353" t="e">
        <f>IF(LEN(J9)&gt;0,VLOOKUP(J9,puan!$AD$4:$AH$111,5)-IF(COUNTIF(puan!$AD$4:$AH$111,J9)=0,0,0)," ")</f>
        <v>#N/A</v>
      </c>
      <c r="L9" s="397"/>
    </row>
    <row r="10" spans="1:12" s="84" customFormat="1" ht="36" customHeight="1" x14ac:dyDescent="0.2">
      <c r="A10" s="392">
        <v>3</v>
      </c>
      <c r="B10" s="393" t="s">
        <v>421</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 t="shared" si="0"/>
        <v>0</v>
      </c>
      <c r="K10" s="353" t="e">
        <f>IF(LEN(J10)&gt;0,VLOOKUP(J10,puan!$AD$4:$AH$111,5)-IF(COUNTIF(puan!$AD$4:$AH$111,J10)=0,0,0)," ")</f>
        <v>#N/A</v>
      </c>
      <c r="L10" s="397"/>
    </row>
    <row r="11" spans="1:12" s="84" customFormat="1" ht="36" customHeight="1" x14ac:dyDescent="0.2">
      <c r="A11" s="392">
        <v>4</v>
      </c>
      <c r="B11" s="393" t="s">
        <v>422</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 t="shared" si="0"/>
        <v>0</v>
      </c>
      <c r="K11" s="353" t="e">
        <f>IF(LEN(J11)&gt;0,VLOOKUP(J11,puan!$AD$4:$AH$111,5)-IF(COUNTIF(puan!$AD$4:$AH$111,J11)=0,0,0)," ")</f>
        <v>#N/A</v>
      </c>
      <c r="L11" s="397"/>
    </row>
    <row r="12" spans="1:12" s="84" customFormat="1" ht="36" customHeight="1" x14ac:dyDescent="0.2">
      <c r="A12" s="392">
        <v>5</v>
      </c>
      <c r="B12" s="393" t="s">
        <v>423</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 t="shared" si="0"/>
        <v>0</v>
      </c>
      <c r="K12" s="353" t="e">
        <f>IF(LEN(J12)&gt;0,VLOOKUP(J12,puan!$AD$4:$AH$111,5)-IF(COUNTIF(puan!$AD$4:$AH$111,J12)=0,0,0)," ")</f>
        <v>#N/A</v>
      </c>
      <c r="L12" s="397"/>
    </row>
    <row r="13" spans="1:12" s="84" customFormat="1" ht="36" customHeight="1" x14ac:dyDescent="0.2">
      <c r="A13" s="392">
        <v>6</v>
      </c>
      <c r="B13" s="393" t="s">
        <v>424</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si="0"/>
        <v>0</v>
      </c>
      <c r="K13" s="353" t="e">
        <f>IF(LEN(J13)&gt;0,VLOOKUP(J13,puan!$AD$4:$AH$111,5)-IF(COUNTIF(puan!$AD$4:$AH$111,J13)=0,0,0)," ")</f>
        <v>#N/A</v>
      </c>
      <c r="L13" s="397"/>
    </row>
    <row r="14" spans="1:12" s="84" customFormat="1" ht="36" customHeight="1" x14ac:dyDescent="0.2">
      <c r="A14" s="392">
        <v>7</v>
      </c>
      <c r="B14" s="393" t="s">
        <v>425</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IF(LEN(J14)&gt;0,VLOOKUP(J14,puan!$AD$4:$AH$111,5)-IF(COUNTIF(puan!$AD$4:$AH$111,J14)=0,0,0)," ")</f>
        <v>#N/A</v>
      </c>
      <c r="L14" s="397"/>
    </row>
    <row r="15" spans="1:12" s="84" customFormat="1" ht="36" customHeight="1" x14ac:dyDescent="0.2">
      <c r="A15" s="392">
        <v>8</v>
      </c>
      <c r="B15" s="393" t="s">
        <v>426</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IF(LEN(J15)&gt;0,VLOOKUP(J15,puan!$AD$4:$AH$111,5)-IF(COUNTIF(puan!$AD$4:$AH$111,J15)=0,0,0)," ")</f>
        <v>#N/A</v>
      </c>
      <c r="L15" s="397"/>
    </row>
    <row r="16" spans="1:12" s="84" customFormat="1" ht="36" customHeight="1" x14ac:dyDescent="0.2">
      <c r="A16" s="392" t="s">
        <v>781</v>
      </c>
      <c r="B16" s="393" t="s">
        <v>427</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IF(LEN(J16)&gt;0,VLOOKUP(J16,puan!$AD$4:$AH$111,5)-IF(COUNTIF(puan!$AD$4:$AH$111,J16)=0,0,0)," ")</f>
        <v>#N/A</v>
      </c>
      <c r="L16" s="397"/>
    </row>
    <row r="17" spans="1:12" s="84" customFormat="1" ht="36" customHeight="1" x14ac:dyDescent="0.2">
      <c r="A17" s="392"/>
      <c r="B17" s="393" t="s">
        <v>428</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0"/>
        <v>0</v>
      </c>
      <c r="K17" s="353" t="e">
        <f>IF(LEN(J17)&gt;0,VLOOKUP(J17,puan!$AD$4:$AH$111,5)-IF(COUNTIF(puan!$AD$4:$AH$111,J17)=0,0,0)," ")</f>
        <v>#N/A</v>
      </c>
      <c r="L17" s="397"/>
    </row>
    <row r="18" spans="1:12" s="84" customFormat="1" ht="36" customHeight="1" x14ac:dyDescent="0.2">
      <c r="A18" s="392"/>
      <c r="B18" s="393" t="s">
        <v>429</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ref="J18:J47" si="1">MAX(G18:I18)</f>
        <v>0</v>
      </c>
      <c r="K18" s="353" t="e">
        <f>IF(LEN(J18)&gt;0,VLOOKUP(J18,puan!$AD$4:$AH$111,5)-IF(COUNTIF(puan!$AD$4:$AH$111,J18)=0,0,0)," ")</f>
        <v>#N/A</v>
      </c>
      <c r="L18" s="397"/>
    </row>
    <row r="19" spans="1:12" s="84" customFormat="1" ht="36" customHeight="1" x14ac:dyDescent="0.2">
      <c r="A19" s="392"/>
      <c r="B19" s="393" t="s">
        <v>430</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1"/>
        <v>0</v>
      </c>
      <c r="K19" s="353" t="e">
        <f>IF(LEN(J19)&gt;0,VLOOKUP(J19,puan!$AD$4:$AH$111,5)-IF(COUNTIF(puan!$AD$4:$AH$111,J19)=0,0,0)," ")</f>
        <v>#N/A</v>
      </c>
      <c r="L19" s="397"/>
    </row>
    <row r="20" spans="1:12" s="84" customFormat="1" ht="36" customHeight="1" x14ac:dyDescent="0.2">
      <c r="A20" s="392"/>
      <c r="B20" s="393" t="s">
        <v>431</v>
      </c>
      <c r="C20" s="394" t="str">
        <f>IF(ISERROR(VLOOKUP(B20,'KAYIT LİSTESİ'!$B$4:$H$1046,2,0)),"",(VLOOKUP(B20,'KAYIT LİSTESİ'!$B$4:$H$1046,2,0)))</f>
        <v/>
      </c>
      <c r="D20" s="395" t="str">
        <f>IF(ISERROR(VLOOKUP(B20,'KAYIT LİSTESİ'!$B$4:$H$1046,4,0)),"",(VLOOKUP(B20,'KAYIT LİSTESİ'!$B$4:$H$1046,4,0)))</f>
        <v/>
      </c>
      <c r="E20" s="396" t="str">
        <f>IF(ISERROR(VLOOKUP(B20,'KAYIT LİSTESİ'!$B$4:$H$1046,5,0)),"",(VLOOKUP(B20,'KAYIT LİSTESİ'!$B$4:$H$1046,5,0)))</f>
        <v/>
      </c>
      <c r="F20" s="396" t="str">
        <f>IF(ISERROR(VLOOKUP(B20,'KAYIT LİSTESİ'!$B$4:$H$1046,6,0)),"",(VLOOKUP(B20,'KAYIT LİSTESİ'!$B$4:$H$1046,6,0)))</f>
        <v/>
      </c>
      <c r="G20" s="348"/>
      <c r="H20" s="348"/>
      <c r="I20" s="348"/>
      <c r="J20" s="283">
        <f t="shared" si="1"/>
        <v>0</v>
      </c>
      <c r="K20" s="353" t="e">
        <f>IF(LEN(J20)&gt;0,VLOOKUP(J20,puan!$AD$4:$AH$111,5)-IF(COUNTIF(puan!$AD$4:$AH$111,J20)=0,0,0)," ")</f>
        <v>#N/A</v>
      </c>
      <c r="L20" s="397"/>
    </row>
    <row r="21" spans="1:12" s="84" customFormat="1" ht="36" customHeight="1" x14ac:dyDescent="0.2">
      <c r="A21" s="392"/>
      <c r="B21" s="393" t="s">
        <v>432</v>
      </c>
      <c r="C21" s="394" t="str">
        <f>IF(ISERROR(VLOOKUP(B21,'KAYIT LİSTESİ'!$B$4:$H$1046,2,0)),"",(VLOOKUP(B21,'KAYIT LİSTESİ'!$B$4:$H$1046,2,0)))</f>
        <v/>
      </c>
      <c r="D21" s="395" t="str">
        <f>IF(ISERROR(VLOOKUP(B21,'KAYIT LİSTESİ'!$B$4:$H$1046,4,0)),"",(VLOOKUP(B21,'KAYIT LİSTESİ'!$B$4:$H$1046,4,0)))</f>
        <v/>
      </c>
      <c r="E21" s="396" t="str">
        <f>IF(ISERROR(VLOOKUP(B21,'KAYIT LİSTESİ'!$B$4:$H$1046,5,0)),"",(VLOOKUP(B21,'KAYIT LİSTESİ'!$B$4:$H$1046,5,0)))</f>
        <v/>
      </c>
      <c r="F21" s="396" t="str">
        <f>IF(ISERROR(VLOOKUP(B21,'KAYIT LİSTESİ'!$B$4:$H$1046,6,0)),"",(VLOOKUP(B21,'KAYIT LİSTESİ'!$B$4:$H$1046,6,0)))</f>
        <v/>
      </c>
      <c r="G21" s="348"/>
      <c r="H21" s="348"/>
      <c r="I21" s="348"/>
      <c r="J21" s="283">
        <f t="shared" si="1"/>
        <v>0</v>
      </c>
      <c r="K21" s="353" t="e">
        <f>IF(LEN(J21)&gt;0,VLOOKUP(J21,puan!$AD$4:$AH$111,5)-IF(COUNTIF(puan!$AD$4:$AH$111,J21)=0,0,0)," ")</f>
        <v>#N/A</v>
      </c>
      <c r="L21" s="397"/>
    </row>
    <row r="22" spans="1:12" s="84" customFormat="1" ht="36" customHeight="1" x14ac:dyDescent="0.2">
      <c r="A22" s="392"/>
      <c r="B22" s="393" t="s">
        <v>433</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1"/>
        <v>0</v>
      </c>
      <c r="K22" s="353" t="e">
        <f>IF(LEN(J22)&gt;0,VLOOKUP(J22,puan!$AD$4:$AH$111,5)-IF(COUNTIF(puan!$AD$4:$AH$111,J22)=0,0,0)," ")</f>
        <v>#N/A</v>
      </c>
      <c r="L22" s="397"/>
    </row>
    <row r="23" spans="1:12" s="84" customFormat="1" ht="36" customHeight="1" x14ac:dyDescent="0.2">
      <c r="A23" s="392"/>
      <c r="B23" s="393" t="s">
        <v>434</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1"/>
        <v>0</v>
      </c>
      <c r="K23" s="353" t="e">
        <f>IF(LEN(J23)&gt;0,VLOOKUP(J23,puan!$AD$4:$AH$111,5)-IF(COUNTIF(puan!$AD$4:$AH$111,J23)=0,0,0)," ")</f>
        <v>#N/A</v>
      </c>
      <c r="L23" s="397"/>
    </row>
    <row r="24" spans="1:12" s="84" customFormat="1" ht="36" customHeight="1" x14ac:dyDescent="0.2">
      <c r="A24" s="392"/>
      <c r="B24" s="393" t="s">
        <v>435</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1"/>
        <v>0</v>
      </c>
      <c r="K24" s="353" t="e">
        <f>IF(LEN(J24)&gt;0,VLOOKUP(J24,puan!$AD$4:$AH$111,5)-IF(COUNTIF(puan!$AD$4:$AH$111,J24)=0,0,0)," ")</f>
        <v>#N/A</v>
      </c>
      <c r="L24" s="397"/>
    </row>
    <row r="25" spans="1:12" s="84" customFormat="1" ht="36" customHeight="1" x14ac:dyDescent="0.2">
      <c r="A25" s="392"/>
      <c r="B25" s="393" t="s">
        <v>436</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1"/>
        <v>0</v>
      </c>
      <c r="K25" s="353" t="e">
        <f>IF(LEN(J25)&gt;0,VLOOKUP(J25,puan!$AD$4:$AH$111,5)-IF(COUNTIF(puan!$AD$4:$AH$111,J25)=0,0,0)," ")</f>
        <v>#N/A</v>
      </c>
      <c r="L25" s="397"/>
    </row>
    <row r="26" spans="1:12" s="84" customFormat="1" ht="36" customHeight="1" x14ac:dyDescent="0.2">
      <c r="A26" s="392"/>
      <c r="B26" s="393" t="s">
        <v>437</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1"/>
        <v>0</v>
      </c>
      <c r="K26" s="353" t="e">
        <f>IF(LEN(J26)&gt;0,VLOOKUP(J26,puan!$AD$4:$AH$111,5)-IF(COUNTIF(puan!$AD$4:$AH$111,J26)=0,0,0)," ")</f>
        <v>#N/A</v>
      </c>
      <c r="L26" s="397"/>
    </row>
    <row r="27" spans="1:12" s="84" customFormat="1" ht="36" customHeight="1" x14ac:dyDescent="0.2">
      <c r="A27" s="392"/>
      <c r="B27" s="393" t="s">
        <v>438</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1"/>
        <v>0</v>
      </c>
      <c r="K27" s="353" t="e">
        <f>IF(LEN(J27)&gt;0,VLOOKUP(J27,puan!$AD$4:$AH$111,5)-IF(COUNTIF(puan!$AD$4:$AH$111,J27)=0,0,0)," ")</f>
        <v>#N/A</v>
      </c>
      <c r="L27" s="397"/>
    </row>
    <row r="28" spans="1:12" s="84" customFormat="1" ht="36" customHeight="1" x14ac:dyDescent="0.2">
      <c r="A28" s="392"/>
      <c r="B28" s="393" t="s">
        <v>439</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1"/>
        <v>0</v>
      </c>
      <c r="K28" s="353" t="e">
        <f>IF(LEN(J28)&gt;0,VLOOKUP(J28,puan!$AD$4:$AH$111,5)-IF(COUNTIF(puan!$AD$4:$AH$111,J28)=0,0,0)," ")</f>
        <v>#N/A</v>
      </c>
      <c r="L28" s="397"/>
    </row>
    <row r="29" spans="1:12" s="84" customFormat="1" ht="36" customHeight="1" x14ac:dyDescent="0.2">
      <c r="A29" s="392"/>
      <c r="B29" s="393" t="s">
        <v>440</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1"/>
        <v>0</v>
      </c>
      <c r="K29" s="353" t="e">
        <f>IF(LEN(J29)&gt;0,VLOOKUP(J29,puan!$AD$4:$AH$111,5)-IF(COUNTIF(puan!$AD$4:$AH$111,J29)=0,0,0)," ")</f>
        <v>#N/A</v>
      </c>
      <c r="L29" s="397"/>
    </row>
    <row r="30" spans="1:12" s="84" customFormat="1" ht="36" customHeight="1" x14ac:dyDescent="0.2">
      <c r="A30" s="392"/>
      <c r="B30" s="393" t="s">
        <v>441</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1"/>
        <v>0</v>
      </c>
      <c r="K30" s="353" t="e">
        <f>IF(LEN(J30)&gt;0,VLOOKUP(J30,puan!$AD$4:$AH$111,5)-IF(COUNTIF(puan!$AD$4:$AH$111,J30)=0,0,0)," ")</f>
        <v>#N/A</v>
      </c>
      <c r="L30" s="397"/>
    </row>
    <row r="31" spans="1:12" s="84" customFormat="1" ht="36" customHeight="1" x14ac:dyDescent="0.2">
      <c r="A31" s="392"/>
      <c r="B31" s="393" t="s">
        <v>442</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1"/>
        <v>0</v>
      </c>
      <c r="K31" s="353" t="e">
        <f>IF(LEN(J31)&gt;0,VLOOKUP(J31,puan!$AD$4:$AH$111,5)-IF(COUNTIF(puan!$AD$4:$AH$111,J31)=0,0,0)," ")</f>
        <v>#N/A</v>
      </c>
      <c r="L31" s="397"/>
    </row>
    <row r="32" spans="1:12" s="84" customFormat="1" ht="36" customHeight="1" x14ac:dyDescent="0.2">
      <c r="A32" s="392"/>
      <c r="B32" s="393" t="s">
        <v>443</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1"/>
        <v>0</v>
      </c>
      <c r="K32" s="353" t="e">
        <f>IF(LEN(J32)&gt;0,VLOOKUP(J32,puan!$AD$4:$AH$111,5)-IF(COUNTIF(puan!$AD$4:$AH$111,J32)=0,0,0)," ")</f>
        <v>#N/A</v>
      </c>
      <c r="L32" s="397"/>
    </row>
    <row r="33" spans="1:12" s="84" customFormat="1" ht="36" customHeight="1" x14ac:dyDescent="0.2">
      <c r="A33" s="392"/>
      <c r="B33" s="393" t="s">
        <v>444</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1"/>
        <v>0</v>
      </c>
      <c r="K33" s="353" t="e">
        <f>IF(LEN(J33)&gt;0,VLOOKUP(J33,puan!$AD$4:$AH$111,5)-IF(COUNTIF(puan!$AD$4:$AH$111,J33)=0,0,0)," ")</f>
        <v>#N/A</v>
      </c>
      <c r="L33" s="397"/>
    </row>
    <row r="34" spans="1:12" s="84" customFormat="1" ht="36" customHeight="1" x14ac:dyDescent="0.2">
      <c r="A34" s="392"/>
      <c r="B34" s="393" t="s">
        <v>445</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1"/>
        <v>0</v>
      </c>
      <c r="K34" s="353" t="e">
        <f>IF(LEN(J34)&gt;0,VLOOKUP(J34,puan!$AD$4:$AH$111,5)-IF(COUNTIF(puan!$AD$4:$AH$111,J34)=0,0,0)," ")</f>
        <v>#N/A</v>
      </c>
      <c r="L34" s="397"/>
    </row>
    <row r="35" spans="1:12" s="84" customFormat="1" ht="36" customHeight="1" x14ac:dyDescent="0.2">
      <c r="A35" s="392"/>
      <c r="B35" s="393" t="s">
        <v>446</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si="1"/>
        <v>0</v>
      </c>
      <c r="K35" s="353" t="e">
        <f>IF(LEN(J35)&gt;0,VLOOKUP(J35,puan!$AD$4:$AH$111,5)-IF(COUNTIF(puan!$AD$4:$AH$111,J35)=0,0,0)," ")</f>
        <v>#N/A</v>
      </c>
      <c r="L35" s="397"/>
    </row>
    <row r="36" spans="1:12" s="84" customFormat="1" ht="36" customHeight="1" x14ac:dyDescent="0.2">
      <c r="A36" s="392"/>
      <c r="B36" s="393" t="s">
        <v>447</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1"/>
        <v>0</v>
      </c>
      <c r="K36" s="353" t="e">
        <f>IF(LEN(J36)&gt;0,VLOOKUP(J36,puan!$AD$4:$AH$111,5)-IF(COUNTIF(puan!$AD$4:$AH$111,J36)=0,0,0)," ")</f>
        <v>#N/A</v>
      </c>
      <c r="L36" s="397"/>
    </row>
    <row r="37" spans="1:12" s="84" customFormat="1" ht="36" customHeight="1" x14ac:dyDescent="0.2">
      <c r="A37" s="392"/>
      <c r="B37" s="393" t="s">
        <v>448</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1"/>
        <v>0</v>
      </c>
      <c r="K37" s="353" t="e">
        <f>IF(LEN(J37)&gt;0,VLOOKUP(J37,puan!$AD$4:$AH$111,5)-IF(COUNTIF(puan!$AD$4:$AH$111,J37)=0,0,0)," ")</f>
        <v>#N/A</v>
      </c>
      <c r="L37" s="397"/>
    </row>
    <row r="38" spans="1:12" s="84" customFormat="1" ht="36" customHeight="1" x14ac:dyDescent="0.2">
      <c r="A38" s="392"/>
      <c r="B38" s="393" t="s">
        <v>449</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1"/>
        <v>0</v>
      </c>
      <c r="K38" s="353" t="e">
        <f>IF(LEN(J38)&gt;0,VLOOKUP(J38,puan!$AD$4:$AH$111,5)-IF(COUNTIF(puan!$AD$4:$AH$111,J38)=0,0,0)," ")</f>
        <v>#N/A</v>
      </c>
      <c r="L38" s="397"/>
    </row>
    <row r="39" spans="1:12" s="84" customFormat="1" ht="36" customHeight="1" x14ac:dyDescent="0.2">
      <c r="A39" s="392"/>
      <c r="B39" s="393" t="s">
        <v>450</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1"/>
        <v>0</v>
      </c>
      <c r="K39" s="353" t="e">
        <f>IF(LEN(J39)&gt;0,VLOOKUP(J39,puan!$AD$4:$AH$111,5)-IF(COUNTIF(puan!$AD$4:$AH$111,J39)=0,0,0)," ")</f>
        <v>#N/A</v>
      </c>
      <c r="L39" s="397"/>
    </row>
    <row r="40" spans="1:12" s="84" customFormat="1" ht="36" customHeight="1" x14ac:dyDescent="0.2">
      <c r="A40" s="392"/>
      <c r="B40" s="393" t="s">
        <v>451</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1"/>
        <v>0</v>
      </c>
      <c r="K40" s="353" t="e">
        <f>IF(LEN(J40)&gt;0,VLOOKUP(J40,puan!$AD$4:$AH$111,5)-IF(COUNTIF(puan!$AD$4:$AH$111,J40)=0,0,0)," ")</f>
        <v>#N/A</v>
      </c>
      <c r="L40" s="397"/>
    </row>
    <row r="41" spans="1:12" s="84" customFormat="1" ht="36" customHeight="1" x14ac:dyDescent="0.2">
      <c r="A41" s="392"/>
      <c r="B41" s="393" t="s">
        <v>452</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1"/>
        <v>0</v>
      </c>
      <c r="K41" s="353" t="e">
        <f>IF(LEN(J41)&gt;0,VLOOKUP(J41,puan!$AD$4:$AH$111,5)-IF(COUNTIF(puan!$AD$4:$AH$111,J41)=0,0,0)," ")</f>
        <v>#N/A</v>
      </c>
      <c r="L41" s="397"/>
    </row>
    <row r="42" spans="1:12" s="84" customFormat="1" ht="36" customHeight="1" x14ac:dyDescent="0.2">
      <c r="A42" s="392"/>
      <c r="B42" s="393" t="s">
        <v>453</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1"/>
        <v>0</v>
      </c>
      <c r="K42" s="353" t="e">
        <f>IF(LEN(J42)&gt;0,VLOOKUP(J42,puan!$AD$4:$AH$111,5)-IF(COUNTIF(puan!$AD$4:$AH$111,J42)=0,0,0)," ")</f>
        <v>#N/A</v>
      </c>
      <c r="L42" s="397"/>
    </row>
    <row r="43" spans="1:12" s="84" customFormat="1" ht="36" customHeight="1" x14ac:dyDescent="0.2">
      <c r="A43" s="392"/>
      <c r="B43" s="393" t="s">
        <v>454</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1"/>
        <v>0</v>
      </c>
      <c r="K43" s="353" t="e">
        <f>IF(LEN(J43)&gt;0,VLOOKUP(J43,puan!$AD$4:$AH$111,5)-IF(COUNTIF(puan!$AD$4:$AH$111,J43)=0,0,0)," ")</f>
        <v>#N/A</v>
      </c>
      <c r="L43" s="397"/>
    </row>
    <row r="44" spans="1:12" s="84" customFormat="1" ht="36" customHeight="1" x14ac:dyDescent="0.2">
      <c r="A44" s="392"/>
      <c r="B44" s="393" t="s">
        <v>455</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1"/>
        <v>0</v>
      </c>
      <c r="K44" s="353" t="e">
        <f>IF(LEN(J44)&gt;0,VLOOKUP(J44,puan!$AD$4:$AH$111,5)-IF(COUNTIF(puan!$AD$4:$AH$111,J44)=0,0,0)," ")</f>
        <v>#N/A</v>
      </c>
      <c r="L44" s="397"/>
    </row>
    <row r="45" spans="1:12" s="84" customFormat="1" ht="36" customHeight="1" x14ac:dyDescent="0.2">
      <c r="A45" s="392"/>
      <c r="B45" s="393" t="s">
        <v>456</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1"/>
        <v>0</v>
      </c>
      <c r="K45" s="353" t="e">
        <f>IF(LEN(J45)&gt;0,VLOOKUP(J45,puan!$AD$4:$AH$111,5)-IF(COUNTIF(puan!$AD$4:$AH$111,J45)=0,0,0)," ")</f>
        <v>#N/A</v>
      </c>
      <c r="L45" s="397"/>
    </row>
    <row r="46" spans="1:12" s="84" customFormat="1" ht="36" customHeight="1" x14ac:dyDescent="0.2">
      <c r="A46" s="392"/>
      <c r="B46" s="393" t="s">
        <v>457</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1"/>
        <v>0</v>
      </c>
      <c r="K46" s="353" t="e">
        <f>IF(LEN(J46)&gt;0,VLOOKUP(J46,puan!$AD$4:$AH$111,5)-IF(COUNTIF(puan!$AD$4:$AH$111,J46)=0,0,0)," ")</f>
        <v>#N/A</v>
      </c>
      <c r="L46" s="397"/>
    </row>
    <row r="47" spans="1:12" s="84" customFormat="1" ht="36" customHeight="1" x14ac:dyDescent="0.2">
      <c r="A47" s="392"/>
      <c r="B47" s="393" t="s">
        <v>458</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1"/>
        <v>0</v>
      </c>
      <c r="K47" s="353" t="e">
        <f>IF(LEN(J47)&gt;0,VLOOKUP(J47,puan!$AD$4:$AH$111,5)-IF(COUNTIF(puan!$AD$4:$AH$111,J47)=0,0,0)," ")</f>
        <v>#N/A</v>
      </c>
      <c r="L47" s="397"/>
    </row>
    <row r="48" spans="1:12" s="87" customFormat="1" ht="36" customHeight="1" x14ac:dyDescent="0.2">
      <c r="A48" s="85"/>
      <c r="B48" s="85"/>
      <c r="C48" s="85"/>
      <c r="D48" s="86"/>
      <c r="E48" s="85"/>
      <c r="J48" s="88"/>
      <c r="K48" s="85"/>
      <c r="L48" s="85"/>
    </row>
    <row r="49" spans="1:12" s="87" customFormat="1" ht="36" customHeight="1" x14ac:dyDescent="0.2">
      <c r="A49" s="610" t="s">
        <v>4</v>
      </c>
      <c r="B49" s="610"/>
      <c r="C49" s="610"/>
      <c r="D49" s="610"/>
      <c r="E49" s="89" t="s">
        <v>0</v>
      </c>
      <c r="F49" s="89" t="s">
        <v>1</v>
      </c>
      <c r="G49" s="604" t="s">
        <v>2</v>
      </c>
      <c r="H49" s="604"/>
      <c r="I49" s="604"/>
      <c r="J49" s="604" t="s">
        <v>3</v>
      </c>
      <c r="K49" s="604"/>
      <c r="L49" s="89"/>
    </row>
    <row r="53" spans="1:12" hidden="1" x14ac:dyDescent="0.2"/>
    <row r="54" spans="1:12" hidden="1" x14ac:dyDescent="0.2"/>
    <row r="55" spans="1:12" hidden="1" x14ac:dyDescent="0.2">
      <c r="E55" s="90" t="s">
        <v>994</v>
      </c>
    </row>
    <row r="56" spans="1:12" hidden="1" x14ac:dyDescent="0.2">
      <c r="E56" s="90" t="s">
        <v>989</v>
      </c>
    </row>
    <row r="57" spans="1:12" hidden="1" x14ac:dyDescent="0.2">
      <c r="E57" s="90" t="s">
        <v>992</v>
      </c>
    </row>
    <row r="58" spans="1:12" hidden="1" x14ac:dyDescent="0.2">
      <c r="E58" s="90" t="s">
        <v>1036</v>
      </c>
    </row>
    <row r="59" spans="1:12" hidden="1" x14ac:dyDescent="0.2">
      <c r="E59" s="90" t="s">
        <v>988</v>
      </c>
    </row>
    <row r="60" spans="1:12" hidden="1" x14ac:dyDescent="0.2">
      <c r="E60" s="90" t="s">
        <v>1003</v>
      </c>
    </row>
    <row r="61" spans="1:12" x14ac:dyDescent="0.2">
      <c r="E61" s="90" t="s">
        <v>1036</v>
      </c>
    </row>
    <row r="62" spans="1:12" hidden="1" x14ac:dyDescent="0.2">
      <c r="E62" s="90" t="s">
        <v>999</v>
      </c>
    </row>
    <row r="63" spans="1:12" hidden="1" x14ac:dyDescent="0.2">
      <c r="E63" s="90" t="s">
        <v>996</v>
      </c>
    </row>
    <row r="64" spans="1:12" hidden="1" x14ac:dyDescent="0.2">
      <c r="E64" s="90" t="s">
        <v>1005</v>
      </c>
    </row>
    <row r="65" spans="5:5" hidden="1" x14ac:dyDescent="0.2">
      <c r="E65" s="90" t="s">
        <v>1004</v>
      </c>
    </row>
    <row r="66" spans="5:5" hidden="1" x14ac:dyDescent="0.2">
      <c r="E66" s="90" t="s">
        <v>967</v>
      </c>
    </row>
    <row r="67" spans="5:5" hidden="1" x14ac:dyDescent="0.2">
      <c r="E67" s="90" t="s">
        <v>997</v>
      </c>
    </row>
    <row r="68" spans="5:5" hidden="1" x14ac:dyDescent="0.2">
      <c r="E68" s="90" t="s">
        <v>1000</v>
      </c>
    </row>
    <row r="69" spans="5:5" hidden="1" x14ac:dyDescent="0.2">
      <c r="E69" s="90" t="s">
        <v>1008</v>
      </c>
    </row>
    <row r="70" spans="5:5" hidden="1" x14ac:dyDescent="0.2">
      <c r="E70" s="90" t="s">
        <v>1029</v>
      </c>
    </row>
    <row r="71" spans="5:5" hidden="1" x14ac:dyDescent="0.2">
      <c r="E71" s="90" t="s">
        <v>991</v>
      </c>
    </row>
    <row r="72" spans="5:5" hidden="1" x14ac:dyDescent="0.2">
      <c r="E72" s="90" t="s">
        <v>998</v>
      </c>
    </row>
    <row r="73" spans="5:5" hidden="1" x14ac:dyDescent="0.2">
      <c r="E73" s="90" t="s">
        <v>1010</v>
      </c>
    </row>
    <row r="74" spans="5:5" hidden="1" x14ac:dyDescent="0.2">
      <c r="E74" s="90" t="s">
        <v>1007</v>
      </c>
    </row>
    <row r="75" spans="5:5" hidden="1" x14ac:dyDescent="0.2">
      <c r="E75" s="90" t="s">
        <v>1013</v>
      </c>
    </row>
    <row r="76" spans="5:5" hidden="1" x14ac:dyDescent="0.2">
      <c r="E76" s="90" t="s">
        <v>978</v>
      </c>
    </row>
    <row r="77" spans="5:5" hidden="1" x14ac:dyDescent="0.2">
      <c r="E77" s="90" t="s">
        <v>1021</v>
      </c>
    </row>
    <row r="78" spans="5:5" hidden="1" x14ac:dyDescent="0.2">
      <c r="E78" s="90" t="s">
        <v>1002</v>
      </c>
    </row>
    <row r="79" spans="5:5" hidden="1" x14ac:dyDescent="0.2">
      <c r="E79" s="90" t="s">
        <v>1009</v>
      </c>
    </row>
    <row r="80" spans="5:5" hidden="1" x14ac:dyDescent="0.2">
      <c r="E80" s="90" t="s">
        <v>1027</v>
      </c>
    </row>
    <row r="81" spans="5:5" hidden="1" x14ac:dyDescent="0.2">
      <c r="E81" s="90" t="s">
        <v>1011</v>
      </c>
    </row>
    <row r="82" spans="5:5" hidden="1" x14ac:dyDescent="0.2">
      <c r="E82" s="90" t="s">
        <v>1006</v>
      </c>
    </row>
    <row r="83" spans="5:5" hidden="1" x14ac:dyDescent="0.2">
      <c r="E83" s="90" t="s">
        <v>977</v>
      </c>
    </row>
    <row r="84" spans="5:5" hidden="1" x14ac:dyDescent="0.2">
      <c r="E84" s="90" t="s">
        <v>995</v>
      </c>
    </row>
    <row r="85" spans="5:5" hidden="1" x14ac:dyDescent="0.2">
      <c r="E85" s="90" t="s">
        <v>1015</v>
      </c>
    </row>
    <row r="86" spans="5:5" hidden="1" x14ac:dyDescent="0.2">
      <c r="E86" s="90" t="s">
        <v>983</v>
      </c>
    </row>
    <row r="87" spans="5:5" hidden="1" x14ac:dyDescent="0.2">
      <c r="E87" s="90" t="s">
        <v>1014</v>
      </c>
    </row>
    <row r="88" spans="5:5" hidden="1" x14ac:dyDescent="0.2">
      <c r="E88" s="90" t="s">
        <v>986</v>
      </c>
    </row>
    <row r="89" spans="5:5" hidden="1" x14ac:dyDescent="0.2">
      <c r="E89" s="90" t="s">
        <v>990</v>
      </c>
    </row>
    <row r="90" spans="5:5" hidden="1" x14ac:dyDescent="0.2">
      <c r="E90" s="90" t="s">
        <v>1012</v>
      </c>
    </row>
    <row r="91" spans="5:5" hidden="1" x14ac:dyDescent="0.2">
      <c r="E91" s="90" t="s">
        <v>980</v>
      </c>
    </row>
    <row r="92" spans="5:5" hidden="1" x14ac:dyDescent="0.2">
      <c r="E92" s="90" t="s">
        <v>982</v>
      </c>
    </row>
    <row r="93" spans="5:5" hidden="1" x14ac:dyDescent="0.2">
      <c r="E93" s="90" t="s">
        <v>1022</v>
      </c>
    </row>
    <row r="94" spans="5:5" hidden="1" x14ac:dyDescent="0.2">
      <c r="E94" s="90" t="s">
        <v>987</v>
      </c>
    </row>
    <row r="95" spans="5:5" hidden="1" x14ac:dyDescent="0.2">
      <c r="E95" s="90" t="s">
        <v>1023</v>
      </c>
    </row>
    <row r="96" spans="5:5" hidden="1" x14ac:dyDescent="0.2">
      <c r="E96" s="90" t="s">
        <v>1025</v>
      </c>
    </row>
    <row r="97" spans="5:5" hidden="1" x14ac:dyDescent="0.2">
      <c r="E97" s="90" t="s">
        <v>1016</v>
      </c>
    </row>
    <row r="98" spans="5:5" hidden="1" x14ac:dyDescent="0.2">
      <c r="E98" s="90" t="s">
        <v>961</v>
      </c>
    </row>
    <row r="99" spans="5:5" hidden="1" x14ac:dyDescent="0.2">
      <c r="E99" s="90" t="s">
        <v>973</v>
      </c>
    </row>
    <row r="100" spans="5:5" hidden="1" x14ac:dyDescent="0.2">
      <c r="E100" s="90" t="s">
        <v>971</v>
      </c>
    </row>
    <row r="101" spans="5:5" hidden="1" x14ac:dyDescent="0.2">
      <c r="E101" s="90" t="s">
        <v>972</v>
      </c>
    </row>
    <row r="102" spans="5:5" hidden="1" x14ac:dyDescent="0.2">
      <c r="E102" s="90" t="s">
        <v>970</v>
      </c>
    </row>
    <row r="103" spans="5:5" hidden="1" x14ac:dyDescent="0.2">
      <c r="E103" s="90" t="s">
        <v>964</v>
      </c>
    </row>
    <row r="104" spans="5:5" hidden="1" x14ac:dyDescent="0.2">
      <c r="E104" s="90" t="s">
        <v>974</v>
      </c>
    </row>
    <row r="105" spans="5:5" hidden="1" x14ac:dyDescent="0.2">
      <c r="E105" s="90" t="s">
        <v>965</v>
      </c>
    </row>
    <row r="106" spans="5:5" hidden="1" x14ac:dyDescent="0.2">
      <c r="E106" s="90" t="s">
        <v>960</v>
      </c>
    </row>
    <row r="107" spans="5:5" hidden="1" x14ac:dyDescent="0.2">
      <c r="E107" s="90" t="s">
        <v>957</v>
      </c>
    </row>
    <row r="108" spans="5:5" hidden="1" x14ac:dyDescent="0.2">
      <c r="E108" s="90" t="s">
        <v>975</v>
      </c>
    </row>
    <row r="109" spans="5:5" hidden="1" x14ac:dyDescent="0.2">
      <c r="E109" s="90" t="s">
        <v>963</v>
      </c>
    </row>
    <row r="110" spans="5:5" hidden="1" x14ac:dyDescent="0.2">
      <c r="E110" s="90" t="s">
        <v>966</v>
      </c>
    </row>
    <row r="111" spans="5:5" hidden="1" x14ac:dyDescent="0.2">
      <c r="E111" s="90" t="s">
        <v>959</v>
      </c>
    </row>
    <row r="112" spans="5:5" hidden="1" x14ac:dyDescent="0.2">
      <c r="E112" s="90" t="s">
        <v>969</v>
      </c>
    </row>
    <row r="113" spans="5:5" hidden="1" x14ac:dyDescent="0.2">
      <c r="E113" s="90" t="s">
        <v>976</v>
      </c>
    </row>
    <row r="114" spans="5:5" hidden="1" x14ac:dyDescent="0.2">
      <c r="E114" s="90" t="s">
        <v>962</v>
      </c>
    </row>
    <row r="115" spans="5:5" hidden="1" x14ac:dyDescent="0.2">
      <c r="E115" s="90" t="s">
        <v>979</v>
      </c>
    </row>
    <row r="116" spans="5:5" hidden="1" x14ac:dyDescent="0.2">
      <c r="E116" s="90" t="s">
        <v>958</v>
      </c>
    </row>
    <row r="117" spans="5:5" hidden="1" x14ac:dyDescent="0.2">
      <c r="E117" s="90" t="s">
        <v>968</v>
      </c>
    </row>
    <row r="118" spans="5:5" hidden="1" x14ac:dyDescent="0.2">
      <c r="E118" s="90" t="s">
        <v>984</v>
      </c>
    </row>
    <row r="119" spans="5:5" hidden="1" x14ac:dyDescent="0.2">
      <c r="E119" s="90" t="s">
        <v>985</v>
      </c>
    </row>
    <row r="120" spans="5:5" hidden="1" x14ac:dyDescent="0.2">
      <c r="E120" s="90" t="s">
        <v>1028</v>
      </c>
    </row>
    <row r="121" spans="5:5" hidden="1" x14ac:dyDescent="0.2">
      <c r="E121" s="90" t="s">
        <v>993</v>
      </c>
    </row>
    <row r="122" spans="5:5" hidden="1" x14ac:dyDescent="0.2">
      <c r="E122" s="90" t="s">
        <v>1001</v>
      </c>
    </row>
    <row r="123" spans="5:5" hidden="1" x14ac:dyDescent="0.2">
      <c r="E123" s="90" t="s">
        <v>1020</v>
      </c>
    </row>
    <row r="124" spans="5:5" hidden="1" x14ac:dyDescent="0.2">
      <c r="E124" s="90" t="s">
        <v>1019</v>
      </c>
    </row>
    <row r="125" spans="5:5" hidden="1" x14ac:dyDescent="0.2">
      <c r="E125" s="90" t="s">
        <v>1017</v>
      </c>
    </row>
    <row r="126" spans="5:5" hidden="1" x14ac:dyDescent="0.2">
      <c r="E126" s="90" t="s">
        <v>1018</v>
      </c>
    </row>
    <row r="127" spans="5:5" hidden="1" x14ac:dyDescent="0.2">
      <c r="E127" s="90" t="s">
        <v>1026</v>
      </c>
    </row>
    <row r="128" spans="5:5" hidden="1" x14ac:dyDescent="0.2">
      <c r="E128" s="90" t="s">
        <v>1023</v>
      </c>
    </row>
    <row r="129" spans="5:5" hidden="1" x14ac:dyDescent="0.2">
      <c r="E129" s="90" t="s">
        <v>1022</v>
      </c>
    </row>
    <row r="130" spans="5:5" hidden="1" x14ac:dyDescent="0.2">
      <c r="E130" s="90" t="s">
        <v>1021</v>
      </c>
    </row>
    <row r="131" spans="5:5" hidden="1" x14ac:dyDescent="0.2">
      <c r="E131" s="90" t="s">
        <v>1025</v>
      </c>
    </row>
    <row r="132" spans="5:5" hidden="1" x14ac:dyDescent="0.2">
      <c r="E132" s="90" t="s">
        <v>1024</v>
      </c>
    </row>
    <row r="133" spans="5:5" hidden="1" x14ac:dyDescent="0.2">
      <c r="E133" s="90" t="s">
        <v>1026</v>
      </c>
    </row>
    <row r="134" spans="5:5" hidden="1" x14ac:dyDescent="0.2"/>
    <row r="65536" spans="1:1" ht="51" x14ac:dyDescent="0.2">
      <c r="A65536" s="90" t="s">
        <v>778</v>
      </c>
    </row>
  </sheetData>
  <sortState ref="A8:J15">
    <sortCondition descending="1" ref="J8:J15"/>
  </sortState>
  <mergeCells count="23">
    <mergeCell ref="L6:L7"/>
    <mergeCell ref="A49:D49"/>
    <mergeCell ref="G49:I49"/>
    <mergeCell ref="J49:K49"/>
    <mergeCell ref="J5:K5"/>
    <mergeCell ref="G6:I6"/>
    <mergeCell ref="D6:D7"/>
    <mergeCell ref="A1:L1"/>
    <mergeCell ref="A2:L2"/>
    <mergeCell ref="K6:K7"/>
    <mergeCell ref="A6:A7"/>
    <mergeCell ref="A4:C4"/>
    <mergeCell ref="D4:E4"/>
    <mergeCell ref="E6:E7"/>
    <mergeCell ref="J6:J7"/>
    <mergeCell ref="F6:F7"/>
    <mergeCell ref="A3:C3"/>
    <mergeCell ref="D3:E3"/>
    <mergeCell ref="G3:H3"/>
    <mergeCell ref="C6:C7"/>
    <mergeCell ref="B6:B7"/>
    <mergeCell ref="I4:J4"/>
    <mergeCell ref="K4:L4"/>
  </mergeCells>
  <conditionalFormatting sqref="J1:J3 J5:J1048576">
    <cfRule type="cellIs" dxfId="35" priority="6" operator="equal">
      <formula>0</formula>
    </cfRule>
  </conditionalFormatting>
  <conditionalFormatting sqref="K1:K3 K5:K1048576">
    <cfRule type="containsErrors" dxfId="34" priority="5">
      <formula>ISERROR(K1)</formula>
    </cfRule>
  </conditionalFormatting>
  <conditionalFormatting sqref="K4">
    <cfRule type="containsErrors" dxfId="33" priority="3">
      <formula>ISERROR(K4)</formula>
    </cfRule>
  </conditionalFormatting>
  <conditionalFormatting sqref="E48:E1048576 E1:E7">
    <cfRule type="duplicateValues" dxfId="32" priority="2"/>
  </conditionalFormatting>
  <conditionalFormatting sqref="E1:E7 E48:E1048576">
    <cfRule type="duplicateValues" dxfId="31" priority="1"/>
  </conditionalFormatting>
  <hyperlinks>
    <hyperlink ref="D3" location="'YARIŞMA PROGRAMI'!C14" display="'YARIŞMA PROGRAMI'!C14"/>
    <hyperlink ref="D3:E3" location="'YARIŞMA PROGRAMI'!C9" display="'YARIŞMA PROGRAMI'!C9"/>
  </hyperlinks>
  <printOptions horizontalCentered="1"/>
  <pageMargins left="0" right="0" top="0" bottom="0" header="0.27559055118110237" footer="0.15748031496062992"/>
  <pageSetup paperSize="9" scale="46" orientation="portrait" horizontalDpi="300" verticalDpi="300" r:id="rId1"/>
  <headerFooter alignWithMargins="0"/>
  <ignoredErrors>
    <ignoredError sqref="C17:F47 K8:K4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A19" zoomScale="78" zoomScaleNormal="78" workbookViewId="0">
      <selection activeCell="B26" sqref="B26"/>
    </sheetView>
  </sheetViews>
  <sheetFormatPr defaultColWidth="9.140625" defaultRowHeight="15.75" x14ac:dyDescent="0.2"/>
  <cols>
    <col min="1" max="1" width="2.5703125" style="103" customWidth="1"/>
    <col min="2" max="2" width="34.5703125" style="122" customWidth="1"/>
    <col min="3" max="3" width="32.28515625" style="103" customWidth="1"/>
    <col min="4" max="4" width="27" style="103" hidden="1" customWidth="1"/>
    <col min="5" max="5" width="36.28515625" style="103" hidden="1" customWidth="1"/>
    <col min="6" max="6" width="2.42578125" style="103" customWidth="1"/>
    <col min="7" max="7" width="2.5703125" style="103" customWidth="1"/>
    <col min="8" max="8" width="119.85546875" style="103" customWidth="1"/>
    <col min="9" max="16384" width="9.140625" style="103"/>
  </cols>
  <sheetData>
    <row r="1" spans="1:13" ht="12" customHeight="1" x14ac:dyDescent="0.2">
      <c r="A1" s="101"/>
      <c r="B1" s="102"/>
      <c r="C1" s="101"/>
      <c r="D1" s="101"/>
      <c r="E1" s="101"/>
      <c r="F1" s="101"/>
      <c r="G1" s="99"/>
      <c r="H1" s="539" t="s">
        <v>124</v>
      </c>
    </row>
    <row r="2" spans="1:13" ht="51" customHeight="1" x14ac:dyDescent="0.2">
      <c r="A2" s="101"/>
      <c r="B2" s="546" t="str">
        <f>'YARIŞMA BİLGİLERİ'!F19</f>
        <v>Naili Moran Türkiye Atletizm Şampiyonası</v>
      </c>
      <c r="C2" s="547"/>
      <c r="D2" s="547"/>
      <c r="E2" s="548"/>
      <c r="F2" s="101"/>
      <c r="H2" s="540"/>
      <c r="I2" s="100"/>
      <c r="J2" s="100"/>
      <c r="K2" s="100"/>
      <c r="L2" s="100"/>
      <c r="M2" s="104"/>
    </row>
    <row r="3" spans="1:13" ht="20.25" customHeight="1" x14ac:dyDescent="0.2">
      <c r="A3" s="101"/>
      <c r="B3" s="543" t="s">
        <v>20</v>
      </c>
      <c r="C3" s="544"/>
      <c r="D3" s="544"/>
      <c r="E3" s="545"/>
      <c r="F3" s="101"/>
      <c r="H3" s="540"/>
      <c r="I3" s="105"/>
      <c r="J3" s="105"/>
      <c r="K3" s="105"/>
      <c r="L3" s="105"/>
    </row>
    <row r="4" spans="1:13" ht="48" x14ac:dyDescent="0.2">
      <c r="A4" s="101"/>
      <c r="B4" s="549" t="s">
        <v>125</v>
      </c>
      <c r="C4" s="550"/>
      <c r="D4" s="550"/>
      <c r="E4" s="551"/>
      <c r="F4" s="101"/>
      <c r="H4" s="106" t="s">
        <v>116</v>
      </c>
      <c r="I4" s="107"/>
      <c r="J4" s="107"/>
      <c r="K4" s="107"/>
      <c r="L4" s="107"/>
    </row>
    <row r="5" spans="1:13" ht="45" customHeight="1" x14ac:dyDescent="0.2">
      <c r="A5" s="101"/>
      <c r="B5" s="537" t="str">
        <f>'YARIŞMA BİLGİLERİ'!F21</f>
        <v>15 Yaş Kızlar</v>
      </c>
      <c r="C5" s="538"/>
      <c r="D5" s="541" t="s">
        <v>107</v>
      </c>
      <c r="E5" s="542"/>
      <c r="F5" s="101"/>
      <c r="H5" s="106" t="s">
        <v>788</v>
      </c>
      <c r="I5" s="107"/>
      <c r="J5" s="107"/>
      <c r="K5" s="107"/>
      <c r="L5" s="107"/>
    </row>
    <row r="6" spans="1:13" ht="39.75" customHeight="1" x14ac:dyDescent="0.2">
      <c r="A6" s="101"/>
      <c r="B6" s="140" t="s">
        <v>10</v>
      </c>
      <c r="C6" s="140" t="s">
        <v>11</v>
      </c>
      <c r="D6" s="140" t="s">
        <v>45</v>
      </c>
      <c r="E6" s="140" t="s">
        <v>99</v>
      </c>
      <c r="F6" s="101"/>
      <c r="H6" s="106" t="s">
        <v>789</v>
      </c>
      <c r="I6" s="107"/>
      <c r="J6" s="107"/>
      <c r="K6" s="107"/>
      <c r="L6" s="107"/>
    </row>
    <row r="7" spans="1:13" s="111" customFormat="1" ht="41.25" customHeight="1" x14ac:dyDescent="0.2">
      <c r="A7" s="108"/>
      <c r="B7" s="109"/>
      <c r="C7" s="138" t="s">
        <v>476</v>
      </c>
      <c r="D7" s="195"/>
      <c r="E7" s="110"/>
      <c r="F7" s="108"/>
      <c r="H7" s="106" t="s">
        <v>790</v>
      </c>
      <c r="I7" s="107"/>
      <c r="J7" s="107"/>
      <c r="K7" s="107"/>
      <c r="L7" s="107"/>
    </row>
    <row r="8" spans="1:13" s="111" customFormat="1" ht="41.25" customHeight="1" x14ac:dyDescent="0.2">
      <c r="A8" s="108"/>
      <c r="B8" s="109"/>
      <c r="C8" s="138" t="s">
        <v>279</v>
      </c>
      <c r="D8" s="195"/>
      <c r="E8" s="110"/>
      <c r="F8" s="108"/>
      <c r="H8" s="106" t="s">
        <v>117</v>
      </c>
      <c r="I8" s="107"/>
      <c r="J8" s="107"/>
      <c r="K8" s="107"/>
      <c r="L8" s="107"/>
    </row>
    <row r="9" spans="1:13" s="111" customFormat="1" ht="41.25" customHeight="1" x14ac:dyDescent="0.2">
      <c r="A9" s="108"/>
      <c r="B9" s="109"/>
      <c r="C9" s="138" t="s">
        <v>736</v>
      </c>
      <c r="D9" s="276"/>
      <c r="E9" s="110"/>
      <c r="F9" s="108"/>
      <c r="H9" s="106" t="s">
        <v>118</v>
      </c>
      <c r="I9" s="107"/>
      <c r="J9" s="107"/>
      <c r="K9" s="107"/>
      <c r="L9" s="107"/>
    </row>
    <row r="10" spans="1:13" s="111" customFormat="1" ht="41.25" customHeight="1" x14ac:dyDescent="0.2">
      <c r="A10" s="108"/>
      <c r="B10" s="109"/>
      <c r="C10" s="138" t="s">
        <v>334</v>
      </c>
      <c r="D10" s="195"/>
      <c r="E10" s="110"/>
      <c r="F10" s="108"/>
      <c r="H10" s="106" t="s">
        <v>119</v>
      </c>
      <c r="I10" s="107"/>
      <c r="J10" s="107"/>
      <c r="K10" s="107"/>
      <c r="L10" s="107"/>
    </row>
    <row r="11" spans="1:13" s="111" customFormat="1" ht="41.25" customHeight="1" x14ac:dyDescent="0.2">
      <c r="A11" s="108"/>
      <c r="B11" s="109"/>
      <c r="C11" s="138" t="s">
        <v>838</v>
      </c>
      <c r="D11" s="195"/>
      <c r="E11" s="110"/>
      <c r="F11" s="108"/>
      <c r="H11" s="106" t="s">
        <v>120</v>
      </c>
      <c r="I11" s="107"/>
      <c r="J11" s="107"/>
      <c r="K11" s="107"/>
      <c r="L11" s="107"/>
    </row>
    <row r="12" spans="1:13" s="111" customFormat="1" ht="41.25" customHeight="1" x14ac:dyDescent="0.2">
      <c r="A12" s="108"/>
      <c r="B12" s="537" t="str">
        <f>'YARIŞMA BİLGİLERİ'!F21</f>
        <v>15 Yaş Kızlar</v>
      </c>
      <c r="C12" s="538"/>
      <c r="D12" s="195"/>
      <c r="E12" s="110"/>
      <c r="F12" s="108"/>
      <c r="H12" s="106" t="s">
        <v>121</v>
      </c>
      <c r="I12" s="107"/>
      <c r="J12" s="107"/>
      <c r="K12" s="107"/>
      <c r="L12" s="107"/>
    </row>
    <row r="13" spans="1:13" s="111" customFormat="1" ht="41.25" customHeight="1" x14ac:dyDescent="0.2">
      <c r="A13" s="108"/>
      <c r="B13" s="140" t="s">
        <v>10</v>
      </c>
      <c r="C13" s="140" t="s">
        <v>11</v>
      </c>
      <c r="D13" s="195"/>
      <c r="E13" s="110"/>
      <c r="F13" s="108"/>
      <c r="H13" s="106" t="s">
        <v>122</v>
      </c>
      <c r="I13" s="107"/>
      <c r="J13" s="107"/>
      <c r="K13" s="107"/>
      <c r="L13" s="107"/>
    </row>
    <row r="14" spans="1:13" s="111" customFormat="1" ht="41.25" customHeight="1" x14ac:dyDescent="0.2">
      <c r="A14" s="108"/>
      <c r="B14" s="109"/>
      <c r="C14" s="138" t="s">
        <v>737</v>
      </c>
      <c r="D14" s="195"/>
      <c r="E14" s="110"/>
      <c r="F14" s="108"/>
      <c r="H14" s="106" t="s">
        <v>791</v>
      </c>
      <c r="I14" s="107"/>
      <c r="J14" s="107"/>
      <c r="K14" s="107"/>
      <c r="L14" s="107"/>
    </row>
    <row r="15" spans="1:13" s="111" customFormat="1" ht="42" customHeight="1" x14ac:dyDescent="0.2">
      <c r="A15" s="108"/>
      <c r="B15" s="109"/>
      <c r="C15" s="138" t="s">
        <v>333</v>
      </c>
      <c r="D15" s="541" t="s">
        <v>108</v>
      </c>
      <c r="E15" s="542"/>
      <c r="F15" s="108"/>
      <c r="H15" s="106" t="s">
        <v>123</v>
      </c>
      <c r="I15" s="107"/>
      <c r="J15" s="107"/>
      <c r="K15" s="107"/>
      <c r="L15" s="107"/>
    </row>
    <row r="16" spans="1:13" s="111" customFormat="1" ht="43.5" customHeight="1" x14ac:dyDescent="0.2">
      <c r="A16" s="108"/>
      <c r="B16" s="109"/>
      <c r="C16" s="138" t="s">
        <v>183</v>
      </c>
      <c r="D16" s="140" t="s">
        <v>45</v>
      </c>
      <c r="E16" s="140" t="s">
        <v>99</v>
      </c>
      <c r="F16" s="108"/>
      <c r="H16" s="125" t="s">
        <v>41</v>
      </c>
      <c r="I16" s="112"/>
      <c r="J16" s="112"/>
      <c r="K16" s="112"/>
      <c r="L16" s="112"/>
    </row>
    <row r="17" spans="1:12" s="111" customFormat="1" ht="43.5" customHeight="1" x14ac:dyDescent="0.2">
      <c r="A17" s="108"/>
      <c r="B17" s="109"/>
      <c r="C17" s="138" t="s">
        <v>329</v>
      </c>
      <c r="D17" s="195"/>
      <c r="E17" s="110"/>
      <c r="F17" s="108"/>
      <c r="H17" s="124" t="s">
        <v>37</v>
      </c>
      <c r="I17" s="112"/>
      <c r="J17" s="112"/>
      <c r="K17" s="112"/>
      <c r="L17" s="112"/>
    </row>
    <row r="18" spans="1:12" s="111" customFormat="1" ht="43.5" customHeight="1" x14ac:dyDescent="0.2">
      <c r="A18" s="108"/>
      <c r="B18" s="109"/>
      <c r="C18" s="138" t="s">
        <v>184</v>
      </c>
      <c r="D18" s="276"/>
      <c r="E18" s="110"/>
      <c r="F18" s="108"/>
      <c r="H18" s="124" t="s">
        <v>38</v>
      </c>
      <c r="I18" s="112"/>
      <c r="J18" s="112"/>
      <c r="K18" s="112"/>
      <c r="L18" s="112"/>
    </row>
    <row r="19" spans="1:12" s="111" customFormat="1" ht="43.5" customHeight="1" x14ac:dyDescent="0.2">
      <c r="A19" s="108"/>
      <c r="B19" s="537" t="str">
        <f>'YARIŞMA BİLGİLERİ'!F21</f>
        <v>15 Yaş Kızlar</v>
      </c>
      <c r="C19" s="538"/>
      <c r="D19" s="276"/>
      <c r="E19" s="110"/>
      <c r="F19" s="108"/>
      <c r="H19" s="124" t="s">
        <v>39</v>
      </c>
      <c r="I19" s="112"/>
      <c r="J19" s="112"/>
      <c r="K19" s="112"/>
      <c r="L19" s="112"/>
    </row>
    <row r="20" spans="1:12" s="113" customFormat="1" ht="45" customHeight="1" x14ac:dyDescent="0.2">
      <c r="A20" s="108"/>
      <c r="B20" s="140" t="s">
        <v>10</v>
      </c>
      <c r="C20" s="140" t="s">
        <v>11</v>
      </c>
      <c r="D20" s="195"/>
      <c r="E20" s="110"/>
      <c r="F20" s="108"/>
      <c r="H20" s="124" t="s">
        <v>40</v>
      </c>
      <c r="I20" s="112"/>
      <c r="J20" s="112"/>
      <c r="K20" s="112"/>
      <c r="L20" s="112"/>
    </row>
    <row r="21" spans="1:12" s="113" customFormat="1" ht="45" customHeight="1" x14ac:dyDescent="0.2">
      <c r="A21" s="108"/>
      <c r="B21" s="109"/>
      <c r="C21" s="138" t="s">
        <v>876</v>
      </c>
      <c r="D21" s="195"/>
      <c r="E21" s="110"/>
      <c r="F21" s="108"/>
      <c r="H21" s="125" t="s">
        <v>43</v>
      </c>
      <c r="I21" s="112"/>
      <c r="J21" s="114"/>
      <c r="K21" s="114"/>
      <c r="L21" s="114"/>
    </row>
    <row r="22" spans="1:12" s="113" customFormat="1" ht="45" customHeight="1" x14ac:dyDescent="0.2">
      <c r="A22" s="108"/>
      <c r="B22" s="109"/>
      <c r="C22" s="138" t="s">
        <v>877</v>
      </c>
      <c r="D22" s="195"/>
      <c r="E22" s="110"/>
      <c r="F22" s="108"/>
      <c r="H22" s="123" t="s">
        <v>42</v>
      </c>
      <c r="I22" s="115"/>
      <c r="J22" s="114"/>
      <c r="K22" s="114"/>
      <c r="L22" s="114"/>
    </row>
    <row r="23" spans="1:12" s="111" customFormat="1" ht="45" customHeight="1" x14ac:dyDescent="0.2">
      <c r="A23" s="108"/>
      <c r="B23" s="109"/>
      <c r="C23" s="138" t="s">
        <v>836</v>
      </c>
      <c r="D23" s="195"/>
      <c r="E23" s="110"/>
      <c r="F23" s="108"/>
      <c r="H23" s="123" t="s">
        <v>779</v>
      </c>
      <c r="I23" s="115"/>
      <c r="J23" s="114"/>
      <c r="K23" s="114"/>
      <c r="L23" s="114"/>
    </row>
    <row r="24" spans="1:12" s="111" customFormat="1" ht="45" customHeight="1" x14ac:dyDescent="0.2">
      <c r="A24" s="108"/>
      <c r="B24" s="109"/>
      <c r="C24" s="138" t="s">
        <v>477</v>
      </c>
      <c r="D24" s="195"/>
      <c r="E24" s="110"/>
      <c r="F24" s="108"/>
      <c r="H24" s="123" t="s">
        <v>780</v>
      </c>
      <c r="I24" s="115"/>
      <c r="J24" s="114"/>
      <c r="K24" s="114"/>
      <c r="L24" s="114"/>
    </row>
    <row r="25" spans="1:12" s="111" customFormat="1" ht="45" customHeight="1" x14ac:dyDescent="0.2">
      <c r="A25" s="108"/>
      <c r="B25" s="109"/>
      <c r="C25" s="138" t="s">
        <v>478</v>
      </c>
      <c r="D25" s="139"/>
      <c r="E25" s="110"/>
      <c r="F25" s="108"/>
      <c r="G25" s="104"/>
      <c r="J25" s="117"/>
      <c r="K25" s="117"/>
      <c r="L25" s="117"/>
    </row>
    <row r="26" spans="1:12" s="111" customFormat="1" ht="45" customHeight="1" x14ac:dyDescent="0.2">
      <c r="A26" s="108"/>
      <c r="B26" s="109"/>
      <c r="C26" s="138" t="s">
        <v>647</v>
      </c>
      <c r="D26" s="196"/>
      <c r="E26" s="197"/>
      <c r="F26" s="108"/>
    </row>
    <row r="27" spans="1:12" s="111" customFormat="1" ht="45" customHeight="1" x14ac:dyDescent="0.2">
      <c r="A27" s="108"/>
      <c r="B27" s="109"/>
      <c r="C27" s="138" t="s">
        <v>479</v>
      </c>
      <c r="D27" s="101"/>
      <c r="E27" s="190"/>
      <c r="F27" s="108"/>
    </row>
    <row r="28" spans="1:12" s="111" customFormat="1" ht="45" customHeight="1" x14ac:dyDescent="0.2">
      <c r="A28" s="108"/>
      <c r="B28" s="109"/>
      <c r="C28" s="138" t="s">
        <v>269</v>
      </c>
      <c r="D28" s="104"/>
      <c r="E28" s="104"/>
      <c r="F28" s="108"/>
      <c r="H28" s="118"/>
      <c r="I28" s="118"/>
      <c r="J28" s="118"/>
      <c r="K28" s="118"/>
      <c r="L28" s="118"/>
    </row>
    <row r="29" spans="1:12" s="118" customFormat="1" ht="27" customHeight="1" x14ac:dyDescent="0.2">
      <c r="A29" s="108"/>
      <c r="B29" s="101"/>
      <c r="C29" s="101"/>
      <c r="D29" s="111"/>
      <c r="E29" s="111"/>
      <c r="F29" s="108"/>
      <c r="G29" s="111"/>
    </row>
    <row r="30" spans="1:12" s="118" customFormat="1" ht="48.75" customHeight="1" x14ac:dyDescent="0.2">
      <c r="A30" s="119"/>
      <c r="B30" s="116"/>
      <c r="C30" s="104"/>
      <c r="D30" s="111"/>
      <c r="E30" s="111"/>
      <c r="F30" s="119"/>
    </row>
    <row r="31" spans="1:12" s="118" customFormat="1" ht="38.25" customHeight="1" x14ac:dyDescent="0.2">
      <c r="A31" s="119"/>
      <c r="B31" s="111"/>
      <c r="C31" s="111"/>
      <c r="D31" s="111"/>
      <c r="E31" s="111"/>
      <c r="F31" s="119"/>
    </row>
    <row r="32" spans="1:12" s="118" customFormat="1" ht="52.5" customHeight="1" x14ac:dyDescent="0.2">
      <c r="A32" s="119"/>
      <c r="B32" s="111"/>
      <c r="C32" s="111"/>
      <c r="F32" s="119"/>
      <c r="H32" s="120"/>
      <c r="I32" s="120"/>
      <c r="J32" s="120"/>
      <c r="K32" s="120"/>
      <c r="L32" s="120"/>
    </row>
    <row r="33" spans="1:12" s="120" customFormat="1" ht="94.5" customHeight="1" x14ac:dyDescent="0.2">
      <c r="A33" s="119"/>
      <c r="B33" s="111"/>
      <c r="C33" s="111"/>
      <c r="D33" s="118"/>
      <c r="E33" s="118"/>
      <c r="F33" s="119"/>
    </row>
    <row r="34" spans="1:12" s="120" customFormat="1" ht="34.5" customHeight="1" x14ac:dyDescent="0.2">
      <c r="A34" s="121"/>
      <c r="B34" s="118"/>
      <c r="C34" s="118"/>
      <c r="D34" s="118"/>
      <c r="E34" s="118"/>
      <c r="F34" s="121"/>
    </row>
    <row r="35" spans="1:12" s="120" customFormat="1" ht="47.25" customHeight="1" x14ac:dyDescent="0.2">
      <c r="A35" s="121"/>
      <c r="B35" s="118"/>
      <c r="C35" s="118"/>
      <c r="D35" s="118"/>
      <c r="E35" s="118"/>
      <c r="F35" s="121"/>
    </row>
    <row r="36" spans="1:12" s="120" customFormat="1" ht="36.75" customHeight="1" x14ac:dyDescent="0.2">
      <c r="B36" s="118"/>
      <c r="C36" s="118"/>
    </row>
    <row r="37" spans="1:12" s="120" customFormat="1" ht="47.25" customHeight="1" x14ac:dyDescent="0.2">
      <c r="B37" s="118"/>
      <c r="C37" s="118"/>
    </row>
    <row r="38" spans="1:12" s="120" customFormat="1" ht="51" customHeight="1" x14ac:dyDescent="0.2"/>
    <row r="39" spans="1:12" s="120" customFormat="1" ht="56.25" customHeight="1" x14ac:dyDescent="0.2"/>
    <row r="40" spans="1:12" s="120" customFormat="1" ht="49.5" customHeight="1" x14ac:dyDescent="0.2">
      <c r="H40" s="103"/>
      <c r="I40" s="103"/>
      <c r="J40" s="103"/>
      <c r="K40" s="103"/>
      <c r="L40" s="103"/>
    </row>
    <row r="41" spans="1:12" ht="34.5" customHeight="1" x14ac:dyDescent="0.2">
      <c r="A41" s="120"/>
      <c r="B41" s="120"/>
      <c r="C41" s="120"/>
      <c r="D41" s="120"/>
      <c r="E41" s="120"/>
      <c r="F41" s="120"/>
    </row>
    <row r="42" spans="1:12" ht="34.5" customHeight="1" x14ac:dyDescent="0.2">
      <c r="B42" s="120"/>
      <c r="C42" s="120"/>
      <c r="D42" s="120"/>
      <c r="E42" s="120"/>
    </row>
    <row r="43" spans="1:12" ht="34.5" customHeight="1" x14ac:dyDescent="0.2">
      <c r="B43" s="120"/>
      <c r="C43" s="120"/>
      <c r="D43" s="120"/>
      <c r="E43" s="120"/>
    </row>
    <row r="44" spans="1:12" ht="34.5" customHeight="1" x14ac:dyDescent="0.2">
      <c r="B44" s="120"/>
      <c r="C44" s="120"/>
    </row>
    <row r="45" spans="1:12" ht="34.5" customHeight="1" x14ac:dyDescent="0.2">
      <c r="B45" s="120"/>
      <c r="C45" s="120"/>
    </row>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9">
    <mergeCell ref="B19:C19"/>
    <mergeCell ref="H1:H3"/>
    <mergeCell ref="B5:C5"/>
    <mergeCell ref="D5:E5"/>
    <mergeCell ref="B12:C12"/>
    <mergeCell ref="D15:E15"/>
    <mergeCell ref="B3:E3"/>
    <mergeCell ref="B2:E2"/>
    <mergeCell ref="B4:E4"/>
  </mergeCells>
  <phoneticPr fontId="1" type="noConversion"/>
  <hyperlinks>
    <hyperlink ref="C16" location="'100m.'!C3" display="100 Metre"/>
    <hyperlink ref="C17" location="Gülle!A1" display="Gülle Atma"/>
    <hyperlink ref="C14" location="Yüksek!D3" display="Yüksek  Atlama"/>
    <hyperlink ref="C23" location="İsveç!A1" display="İsveç Bayrak"/>
    <hyperlink ref="C9" location="Üçadım!A1" display="Üçadım Atlama"/>
    <hyperlink ref="C28" location="'Puan Tablosu'!A1" display="Genel Puan Durumu"/>
    <hyperlink ref="C7" location="'400m.'!C3" display="400 Metre"/>
    <hyperlink ref="C21" location="UZUN!A1" display="Uzun Atlama"/>
    <hyperlink ref="C24" location="Sırık!D3" display="Sırıkla Atlama"/>
    <hyperlink ref="C8" location="'1500m.'!A1" display="1500 Metre"/>
    <hyperlink ref="C11" location="'110m.Eng'!A1" display="110 Metre Engelli"/>
    <hyperlink ref="C18" location="'800m.'!A1" display="800 Metre"/>
    <hyperlink ref="C25" location="'200m.'!A1" display="200 Metre"/>
    <hyperlink ref="C27" location="'300m.Eng'!A1" display="300 Metre Engelli"/>
    <hyperlink ref="C15" location="Disk!A1" display="Disk Atma"/>
    <hyperlink ref="C10" location="Cirit!A1" display="Cirit Atma"/>
    <hyperlink ref="C26" location="'3000m.'!A1" display="3000 Metre"/>
    <hyperlink ref="C22"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5">
    <tabColor rgb="FFFF0000"/>
  </sheetPr>
  <dimension ref="A1:L65536"/>
  <sheetViews>
    <sheetView view="pageBreakPreview" zoomScale="70" zoomScaleNormal="100" zoomScaleSheetLayoutView="70" workbookViewId="0">
      <selection activeCell="G13" sqref="G13"/>
    </sheetView>
  </sheetViews>
  <sheetFormatPr defaultColWidth="9.140625" defaultRowHeight="12.75" x14ac:dyDescent="0.2"/>
  <cols>
    <col min="1" max="1" width="6" style="90" customWidth="1"/>
    <col min="2" max="2" width="11.28515625" style="90" hidden="1" customWidth="1"/>
    <col min="3" max="3" width="8.5703125" style="90" customWidth="1"/>
    <col min="4" max="4" width="13.5703125" style="91" customWidth="1"/>
    <col min="5" max="5" width="26.42578125" style="90" bestFit="1" customWidth="1"/>
    <col min="6" max="6" width="50" style="3" bestFit="1" customWidth="1"/>
    <col min="7" max="9" width="18.140625" style="3" customWidth="1"/>
    <col min="10" max="10" width="18.140625" style="92" customWidth="1"/>
    <col min="11" max="12" width="18.140625" style="90" customWidth="1"/>
    <col min="13" max="16384" width="9.140625" style="3"/>
  </cols>
  <sheetData>
    <row r="1" spans="1:12" ht="48.75" customHeight="1" x14ac:dyDescent="0.2">
      <c r="A1" s="596" t="str">
        <f>'YARIŞMA BİLGİLERİ'!A2:K2</f>
        <v>Türkiye Atletizm Federasyonu</v>
      </c>
      <c r="B1" s="596"/>
      <c r="C1" s="596"/>
      <c r="D1" s="596"/>
      <c r="E1" s="596"/>
      <c r="F1" s="596"/>
      <c r="G1" s="596"/>
      <c r="H1" s="596"/>
      <c r="I1" s="596"/>
      <c r="J1" s="596"/>
      <c r="K1" s="596"/>
      <c r="L1" s="596"/>
    </row>
    <row r="2" spans="1:12" ht="25.5" customHeight="1" x14ac:dyDescent="0.2">
      <c r="A2" s="597" t="str">
        <f>'YARIŞMA BİLGİLERİ'!A14:K14</f>
        <v>Naili Moran Türkiye Atletizm Şampiyonası</v>
      </c>
      <c r="B2" s="597"/>
      <c r="C2" s="597"/>
      <c r="D2" s="597"/>
      <c r="E2" s="597"/>
      <c r="F2" s="597"/>
      <c r="G2" s="597"/>
      <c r="H2" s="597"/>
      <c r="I2" s="597"/>
      <c r="J2" s="597"/>
      <c r="K2" s="597"/>
      <c r="L2" s="597"/>
    </row>
    <row r="3" spans="1:12" s="4" customFormat="1" ht="27" customHeight="1" x14ac:dyDescent="0.2">
      <c r="A3" s="601" t="s">
        <v>112</v>
      </c>
      <c r="B3" s="601"/>
      <c r="C3" s="601"/>
      <c r="D3" s="600" t="str">
        <f>'YARIŞMA PROGRAMI'!C23</f>
        <v>Çekiç Atma</v>
      </c>
      <c r="E3" s="600"/>
      <c r="F3" s="189"/>
      <c r="G3" s="671"/>
      <c r="H3" s="671"/>
      <c r="I3" s="189"/>
      <c r="J3" s="262"/>
      <c r="K3" s="262"/>
      <c r="L3" s="262"/>
    </row>
    <row r="4" spans="1:12" s="4" customFormat="1" ht="17.25" customHeight="1" x14ac:dyDescent="0.2">
      <c r="A4" s="606" t="s">
        <v>113</v>
      </c>
      <c r="B4" s="606"/>
      <c r="C4" s="606"/>
      <c r="D4" s="607" t="str">
        <f>'YARIŞMA BİLGİLERİ'!F21</f>
        <v>15 Yaş Kızlar</v>
      </c>
      <c r="E4" s="607"/>
      <c r="F4" s="217" t="s">
        <v>415</v>
      </c>
      <c r="G4" s="192" t="s">
        <v>873</v>
      </c>
      <c r="H4" s="192"/>
      <c r="I4" s="611" t="s">
        <v>111</v>
      </c>
      <c r="J4" s="611"/>
      <c r="K4" s="605">
        <f>'YARIŞMA PROGRAMI'!B23</f>
        <v>0</v>
      </c>
      <c r="L4" s="605"/>
    </row>
    <row r="5" spans="1:12" ht="15" customHeight="1" x14ac:dyDescent="0.2">
      <c r="A5" s="5"/>
      <c r="B5" s="5"/>
      <c r="C5" s="5"/>
      <c r="D5" s="9"/>
      <c r="E5" s="6"/>
      <c r="F5" s="7"/>
      <c r="G5" s="8"/>
      <c r="H5" s="8"/>
      <c r="I5" s="8"/>
      <c r="J5" s="594">
        <f ca="1">NOW()</f>
        <v>43602.347718055556</v>
      </c>
      <c r="K5" s="594"/>
      <c r="L5" s="259"/>
    </row>
    <row r="6" spans="1:12" ht="15.75" x14ac:dyDescent="0.2">
      <c r="A6" s="637" t="s">
        <v>6</v>
      </c>
      <c r="B6" s="637"/>
      <c r="C6" s="638" t="s">
        <v>96</v>
      </c>
      <c r="D6" s="638" t="s">
        <v>115</v>
      </c>
      <c r="E6" s="637" t="s">
        <v>7</v>
      </c>
      <c r="F6" s="637" t="s">
        <v>793</v>
      </c>
      <c r="G6" s="598" t="s">
        <v>753</v>
      </c>
      <c r="H6" s="598"/>
      <c r="I6" s="598"/>
      <c r="J6" s="599" t="s">
        <v>8</v>
      </c>
      <c r="K6" s="599" t="s">
        <v>158</v>
      </c>
      <c r="L6" s="599" t="s">
        <v>9</v>
      </c>
    </row>
    <row r="7" spans="1:12" ht="30" customHeight="1" x14ac:dyDescent="0.2">
      <c r="A7" s="637"/>
      <c r="B7" s="637"/>
      <c r="C7" s="638"/>
      <c r="D7" s="638"/>
      <c r="E7" s="637"/>
      <c r="F7" s="637"/>
      <c r="G7" s="284">
        <v>1</v>
      </c>
      <c r="H7" s="284">
        <v>2</v>
      </c>
      <c r="I7" s="284">
        <v>3</v>
      </c>
      <c r="J7" s="599"/>
      <c r="K7" s="599"/>
      <c r="L7" s="599"/>
    </row>
    <row r="8" spans="1:12" s="84" customFormat="1" ht="36" customHeight="1" x14ac:dyDescent="0.2">
      <c r="A8" s="392">
        <v>1</v>
      </c>
      <c r="B8" s="393" t="s">
        <v>796</v>
      </c>
      <c r="C8" s="394" t="str">
        <f>IF(ISERROR(VLOOKUP(B8,'KAYIT LİSTESİ'!$B$4:$H$1046,2,0)),"",(VLOOKUP(B8,'KAYIT LİSTESİ'!$B$4:$H$1046,2,0)))</f>
        <v/>
      </c>
      <c r="D8" s="395" t="str">
        <f>IF(ISERROR(VLOOKUP(B8,'KAYIT LİSTESİ'!$B$4:$H$1046,4,0)),"",(VLOOKUP(B8,'KAYIT LİSTESİ'!$B$4:$H$1046,4,0)))</f>
        <v/>
      </c>
      <c r="E8" s="396" t="str">
        <f>IF(ISERROR(VLOOKUP(B8,'KAYIT LİSTESİ'!$B$4:$H$1046,5,0)),"",(VLOOKUP(B8,'KAYIT LİSTESİ'!$B$4:$H$1046,5,0)))</f>
        <v/>
      </c>
      <c r="F8" s="396" t="str">
        <f>IF(ISERROR(VLOOKUP(B8,'KAYIT LİSTESİ'!$B$4:$H$1046,6,0)),"",(VLOOKUP(B8,'KAYIT LİSTESİ'!$B$4:$H$1046,6,0)))</f>
        <v/>
      </c>
      <c r="G8" s="348"/>
      <c r="H8" s="348"/>
      <c r="I8" s="348"/>
      <c r="J8" s="283">
        <f t="shared" ref="J8:J47" si="0">MAX(G8:I8)</f>
        <v>0</v>
      </c>
      <c r="K8" s="353" t="e">
        <f>IF(LEN(J8)&gt;0,VLOOKUP(J8,puan!$AG$5:$AH$111,2)-IF(COUNTIF(puan!$AG$5:$AH$111,J8)=0,0,0)," ")</f>
        <v>#N/A</v>
      </c>
      <c r="L8" s="397"/>
    </row>
    <row r="9" spans="1:12" s="84" customFormat="1" ht="36" customHeight="1" x14ac:dyDescent="0.2">
      <c r="A9" s="392">
        <v>2</v>
      </c>
      <c r="B9" s="393" t="s">
        <v>797</v>
      </c>
      <c r="C9" s="394" t="str">
        <f>IF(ISERROR(VLOOKUP(B9,'KAYIT LİSTESİ'!$B$4:$H$1046,2,0)),"",(VLOOKUP(B9,'KAYIT LİSTESİ'!$B$4:$H$1046,2,0)))</f>
        <v/>
      </c>
      <c r="D9" s="395" t="str">
        <f>IF(ISERROR(VLOOKUP(B9,'KAYIT LİSTESİ'!$B$4:$H$1046,4,0)),"",(VLOOKUP(B9,'KAYIT LİSTESİ'!$B$4:$H$1046,4,0)))</f>
        <v/>
      </c>
      <c r="E9" s="396" t="str">
        <f>IF(ISERROR(VLOOKUP(B9,'KAYIT LİSTESİ'!$B$4:$H$1046,5,0)),"",(VLOOKUP(B9,'KAYIT LİSTESİ'!$B$4:$H$1046,5,0)))</f>
        <v/>
      </c>
      <c r="F9" s="396" t="str">
        <f>IF(ISERROR(VLOOKUP(B9,'KAYIT LİSTESİ'!$B$4:$H$1046,6,0)),"",(VLOOKUP(B9,'KAYIT LİSTESİ'!$B$4:$H$1046,6,0)))</f>
        <v/>
      </c>
      <c r="G9" s="348"/>
      <c r="H9" s="348"/>
      <c r="I9" s="348"/>
      <c r="J9" s="283">
        <f t="shared" si="0"/>
        <v>0</v>
      </c>
      <c r="K9" s="353" t="e">
        <f>IF(LEN(J9)&gt;0,VLOOKUP(J9,puan!$AG$5:$AH$111,2)-IF(COUNTIF(puan!$AG$5:$AH$111,J9)=0,0,0)," ")</f>
        <v>#N/A</v>
      </c>
      <c r="L9" s="397"/>
    </row>
    <row r="10" spans="1:12" s="84" customFormat="1" ht="36" customHeight="1" x14ac:dyDescent="0.2">
      <c r="A10" s="392">
        <v>3</v>
      </c>
      <c r="B10" s="393" t="s">
        <v>798</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 t="shared" si="0"/>
        <v>0</v>
      </c>
      <c r="K10" s="353" t="e">
        <f>IF(LEN(J10)&gt;0,VLOOKUP(J10,puan!$AG$5:$AH$111,2)-IF(COUNTIF(puan!$AG$5:$AH$111,J10)=0,0,0)," ")</f>
        <v>#N/A</v>
      </c>
      <c r="L10" s="397"/>
    </row>
    <row r="11" spans="1:12" s="84" customFormat="1" ht="36" customHeight="1" x14ac:dyDescent="0.2">
      <c r="A11" s="392">
        <v>4</v>
      </c>
      <c r="B11" s="393" t="s">
        <v>799</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 t="shared" si="0"/>
        <v>0</v>
      </c>
      <c r="K11" s="353" t="e">
        <f>IF(LEN(J11)&gt;0,VLOOKUP(J11,puan!$AG$5:$AH$111,2)-IF(COUNTIF(puan!$AG$5:$AH$111,J11)=0,0,0)," ")</f>
        <v>#N/A</v>
      </c>
      <c r="L11" s="397"/>
    </row>
    <row r="12" spans="1:12" s="84" customFormat="1" ht="36" customHeight="1" x14ac:dyDescent="0.2">
      <c r="A12" s="392">
        <v>5</v>
      </c>
      <c r="B12" s="393" t="s">
        <v>800</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 t="shared" si="0"/>
        <v>0</v>
      </c>
      <c r="K12" s="353" t="e">
        <f>IF(LEN(J12)&gt;0,VLOOKUP(J12,puan!$AG$5:$AH$111,2)-IF(COUNTIF(puan!$AG$5:$AH$111,J12)=0,0,0)," ")</f>
        <v>#N/A</v>
      </c>
      <c r="L12" s="397"/>
    </row>
    <row r="13" spans="1:12" s="84" customFormat="1" ht="36" customHeight="1" x14ac:dyDescent="0.2">
      <c r="A13" s="392">
        <v>6</v>
      </c>
      <c r="B13" s="393" t="s">
        <v>801</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si="0"/>
        <v>0</v>
      </c>
      <c r="K13" s="353" t="e">
        <f>IF(LEN(J13)&gt;0,VLOOKUP(J13,puan!$AG$5:$AH$111,2)-IF(COUNTIF(puan!$AG$5:$AH$111,J13)=0,0,0)," ")</f>
        <v>#N/A</v>
      </c>
      <c r="L13" s="397"/>
    </row>
    <row r="14" spans="1:12" s="84" customFormat="1" ht="36" customHeight="1" x14ac:dyDescent="0.2">
      <c r="A14" s="392">
        <v>7</v>
      </c>
      <c r="B14" s="393" t="s">
        <v>802</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IF(LEN(J14)&gt;0,VLOOKUP(J14,puan!$AG$5:$AH$111,2)-IF(COUNTIF(puan!$AG$5:$AH$111,J14)=0,0,0)," ")</f>
        <v>#N/A</v>
      </c>
      <c r="L14" s="397"/>
    </row>
    <row r="15" spans="1:12" s="84" customFormat="1" ht="36" customHeight="1" x14ac:dyDescent="0.2">
      <c r="A15" s="392">
        <v>8</v>
      </c>
      <c r="B15" s="393" t="s">
        <v>803</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IF(LEN(J15)&gt;0,VLOOKUP(J15,puan!$AG$5:$AH$111,2)-IF(COUNTIF(puan!$AG$5:$AH$111,J15)=0,0,0)," ")</f>
        <v>#N/A</v>
      </c>
      <c r="L15" s="397"/>
    </row>
    <row r="16" spans="1:12" s="84" customFormat="1" ht="36" customHeight="1" x14ac:dyDescent="0.2">
      <c r="A16" s="392">
        <v>9</v>
      </c>
      <c r="B16" s="393" t="s">
        <v>804</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IF(LEN(J16)&gt;0,VLOOKUP(J16,puan!$AG$5:$AH$111,2)-IF(COUNTIF(puan!$AG$5:$AH$111,J16)=0,0,0)," ")</f>
        <v>#N/A</v>
      </c>
      <c r="L16" s="397"/>
    </row>
    <row r="17" spans="1:12" s="84" customFormat="1" ht="36" customHeight="1" x14ac:dyDescent="0.2">
      <c r="A17" s="392">
        <v>10</v>
      </c>
      <c r="B17" s="393" t="s">
        <v>805</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0"/>
        <v>0</v>
      </c>
      <c r="K17" s="353" t="e">
        <f>IF(LEN(J17)&gt;0,VLOOKUP(J17,puan!$AG$5:$AH$111,2)-IF(COUNTIF(puan!$AG$5:$AH$111,J17)=0,0,0)," ")</f>
        <v>#N/A</v>
      </c>
      <c r="L17" s="397"/>
    </row>
    <row r="18" spans="1:12" s="84" customFormat="1" ht="36" customHeight="1" x14ac:dyDescent="0.2">
      <c r="A18" s="392">
        <v>11</v>
      </c>
      <c r="B18" s="393" t="s">
        <v>806</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0"/>
        <v>0</v>
      </c>
      <c r="K18" s="353" t="e">
        <f>IF(LEN(J18)&gt;0,VLOOKUP(J18,puan!$AG$5:$AH$111,2)-IF(COUNTIF(puan!$AG$5:$AH$111,J18)=0,0,0)," ")</f>
        <v>#N/A</v>
      </c>
      <c r="L18" s="397"/>
    </row>
    <row r="19" spans="1:12" s="84" customFormat="1" ht="36" customHeight="1" x14ac:dyDescent="0.2">
      <c r="A19" s="392"/>
      <c r="B19" s="393" t="s">
        <v>807</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0"/>
        <v>0</v>
      </c>
      <c r="K19" s="353" t="e">
        <f>IF(LEN(J19)&gt;0,VLOOKUP(J19,puan!$AG$5:$AH$111,2)-IF(COUNTIF(puan!$AG$5:$AH$111,J19)=0,0,0)," ")</f>
        <v>#N/A</v>
      </c>
      <c r="L19" s="397"/>
    </row>
    <row r="20" spans="1:12" s="84" customFormat="1" ht="36" customHeight="1" x14ac:dyDescent="0.2">
      <c r="A20" s="392"/>
      <c r="B20" s="393" t="s">
        <v>808</v>
      </c>
      <c r="C20" s="394" t="str">
        <f>IF(ISERROR(VLOOKUP(B20,'KAYIT LİSTESİ'!$B$4:$H$1046,2,0)),"",(VLOOKUP(B20,'KAYIT LİSTESİ'!$B$4:$H$1046,2,0)))</f>
        <v/>
      </c>
      <c r="D20" s="395" t="str">
        <f>IF(ISERROR(VLOOKUP(B20,'KAYIT LİSTESİ'!$B$4:$H$1046,4,0)),"",(VLOOKUP(B20,'KAYIT LİSTESİ'!$B$4:$H$1046,4,0)))</f>
        <v/>
      </c>
      <c r="E20" s="396" t="str">
        <f>IF(ISERROR(VLOOKUP(B20,'KAYIT LİSTESİ'!$B$4:$H$1046,5,0)),"",(VLOOKUP(B20,'KAYIT LİSTESİ'!$B$4:$H$1046,5,0)))</f>
        <v/>
      </c>
      <c r="F20" s="396" t="str">
        <f>IF(ISERROR(VLOOKUP(B20,'KAYIT LİSTESİ'!$B$4:$H$1046,6,0)),"",(VLOOKUP(B20,'KAYIT LİSTESİ'!$B$4:$H$1046,6,0)))</f>
        <v/>
      </c>
      <c r="G20" s="348"/>
      <c r="H20" s="348"/>
      <c r="I20" s="348"/>
      <c r="J20" s="283">
        <f t="shared" si="0"/>
        <v>0</v>
      </c>
      <c r="K20" s="353" t="e">
        <f>IF(LEN(J20)&gt;0,VLOOKUP(J20,puan!$AG$5:$AH$111,2)-IF(COUNTIF(puan!$AG$5:$AH$111,J20)=0,0,0)," ")</f>
        <v>#N/A</v>
      </c>
      <c r="L20" s="397"/>
    </row>
    <row r="21" spans="1:12" s="84" customFormat="1" ht="36" customHeight="1" x14ac:dyDescent="0.2">
      <c r="A21" s="392"/>
      <c r="B21" s="393" t="s">
        <v>809</v>
      </c>
      <c r="C21" s="394" t="str">
        <f>IF(ISERROR(VLOOKUP(B21,'KAYIT LİSTESİ'!$B$4:$H$1046,2,0)),"",(VLOOKUP(B21,'KAYIT LİSTESİ'!$B$4:$H$1046,2,0)))</f>
        <v/>
      </c>
      <c r="D21" s="395" t="str">
        <f>IF(ISERROR(VLOOKUP(B21,'KAYIT LİSTESİ'!$B$4:$H$1046,4,0)),"",(VLOOKUP(B21,'KAYIT LİSTESİ'!$B$4:$H$1046,4,0)))</f>
        <v/>
      </c>
      <c r="E21" s="396" t="str">
        <f>IF(ISERROR(VLOOKUP(B21,'KAYIT LİSTESİ'!$B$4:$H$1046,5,0)),"",(VLOOKUP(B21,'KAYIT LİSTESİ'!$B$4:$H$1046,5,0)))</f>
        <v/>
      </c>
      <c r="F21" s="396" t="str">
        <f>IF(ISERROR(VLOOKUP(B21,'KAYIT LİSTESİ'!$B$4:$H$1046,6,0)),"",(VLOOKUP(B21,'KAYIT LİSTESİ'!$B$4:$H$1046,6,0)))</f>
        <v/>
      </c>
      <c r="G21" s="348"/>
      <c r="H21" s="348"/>
      <c r="I21" s="348"/>
      <c r="J21" s="283">
        <f t="shared" si="0"/>
        <v>0</v>
      </c>
      <c r="K21" s="353" t="e">
        <f>IF(LEN(J21)&gt;0,VLOOKUP(J21,puan!$AG$5:$AH$111,2)-IF(COUNTIF(puan!$AG$5:$AH$111,J21)=0,0,0)," ")</f>
        <v>#N/A</v>
      </c>
      <c r="L21" s="397"/>
    </row>
    <row r="22" spans="1:12" s="84" customFormat="1" ht="36" customHeight="1" x14ac:dyDescent="0.2">
      <c r="A22" s="392"/>
      <c r="B22" s="393" t="s">
        <v>810</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0"/>
        <v>0</v>
      </c>
      <c r="K22" s="353" t="e">
        <f>IF(LEN(J22)&gt;0,VLOOKUP(J22,puan!$AG$5:$AH$111,2)-IF(COUNTIF(puan!$AG$5:$AH$111,J22)=0,0,0)," ")</f>
        <v>#N/A</v>
      </c>
      <c r="L22" s="397"/>
    </row>
    <row r="23" spans="1:12" s="84" customFormat="1" ht="36" customHeight="1" x14ac:dyDescent="0.2">
      <c r="A23" s="392"/>
      <c r="B23" s="393" t="s">
        <v>811</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0"/>
        <v>0</v>
      </c>
      <c r="K23" s="353" t="e">
        <f>IF(LEN(J23)&gt;0,VLOOKUP(J23,puan!$AG$5:$AH$111,2)-IF(COUNTIF(puan!$AG$5:$AH$111,J23)=0,0,0)," ")</f>
        <v>#N/A</v>
      </c>
      <c r="L23" s="397"/>
    </row>
    <row r="24" spans="1:12" s="84" customFormat="1" ht="36" customHeight="1" x14ac:dyDescent="0.2">
      <c r="A24" s="392"/>
      <c r="B24" s="393" t="s">
        <v>812</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0"/>
        <v>0</v>
      </c>
      <c r="K24" s="353" t="e">
        <f>IF(LEN(J24)&gt;0,VLOOKUP(J24,puan!$AG$5:$AH$111,2)-IF(COUNTIF(puan!$AG$5:$AH$111,J24)=0,0,0)," ")</f>
        <v>#N/A</v>
      </c>
      <c r="L24" s="397"/>
    </row>
    <row r="25" spans="1:12" s="84" customFormat="1" ht="36" customHeight="1" x14ac:dyDescent="0.2">
      <c r="A25" s="392"/>
      <c r="B25" s="393" t="s">
        <v>813</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0"/>
        <v>0</v>
      </c>
      <c r="K25" s="353" t="e">
        <f>IF(LEN(J25)&gt;0,VLOOKUP(J25,puan!$AG$5:$AH$111,2)-IF(COUNTIF(puan!$AG$5:$AH$111,J25)=0,0,0)," ")</f>
        <v>#N/A</v>
      </c>
      <c r="L25" s="397"/>
    </row>
    <row r="26" spans="1:12" s="84" customFormat="1" ht="36" customHeight="1" x14ac:dyDescent="0.2">
      <c r="A26" s="392"/>
      <c r="B26" s="393" t="s">
        <v>814</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0"/>
        <v>0</v>
      </c>
      <c r="K26" s="353" t="e">
        <f>IF(LEN(J26)&gt;0,VLOOKUP(J26,puan!$AG$5:$AH$111,2)-IF(COUNTIF(puan!$AG$5:$AH$111,J26)=0,0,0)," ")</f>
        <v>#N/A</v>
      </c>
      <c r="L26" s="397"/>
    </row>
    <row r="27" spans="1:12" s="84" customFormat="1" ht="36" customHeight="1" x14ac:dyDescent="0.2">
      <c r="A27" s="392"/>
      <c r="B27" s="393" t="s">
        <v>815</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0"/>
        <v>0</v>
      </c>
      <c r="K27" s="353" t="e">
        <f>IF(LEN(J27)&gt;0,VLOOKUP(J27,puan!$AG$5:$AH$111,2)-IF(COUNTIF(puan!$AG$5:$AH$111,J27)=0,0,0)," ")</f>
        <v>#N/A</v>
      </c>
      <c r="L27" s="397"/>
    </row>
    <row r="28" spans="1:12" s="84" customFormat="1" ht="36" customHeight="1" x14ac:dyDescent="0.2">
      <c r="A28" s="392"/>
      <c r="B28" s="393" t="s">
        <v>816</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0"/>
        <v>0</v>
      </c>
      <c r="K28" s="353" t="e">
        <f>IF(LEN(J28)&gt;0,VLOOKUP(J28,puan!$AG$5:$AH$111,2)-IF(COUNTIF(puan!$AG$5:$AH$111,J28)=0,0,0)," ")</f>
        <v>#N/A</v>
      </c>
      <c r="L28" s="397"/>
    </row>
    <row r="29" spans="1:12" s="84" customFormat="1" ht="36" customHeight="1" x14ac:dyDescent="0.2">
      <c r="A29" s="392"/>
      <c r="B29" s="393" t="s">
        <v>817</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0"/>
        <v>0</v>
      </c>
      <c r="K29" s="353" t="e">
        <f>IF(LEN(J29)&gt;0,VLOOKUP(J29,puan!$AG$5:$AH$111,2)-IF(COUNTIF(puan!$AG$5:$AH$111,J29)=0,0,0)," ")</f>
        <v>#N/A</v>
      </c>
      <c r="L29" s="397"/>
    </row>
    <row r="30" spans="1:12" s="84" customFormat="1" ht="36" customHeight="1" x14ac:dyDescent="0.2">
      <c r="A30" s="392"/>
      <c r="B30" s="393" t="s">
        <v>818</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0"/>
        <v>0</v>
      </c>
      <c r="K30" s="353" t="e">
        <f>IF(LEN(J30)&gt;0,VLOOKUP(J30,puan!$AG$5:$AH$111,2)-IF(COUNTIF(puan!$AG$5:$AH$111,J30)=0,0,0)," ")</f>
        <v>#N/A</v>
      </c>
      <c r="L30" s="397"/>
    </row>
    <row r="31" spans="1:12" s="84" customFormat="1" ht="36" customHeight="1" x14ac:dyDescent="0.2">
      <c r="A31" s="392"/>
      <c r="B31" s="393" t="s">
        <v>819</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0"/>
        <v>0</v>
      </c>
      <c r="K31" s="353" t="e">
        <f>IF(LEN(J31)&gt;0,VLOOKUP(J31,puan!$AG$5:$AH$111,2)-IF(COUNTIF(puan!$AG$5:$AH$111,J31)=0,0,0)," ")</f>
        <v>#N/A</v>
      </c>
      <c r="L31" s="397"/>
    </row>
    <row r="32" spans="1:12" s="84" customFormat="1" ht="36" customHeight="1" x14ac:dyDescent="0.2">
      <c r="A32" s="392"/>
      <c r="B32" s="393" t="s">
        <v>820</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0"/>
        <v>0</v>
      </c>
      <c r="K32" s="353" t="e">
        <f>IF(LEN(J32)&gt;0,VLOOKUP(J32,puan!$AG$5:$AH$111,2)-IF(COUNTIF(puan!$AG$5:$AH$111,J32)=0,0,0)," ")</f>
        <v>#N/A</v>
      </c>
      <c r="L32" s="397"/>
    </row>
    <row r="33" spans="1:12" s="84" customFormat="1" ht="36" customHeight="1" x14ac:dyDescent="0.2">
      <c r="A33" s="392"/>
      <c r="B33" s="393" t="s">
        <v>821</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0"/>
        <v>0</v>
      </c>
      <c r="K33" s="353" t="e">
        <f>IF(LEN(J33)&gt;0,VLOOKUP(J33,puan!$AG$5:$AH$111,2)-IF(COUNTIF(puan!$AG$5:$AH$111,J33)=0,0,0)," ")</f>
        <v>#N/A</v>
      </c>
      <c r="L33" s="397"/>
    </row>
    <row r="34" spans="1:12" s="84" customFormat="1" ht="36" customHeight="1" x14ac:dyDescent="0.2">
      <c r="A34" s="392"/>
      <c r="B34" s="393" t="s">
        <v>822</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0"/>
        <v>0</v>
      </c>
      <c r="K34" s="353" t="e">
        <f>IF(LEN(J34)&gt;0,VLOOKUP(J34,puan!$AG$5:$AH$111,2)-IF(COUNTIF(puan!$AG$5:$AH$111,J34)=0,0,0)," ")</f>
        <v>#N/A</v>
      </c>
      <c r="L34" s="397"/>
    </row>
    <row r="35" spans="1:12" s="84" customFormat="1" ht="36" customHeight="1" x14ac:dyDescent="0.2">
      <c r="A35" s="392"/>
      <c r="B35" s="393" t="s">
        <v>823</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si="0"/>
        <v>0</v>
      </c>
      <c r="K35" s="353" t="e">
        <f>IF(LEN(J35)&gt;0,VLOOKUP(J35,puan!$AG$5:$AH$111,2)-IF(COUNTIF(puan!$AG$5:$AH$111,J35)=0,0,0)," ")</f>
        <v>#N/A</v>
      </c>
      <c r="L35" s="397"/>
    </row>
    <row r="36" spans="1:12" s="84" customFormat="1" ht="36" customHeight="1" x14ac:dyDescent="0.2">
      <c r="A36" s="392"/>
      <c r="B36" s="393" t="s">
        <v>824</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0"/>
        <v>0</v>
      </c>
      <c r="K36" s="353" t="e">
        <f>IF(LEN(J36)&gt;0,VLOOKUP(J36,puan!$AG$5:$AH$111,2)-IF(COUNTIF(puan!$AG$5:$AH$111,J36)=0,0,0)," ")</f>
        <v>#N/A</v>
      </c>
      <c r="L36" s="397"/>
    </row>
    <row r="37" spans="1:12" s="84" customFormat="1" ht="36" customHeight="1" x14ac:dyDescent="0.2">
      <c r="A37" s="392"/>
      <c r="B37" s="393" t="s">
        <v>825</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0"/>
        <v>0</v>
      </c>
      <c r="K37" s="353" t="e">
        <f>IF(LEN(J37)&gt;0,VLOOKUP(J37,puan!$AG$5:$AH$111,2)-IF(COUNTIF(puan!$AG$5:$AH$111,J37)=0,0,0)," ")</f>
        <v>#N/A</v>
      </c>
      <c r="L37" s="397"/>
    </row>
    <row r="38" spans="1:12" s="84" customFormat="1" ht="36" customHeight="1" x14ac:dyDescent="0.2">
      <c r="A38" s="392"/>
      <c r="B38" s="393" t="s">
        <v>826</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0"/>
        <v>0</v>
      </c>
      <c r="K38" s="353" t="e">
        <f>IF(LEN(J38)&gt;0,VLOOKUP(J38,puan!$AG$5:$AH$111,2)-IF(COUNTIF(puan!$AG$5:$AH$111,J38)=0,0,0)," ")</f>
        <v>#N/A</v>
      </c>
      <c r="L38" s="397"/>
    </row>
    <row r="39" spans="1:12" s="84" customFormat="1" ht="36" customHeight="1" x14ac:dyDescent="0.2">
      <c r="A39" s="392"/>
      <c r="B39" s="393" t="s">
        <v>827</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0"/>
        <v>0</v>
      </c>
      <c r="K39" s="353" t="e">
        <f>IF(LEN(J39)&gt;0,VLOOKUP(J39,puan!$AG$5:$AH$111,2)-IF(COUNTIF(puan!$AG$5:$AH$111,J39)=0,0,0)," ")</f>
        <v>#N/A</v>
      </c>
      <c r="L39" s="397"/>
    </row>
    <row r="40" spans="1:12" s="84" customFormat="1" ht="36" customHeight="1" x14ac:dyDescent="0.2">
      <c r="A40" s="392"/>
      <c r="B40" s="393" t="s">
        <v>828</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0"/>
        <v>0</v>
      </c>
      <c r="K40" s="353" t="e">
        <f>IF(LEN(J40)&gt;0,VLOOKUP(J40,puan!$AG$5:$AH$111,2)-IF(COUNTIF(puan!$AG$5:$AH$111,J40)=0,0,0)," ")</f>
        <v>#N/A</v>
      </c>
      <c r="L40" s="397"/>
    </row>
    <row r="41" spans="1:12" s="84" customFormat="1" ht="36" customHeight="1" x14ac:dyDescent="0.2">
      <c r="A41" s="392"/>
      <c r="B41" s="393" t="s">
        <v>829</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0"/>
        <v>0</v>
      </c>
      <c r="K41" s="353" t="e">
        <f>IF(LEN(J41)&gt;0,VLOOKUP(J41,puan!$AG$5:$AH$111,2)-IF(COUNTIF(puan!$AG$5:$AH$111,J41)=0,0,0)," ")</f>
        <v>#N/A</v>
      </c>
      <c r="L41" s="397"/>
    </row>
    <row r="42" spans="1:12" s="84" customFormat="1" ht="36" customHeight="1" x14ac:dyDescent="0.2">
      <c r="A42" s="392"/>
      <c r="B42" s="393" t="s">
        <v>830</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0"/>
        <v>0</v>
      </c>
      <c r="K42" s="353" t="e">
        <f>IF(LEN(J42)&gt;0,VLOOKUP(J42,puan!$AG$5:$AH$111,2)-IF(COUNTIF(puan!$AG$5:$AH$111,J42)=0,0,0)," ")</f>
        <v>#N/A</v>
      </c>
      <c r="L42" s="397"/>
    </row>
    <row r="43" spans="1:12" s="84" customFormat="1" ht="36" customHeight="1" x14ac:dyDescent="0.2">
      <c r="A43" s="392"/>
      <c r="B43" s="393" t="s">
        <v>831</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0"/>
        <v>0</v>
      </c>
      <c r="K43" s="353" t="e">
        <f>IF(LEN(J43)&gt;0,VLOOKUP(J43,puan!$AG$5:$AH$111,2)-IF(COUNTIF(puan!$AG$5:$AH$111,J43)=0,0,0)," ")</f>
        <v>#N/A</v>
      </c>
      <c r="L43" s="397"/>
    </row>
    <row r="44" spans="1:12" s="84" customFormat="1" ht="36" customHeight="1" x14ac:dyDescent="0.2">
      <c r="A44" s="392"/>
      <c r="B44" s="393" t="s">
        <v>832</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0"/>
        <v>0</v>
      </c>
      <c r="K44" s="353" t="e">
        <f>IF(LEN(J44)&gt;0,VLOOKUP(J44,puan!$AG$5:$AH$111,2)-IF(COUNTIF(puan!$AG$5:$AH$111,J44)=0,0,0)," ")</f>
        <v>#N/A</v>
      </c>
      <c r="L44" s="397"/>
    </row>
    <row r="45" spans="1:12" s="84" customFormat="1" ht="36" customHeight="1" x14ac:dyDescent="0.2">
      <c r="A45" s="392"/>
      <c r="B45" s="393" t="s">
        <v>833</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0"/>
        <v>0</v>
      </c>
      <c r="K45" s="353" t="e">
        <f>IF(LEN(J45)&gt;0,VLOOKUP(J45,puan!$AG$5:$AH$111,2)-IF(COUNTIF(puan!$AG$5:$AH$111,J45)=0,0,0)," ")</f>
        <v>#N/A</v>
      </c>
      <c r="L45" s="397"/>
    </row>
    <row r="46" spans="1:12" s="84" customFormat="1" ht="36" customHeight="1" x14ac:dyDescent="0.2">
      <c r="A46" s="392"/>
      <c r="B46" s="393" t="s">
        <v>834</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0"/>
        <v>0</v>
      </c>
      <c r="K46" s="353" t="e">
        <f>IF(LEN(J46)&gt;0,VLOOKUP(J46,puan!$AG$5:$AH$111,2)-IF(COUNTIF(puan!$AG$5:$AH$111,J46)=0,0,0)," ")</f>
        <v>#N/A</v>
      </c>
      <c r="L46" s="397"/>
    </row>
    <row r="47" spans="1:12" s="84" customFormat="1" ht="36" customHeight="1" x14ac:dyDescent="0.2">
      <c r="A47" s="392"/>
      <c r="B47" s="393" t="s">
        <v>835</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0"/>
        <v>0</v>
      </c>
      <c r="K47" s="353" t="e">
        <f>IF(LEN(J47)&gt;0,VLOOKUP(J47,puan!$AG$5:$AH$111,2)-IF(COUNTIF(puan!$AG$5:$AH$111,J47)=0,0,0)," ")</f>
        <v>#N/A</v>
      </c>
      <c r="L47" s="397"/>
    </row>
    <row r="48" spans="1:12" s="87" customFormat="1" ht="36" customHeight="1" x14ac:dyDescent="0.2">
      <c r="A48" s="286"/>
      <c r="B48" s="286"/>
      <c r="C48" s="286"/>
      <c r="D48" s="86"/>
      <c r="E48" s="286"/>
      <c r="J48" s="88"/>
      <c r="K48" s="286"/>
      <c r="L48" s="286"/>
    </row>
    <row r="49" spans="1:12" s="87" customFormat="1" ht="36" customHeight="1" x14ac:dyDescent="0.2">
      <c r="A49" s="610" t="s">
        <v>4</v>
      </c>
      <c r="B49" s="610"/>
      <c r="C49" s="610"/>
      <c r="D49" s="610"/>
      <c r="E49" s="285" t="s">
        <v>0</v>
      </c>
      <c r="F49" s="285" t="s">
        <v>1</v>
      </c>
      <c r="G49" s="604" t="s">
        <v>2</v>
      </c>
      <c r="H49" s="604"/>
      <c r="I49" s="604"/>
      <c r="J49" s="604" t="s">
        <v>3</v>
      </c>
      <c r="K49" s="604"/>
      <c r="L49" s="285"/>
    </row>
    <row r="53" spans="1:12" hidden="1" x14ac:dyDescent="0.2">
      <c r="E53" s="90" t="s">
        <v>961</v>
      </c>
    </row>
    <row r="54" spans="1:12" hidden="1" x14ac:dyDescent="0.2">
      <c r="E54" s="90" t="s">
        <v>973</v>
      </c>
    </row>
    <row r="55" spans="1:12" hidden="1" x14ac:dyDescent="0.2">
      <c r="E55" s="90" t="s">
        <v>971</v>
      </c>
    </row>
    <row r="56" spans="1:12" hidden="1" x14ac:dyDescent="0.2">
      <c r="E56" s="90" t="s">
        <v>972</v>
      </c>
    </row>
    <row r="57" spans="1:12" hidden="1" x14ac:dyDescent="0.2">
      <c r="E57" s="90" t="s">
        <v>970</v>
      </c>
    </row>
    <row r="58" spans="1:12" hidden="1" x14ac:dyDescent="0.2">
      <c r="E58" s="90" t="s">
        <v>964</v>
      </c>
    </row>
    <row r="59" spans="1:12" hidden="1" x14ac:dyDescent="0.2">
      <c r="E59" s="90" t="s">
        <v>974</v>
      </c>
    </row>
    <row r="60" spans="1:12" hidden="1" x14ac:dyDescent="0.2">
      <c r="E60" s="90" t="s">
        <v>965</v>
      </c>
    </row>
    <row r="61" spans="1:12" hidden="1" x14ac:dyDescent="0.2">
      <c r="E61" s="90" t="s">
        <v>960</v>
      </c>
    </row>
    <row r="62" spans="1:12" hidden="1" x14ac:dyDescent="0.2">
      <c r="E62" s="90" t="s">
        <v>957</v>
      </c>
    </row>
    <row r="63" spans="1:12" hidden="1" x14ac:dyDescent="0.2">
      <c r="E63" s="90" t="s">
        <v>975</v>
      </c>
    </row>
    <row r="64" spans="1:12" hidden="1" x14ac:dyDescent="0.2">
      <c r="E64" s="90" t="s">
        <v>963</v>
      </c>
    </row>
    <row r="65" spans="5:5" hidden="1" x14ac:dyDescent="0.2">
      <c r="E65" s="90" t="s">
        <v>967</v>
      </c>
    </row>
    <row r="66" spans="5:5" hidden="1" x14ac:dyDescent="0.2">
      <c r="E66" s="90" t="s">
        <v>986</v>
      </c>
    </row>
    <row r="67" spans="5:5" hidden="1" x14ac:dyDescent="0.2">
      <c r="E67" s="90" t="s">
        <v>966</v>
      </c>
    </row>
    <row r="68" spans="5:5" hidden="1" x14ac:dyDescent="0.2">
      <c r="E68" s="90" t="s">
        <v>959</v>
      </c>
    </row>
    <row r="69" spans="5:5" hidden="1" x14ac:dyDescent="0.2">
      <c r="E69" s="90" t="s">
        <v>969</v>
      </c>
    </row>
    <row r="70" spans="5:5" hidden="1" x14ac:dyDescent="0.2">
      <c r="E70" s="90" t="s">
        <v>976</v>
      </c>
    </row>
    <row r="71" spans="5:5" hidden="1" x14ac:dyDescent="0.2">
      <c r="E71" s="90" t="s">
        <v>962</v>
      </c>
    </row>
    <row r="72" spans="5:5" hidden="1" x14ac:dyDescent="0.2">
      <c r="E72" s="90" t="s">
        <v>979</v>
      </c>
    </row>
    <row r="73" spans="5:5" hidden="1" x14ac:dyDescent="0.2">
      <c r="E73" s="90" t="s">
        <v>981</v>
      </c>
    </row>
    <row r="74" spans="5:5" hidden="1" x14ac:dyDescent="0.2">
      <c r="E74" s="90" t="s">
        <v>958</v>
      </c>
    </row>
    <row r="75" spans="5:5" hidden="1" x14ac:dyDescent="0.2">
      <c r="E75" s="90" t="s">
        <v>968</v>
      </c>
    </row>
    <row r="76" spans="5:5" hidden="1" x14ac:dyDescent="0.2">
      <c r="E76" s="90" t="s">
        <v>977</v>
      </c>
    </row>
    <row r="77" spans="5:5" hidden="1" x14ac:dyDescent="0.2">
      <c r="E77" s="90" t="s">
        <v>978</v>
      </c>
    </row>
    <row r="78" spans="5:5" hidden="1" x14ac:dyDescent="0.2">
      <c r="E78" s="90" t="s">
        <v>980</v>
      </c>
    </row>
    <row r="79" spans="5:5" hidden="1" x14ac:dyDescent="0.2">
      <c r="E79" s="90" t="s">
        <v>982</v>
      </c>
    </row>
    <row r="80" spans="5:5" hidden="1" x14ac:dyDescent="0.2">
      <c r="E80" s="90" t="s">
        <v>983</v>
      </c>
    </row>
    <row r="81" spans="5:5" hidden="1" x14ac:dyDescent="0.2">
      <c r="E81" s="90" t="s">
        <v>984</v>
      </c>
    </row>
    <row r="82" spans="5:5" hidden="1" x14ac:dyDescent="0.2">
      <c r="E82" s="90" t="s">
        <v>1036</v>
      </c>
    </row>
    <row r="83" spans="5:5" hidden="1" x14ac:dyDescent="0.2">
      <c r="E83" s="90" t="s">
        <v>1028</v>
      </c>
    </row>
    <row r="84" spans="5:5" hidden="1" x14ac:dyDescent="0.2">
      <c r="E84" s="90" t="s">
        <v>994</v>
      </c>
    </row>
    <row r="85" spans="5:5" hidden="1" x14ac:dyDescent="0.2">
      <c r="E85" s="90" t="s">
        <v>991</v>
      </c>
    </row>
    <row r="86" spans="5:5" hidden="1" x14ac:dyDescent="0.2">
      <c r="E86" s="90" t="s">
        <v>992</v>
      </c>
    </row>
    <row r="87" spans="5:5" hidden="1" x14ac:dyDescent="0.2">
      <c r="E87" s="90" t="s">
        <v>987</v>
      </c>
    </row>
    <row r="88" spans="5:5" hidden="1" x14ac:dyDescent="0.2">
      <c r="E88" s="90" t="s">
        <v>989</v>
      </c>
    </row>
    <row r="89" spans="5:5" hidden="1" x14ac:dyDescent="0.2">
      <c r="E89" s="90" t="s">
        <v>988</v>
      </c>
    </row>
    <row r="90" spans="5:5" hidden="1" x14ac:dyDescent="0.2">
      <c r="E90" s="90" t="s">
        <v>990</v>
      </c>
    </row>
    <row r="91" spans="5:5" hidden="1" x14ac:dyDescent="0.2">
      <c r="E91" s="90" t="s">
        <v>993</v>
      </c>
    </row>
    <row r="92" spans="5:5" hidden="1" x14ac:dyDescent="0.2">
      <c r="E92" s="90" t="s">
        <v>995</v>
      </c>
    </row>
    <row r="93" spans="5:5" hidden="1" x14ac:dyDescent="0.2">
      <c r="E93" s="90" t="s">
        <v>1003</v>
      </c>
    </row>
    <row r="94" spans="5:5" hidden="1" x14ac:dyDescent="0.2">
      <c r="E94" s="90" t="s">
        <v>1005</v>
      </c>
    </row>
    <row r="95" spans="5:5" hidden="1" x14ac:dyDescent="0.2">
      <c r="E95" s="90" t="s">
        <v>998</v>
      </c>
    </row>
    <row r="96" spans="5:5" hidden="1" x14ac:dyDescent="0.2">
      <c r="E96" s="90" t="s">
        <v>999</v>
      </c>
    </row>
    <row r="97" spans="5:5" hidden="1" x14ac:dyDescent="0.2">
      <c r="E97" s="90" t="s">
        <v>1002</v>
      </c>
    </row>
    <row r="98" spans="5:5" hidden="1" x14ac:dyDescent="0.2">
      <c r="E98" s="90" t="s">
        <v>997</v>
      </c>
    </row>
    <row r="99" spans="5:5" hidden="1" x14ac:dyDescent="0.2">
      <c r="E99" s="90" t="s">
        <v>1001</v>
      </c>
    </row>
    <row r="100" spans="5:5" hidden="1" x14ac:dyDescent="0.2">
      <c r="E100" s="90" t="s">
        <v>1010</v>
      </c>
    </row>
    <row r="101" spans="5:5" hidden="1" x14ac:dyDescent="0.2">
      <c r="E101" s="90" t="s">
        <v>1011</v>
      </c>
    </row>
    <row r="102" spans="5:5" hidden="1" x14ac:dyDescent="0.2">
      <c r="E102" s="90" t="s">
        <v>1009</v>
      </c>
    </row>
    <row r="103" spans="5:5" hidden="1" x14ac:dyDescent="0.2">
      <c r="E103" s="90" t="s">
        <v>1006</v>
      </c>
    </row>
    <row r="104" spans="5:5" hidden="1" x14ac:dyDescent="0.2">
      <c r="E104" s="90" t="s">
        <v>1000</v>
      </c>
    </row>
    <row r="105" spans="5:5" hidden="1" x14ac:dyDescent="0.2">
      <c r="E105" s="90" t="s">
        <v>996</v>
      </c>
    </row>
    <row r="106" spans="5:5" hidden="1" x14ac:dyDescent="0.2">
      <c r="E106" s="90" t="s">
        <v>1004</v>
      </c>
    </row>
    <row r="107" spans="5:5" hidden="1" x14ac:dyDescent="0.2">
      <c r="E107" s="90" t="s">
        <v>1007</v>
      </c>
    </row>
    <row r="108" spans="5:5" hidden="1" x14ac:dyDescent="0.2">
      <c r="E108" s="90" t="s">
        <v>1008</v>
      </c>
    </row>
    <row r="109" spans="5:5" hidden="1" x14ac:dyDescent="0.2">
      <c r="E109" s="90" t="s">
        <v>1029</v>
      </c>
    </row>
    <row r="110" spans="5:5" hidden="1" x14ac:dyDescent="0.2">
      <c r="E110" s="90" t="s">
        <v>1015</v>
      </c>
    </row>
    <row r="111" spans="5:5" hidden="1" x14ac:dyDescent="0.2">
      <c r="E111" s="90" t="s">
        <v>1014</v>
      </c>
    </row>
    <row r="112" spans="5:5" hidden="1" x14ac:dyDescent="0.2">
      <c r="E112" s="90" t="s">
        <v>1012</v>
      </c>
    </row>
    <row r="113" spans="5:5" hidden="1" x14ac:dyDescent="0.2">
      <c r="E113" s="90" t="s">
        <v>1013</v>
      </c>
    </row>
    <row r="114" spans="5:5" hidden="1" x14ac:dyDescent="0.2">
      <c r="E114" s="90" t="s">
        <v>1020</v>
      </c>
    </row>
    <row r="115" spans="5:5" hidden="1" x14ac:dyDescent="0.2">
      <c r="E115" s="90" t="s">
        <v>1019</v>
      </c>
    </row>
    <row r="116" spans="5:5" hidden="1" x14ac:dyDescent="0.2">
      <c r="E116" s="90" t="s">
        <v>1016</v>
      </c>
    </row>
    <row r="117" spans="5:5" hidden="1" x14ac:dyDescent="0.2">
      <c r="E117" s="90" t="s">
        <v>1017</v>
      </c>
    </row>
    <row r="118" spans="5:5" hidden="1" x14ac:dyDescent="0.2">
      <c r="E118" s="90" t="s">
        <v>1018</v>
      </c>
    </row>
    <row r="119" spans="5:5" hidden="1" x14ac:dyDescent="0.2">
      <c r="E119" s="90" t="s">
        <v>1023</v>
      </c>
    </row>
    <row r="120" spans="5:5" hidden="1" x14ac:dyDescent="0.2">
      <c r="E120" s="90" t="s">
        <v>1022</v>
      </c>
    </row>
    <row r="121" spans="5:5" hidden="1" x14ac:dyDescent="0.2">
      <c r="E121" s="90" t="s">
        <v>1021</v>
      </c>
    </row>
    <row r="122" spans="5:5" hidden="1" x14ac:dyDescent="0.2">
      <c r="E122" s="90" t="s">
        <v>1025</v>
      </c>
    </row>
    <row r="123" spans="5:5" hidden="1" x14ac:dyDescent="0.2">
      <c r="E123" s="90" t="s">
        <v>1024</v>
      </c>
    </row>
    <row r="124" spans="5:5" hidden="1" x14ac:dyDescent="0.2">
      <c r="E124" s="90" t="s">
        <v>1026</v>
      </c>
    </row>
    <row r="125" spans="5:5" hidden="1" x14ac:dyDescent="0.2">
      <c r="E125" s="90" t="s">
        <v>1027</v>
      </c>
    </row>
    <row r="126" spans="5:5" hidden="1" x14ac:dyDescent="0.2"/>
    <row r="65536" spans="1:1" ht="51" x14ac:dyDescent="0.2">
      <c r="A65536" s="90" t="s">
        <v>778</v>
      </c>
    </row>
  </sheetData>
  <mergeCells count="23">
    <mergeCell ref="D4:E4"/>
    <mergeCell ref="K4:L4"/>
    <mergeCell ref="A1:L1"/>
    <mergeCell ref="A2:L2"/>
    <mergeCell ref="A3:C3"/>
    <mergeCell ref="D3:E3"/>
    <mergeCell ref="G3:H3"/>
    <mergeCell ref="L6:L7"/>
    <mergeCell ref="A49:D49"/>
    <mergeCell ref="G49:I49"/>
    <mergeCell ref="J49:K49"/>
    <mergeCell ref="I4:J4"/>
    <mergeCell ref="J5:K5"/>
    <mergeCell ref="A6:A7"/>
    <mergeCell ref="B6:B7"/>
    <mergeCell ref="C6:C7"/>
    <mergeCell ref="D6:D7"/>
    <mergeCell ref="E6:E7"/>
    <mergeCell ref="F6:F7"/>
    <mergeCell ref="G6:I6"/>
    <mergeCell ref="J6:J7"/>
    <mergeCell ref="K6:K7"/>
    <mergeCell ref="A4:C4"/>
  </mergeCells>
  <conditionalFormatting sqref="J1:J3 J5:J1048576">
    <cfRule type="cellIs" dxfId="30" priority="4" operator="equal">
      <formula>0</formula>
    </cfRule>
  </conditionalFormatting>
  <conditionalFormatting sqref="K1:K1048576">
    <cfRule type="containsErrors" dxfId="29" priority="3">
      <formula>ISERROR(K1)</formula>
    </cfRule>
  </conditionalFormatting>
  <conditionalFormatting sqref="E1:E8 E48:E1048576">
    <cfRule type="duplicateValues" dxfId="28"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6" orientation="portrait" horizontalDpi="300" verticalDpi="300" r:id="rId1"/>
  <headerFooter alignWithMargins="0"/>
  <ignoredErrors>
    <ignoredError sqref="K8:K47 C8:F47"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rgb="FFFF0000"/>
  </sheetPr>
  <dimension ref="A1:N65536"/>
  <sheetViews>
    <sheetView view="pageBreakPreview" zoomScale="70" zoomScaleNormal="100" zoomScaleSheetLayoutView="70" workbookViewId="0">
      <selection activeCell="G11" sqref="G11"/>
    </sheetView>
  </sheetViews>
  <sheetFormatPr defaultColWidth="9.140625" defaultRowHeight="12.75" x14ac:dyDescent="0.2"/>
  <cols>
    <col min="1" max="1" width="6" style="90" customWidth="1"/>
    <col min="2" max="2" width="10" style="90" hidden="1" customWidth="1"/>
    <col min="3" max="3" width="7" style="90" customWidth="1"/>
    <col min="4" max="4" width="13.5703125" style="91" customWidth="1"/>
    <col min="5" max="5" width="22.28515625" style="90" bestFit="1" customWidth="1"/>
    <col min="6" max="6" width="43.5703125" style="3" bestFit="1" customWidth="1"/>
    <col min="7" max="9" width="15.28515625" style="3" customWidth="1"/>
    <col min="10" max="10" width="15.28515625" style="92" customWidth="1"/>
    <col min="11" max="12" width="15.28515625" style="90" customWidth="1"/>
    <col min="13" max="13" width="8.140625" style="249" hidden="1" customWidth="1"/>
    <col min="14" max="14" width="5" style="248" hidden="1" customWidth="1"/>
    <col min="15" max="16384" width="9.140625" style="3"/>
  </cols>
  <sheetData>
    <row r="1" spans="1:14" ht="48.75" customHeight="1" x14ac:dyDescent="0.2">
      <c r="A1" s="596" t="str">
        <f>'YARIŞMA BİLGİLERİ'!A2:K2</f>
        <v>Türkiye Atletizm Federasyonu</v>
      </c>
      <c r="B1" s="596"/>
      <c r="C1" s="596"/>
      <c r="D1" s="596"/>
      <c r="E1" s="596"/>
      <c r="F1" s="596"/>
      <c r="G1" s="596"/>
      <c r="H1" s="596"/>
      <c r="I1" s="596"/>
      <c r="J1" s="596"/>
      <c r="K1" s="596"/>
      <c r="L1" s="596"/>
      <c r="M1" s="270" t="s">
        <v>27</v>
      </c>
    </row>
    <row r="2" spans="1:14" ht="25.5" customHeight="1" x14ac:dyDescent="0.2">
      <c r="A2" s="597" t="str">
        <f>'YARIŞMA BİLGİLERİ'!A14:K14</f>
        <v>Naili Moran Türkiye Atletizm Şampiyonası</v>
      </c>
      <c r="B2" s="597"/>
      <c r="C2" s="597"/>
      <c r="D2" s="597"/>
      <c r="E2" s="597"/>
      <c r="F2" s="597"/>
      <c r="G2" s="597"/>
      <c r="H2" s="597"/>
      <c r="I2" s="597"/>
      <c r="J2" s="597"/>
      <c r="K2" s="597"/>
      <c r="L2" s="597"/>
      <c r="M2" s="270">
        <v>100</v>
      </c>
      <c r="N2" s="271">
        <v>0</v>
      </c>
    </row>
    <row r="3" spans="1:14" s="4" customFormat="1" ht="27" customHeight="1" x14ac:dyDescent="0.2">
      <c r="A3" s="601" t="s">
        <v>112</v>
      </c>
      <c r="B3" s="601"/>
      <c r="C3" s="601"/>
      <c r="D3" s="600" t="str">
        <f>'YARIŞMA PROGRAMI'!C10</f>
        <v>Cirit Atma</v>
      </c>
      <c r="E3" s="600"/>
      <c r="F3" s="189"/>
      <c r="G3" s="671"/>
      <c r="H3" s="671"/>
      <c r="I3" s="189"/>
      <c r="J3" s="262"/>
      <c r="K3" s="262"/>
      <c r="L3" s="262"/>
      <c r="M3" s="249">
        <v>1000</v>
      </c>
      <c r="N3" s="248">
        <v>1</v>
      </c>
    </row>
    <row r="4" spans="1:14" s="4" customFormat="1" ht="17.25" customHeight="1" x14ac:dyDescent="0.2">
      <c r="A4" s="606" t="s">
        <v>113</v>
      </c>
      <c r="B4" s="606"/>
      <c r="C4" s="606"/>
      <c r="D4" s="607" t="str">
        <f>'YARIŞMA BİLGİLERİ'!F21</f>
        <v>15 Yaş Kızlar</v>
      </c>
      <c r="E4" s="607"/>
      <c r="F4" s="217" t="s">
        <v>416</v>
      </c>
      <c r="G4" s="192" t="s">
        <v>875</v>
      </c>
      <c r="H4" s="192"/>
      <c r="I4" s="611" t="s">
        <v>111</v>
      </c>
      <c r="J4" s="611"/>
      <c r="K4" s="605">
        <f>'YARIŞMA PROGRAMI'!B10</f>
        <v>0</v>
      </c>
      <c r="L4" s="605"/>
      <c r="M4" s="249">
        <v>1120</v>
      </c>
      <c r="N4" s="248">
        <v>2</v>
      </c>
    </row>
    <row r="5" spans="1:14" ht="15" customHeight="1" x14ac:dyDescent="0.2">
      <c r="A5" s="5"/>
      <c r="B5" s="5"/>
      <c r="C5" s="5"/>
      <c r="D5" s="9"/>
      <c r="E5" s="6"/>
      <c r="F5" s="7"/>
      <c r="G5" s="8"/>
      <c r="H5" s="8"/>
      <c r="I5" s="8"/>
      <c r="J5" s="594">
        <f ca="1">NOW()</f>
        <v>43602.347718055556</v>
      </c>
      <c r="K5" s="594"/>
      <c r="L5" s="259"/>
      <c r="M5" s="249">
        <v>1200</v>
      </c>
      <c r="N5" s="248">
        <v>3</v>
      </c>
    </row>
    <row r="6" spans="1:14" ht="15.75" x14ac:dyDescent="0.2">
      <c r="A6" s="637" t="s">
        <v>6</v>
      </c>
      <c r="B6" s="637"/>
      <c r="C6" s="638" t="s">
        <v>96</v>
      </c>
      <c r="D6" s="638" t="s">
        <v>115</v>
      </c>
      <c r="E6" s="637" t="s">
        <v>7</v>
      </c>
      <c r="F6" s="637" t="s">
        <v>793</v>
      </c>
      <c r="G6" s="598" t="s">
        <v>753</v>
      </c>
      <c r="H6" s="598"/>
      <c r="I6" s="598"/>
      <c r="J6" s="599" t="s">
        <v>8</v>
      </c>
      <c r="K6" s="599" t="s">
        <v>158</v>
      </c>
      <c r="L6" s="599" t="s">
        <v>9</v>
      </c>
      <c r="M6" s="249">
        <v>1280</v>
      </c>
      <c r="N6" s="248">
        <v>4</v>
      </c>
    </row>
    <row r="7" spans="1:14" ht="28.5" customHeight="1" x14ac:dyDescent="0.2">
      <c r="A7" s="637"/>
      <c r="B7" s="637"/>
      <c r="C7" s="638"/>
      <c r="D7" s="638"/>
      <c r="E7" s="637"/>
      <c r="F7" s="637"/>
      <c r="G7" s="215">
        <v>1</v>
      </c>
      <c r="H7" s="215">
        <v>2</v>
      </c>
      <c r="I7" s="215">
        <v>3</v>
      </c>
      <c r="J7" s="599"/>
      <c r="K7" s="599"/>
      <c r="L7" s="599"/>
      <c r="M7" s="249">
        <v>1360</v>
      </c>
      <c r="N7" s="248">
        <v>5</v>
      </c>
    </row>
    <row r="8" spans="1:14" s="84" customFormat="1" ht="33.75" customHeight="1" x14ac:dyDescent="0.2">
      <c r="A8" s="392">
        <v>1</v>
      </c>
      <c r="B8" s="393" t="s">
        <v>375</v>
      </c>
      <c r="C8" s="394" t="str">
        <f>IF(ISERROR(VLOOKUP(B8,'KAYIT LİSTESİ'!$B$4:$H$1046,2,0)),"",(VLOOKUP(B8,'KAYIT LİSTESİ'!$B$4:$H$1046,2,0)))</f>
        <v/>
      </c>
      <c r="D8" s="395" t="str">
        <f>IF(ISERROR(VLOOKUP(B8,'KAYIT LİSTESİ'!$B$4:$H$1046,4,0)),"",(VLOOKUP(B8,'KAYIT LİSTESİ'!$B$4:$H$1046,4,0)))</f>
        <v/>
      </c>
      <c r="E8" s="396" t="str">
        <f>IF(ISERROR(VLOOKUP(B8,'KAYIT LİSTESİ'!$B$4:$H$1046,5,0)),"",(VLOOKUP(B8,'KAYIT LİSTESİ'!$B$4:$H$1046,5,0)))</f>
        <v/>
      </c>
      <c r="F8" s="396" t="str">
        <f>IF(ISERROR(VLOOKUP(B8,'KAYIT LİSTESİ'!$B$4:$H$1046,6,0)),"",(VLOOKUP(B8,'KAYIT LİSTESİ'!$B$4:$H$1046,6,0)))</f>
        <v/>
      </c>
      <c r="G8" s="348"/>
      <c r="H8" s="348"/>
      <c r="I8" s="348"/>
      <c r="J8" s="283">
        <f t="shared" ref="J8:J16" si="0">MAX(G8:I8)</f>
        <v>0</v>
      </c>
      <c r="K8" s="353" t="e">
        <f>IF(LEN(J8)&gt;0,VLOOKUP(J8,puan!$AF$4:$AH$111,3)-IF(COUNTIF(puan!$AF$4:$AH$111,J8)=0,0,0)," ")</f>
        <v>#N/A</v>
      </c>
      <c r="L8" s="397"/>
      <c r="M8" s="249">
        <v>1440</v>
      </c>
      <c r="N8" s="248">
        <v>6</v>
      </c>
    </row>
    <row r="9" spans="1:14" s="84" customFormat="1" ht="33.75" customHeight="1" x14ac:dyDescent="0.2">
      <c r="A9" s="392">
        <v>2</v>
      </c>
      <c r="B9" s="393" t="s">
        <v>376</v>
      </c>
      <c r="C9" s="394" t="str">
        <f>IF(ISERROR(VLOOKUP(B9,'KAYIT LİSTESİ'!$B$4:$H$1046,2,0)),"",(VLOOKUP(B9,'KAYIT LİSTESİ'!$B$4:$H$1046,2,0)))</f>
        <v/>
      </c>
      <c r="D9" s="395" t="str">
        <f>IF(ISERROR(VLOOKUP(B9,'KAYIT LİSTESİ'!$B$4:$H$1046,4,0)),"",(VLOOKUP(B9,'KAYIT LİSTESİ'!$B$4:$H$1046,4,0)))</f>
        <v/>
      </c>
      <c r="E9" s="396" t="str">
        <f>IF(ISERROR(VLOOKUP(B9,'KAYIT LİSTESİ'!$B$4:$H$1046,5,0)),"",(VLOOKUP(B9,'KAYIT LİSTESİ'!$B$4:$H$1046,5,0)))</f>
        <v/>
      </c>
      <c r="F9" s="396" t="str">
        <f>IF(ISERROR(VLOOKUP(B9,'KAYIT LİSTESİ'!$B$4:$H$1046,6,0)),"",(VLOOKUP(B9,'KAYIT LİSTESİ'!$B$4:$H$1046,6,0)))</f>
        <v/>
      </c>
      <c r="G9" s="348"/>
      <c r="H9" s="348"/>
      <c r="I9" s="348"/>
      <c r="J9" s="283">
        <f t="shared" si="0"/>
        <v>0</v>
      </c>
      <c r="K9" s="353" t="e">
        <f>IF(LEN(J9)&gt;0,VLOOKUP(J9,puan!$AF$4:$AH$111,3)-IF(COUNTIF(puan!$AF$4:$AH$111,J9)=0,0,0)," ")</f>
        <v>#N/A</v>
      </c>
      <c r="L9" s="397"/>
      <c r="M9" s="249">
        <v>1520</v>
      </c>
      <c r="N9" s="248">
        <v>7</v>
      </c>
    </row>
    <row r="10" spans="1:14" s="84" customFormat="1" ht="33.75" customHeight="1" x14ac:dyDescent="0.2">
      <c r="A10" s="392">
        <v>3</v>
      </c>
      <c r="B10" s="393" t="s">
        <v>377</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 t="shared" si="0"/>
        <v>0</v>
      </c>
      <c r="K10" s="353" t="e">
        <f>IF(LEN(J10)&gt;0,VLOOKUP(J10,puan!$AF$4:$AH$111,3)-IF(COUNTIF(puan!$AF$4:$AH$111,J10)=0,0,0)," ")</f>
        <v>#N/A</v>
      </c>
      <c r="L10" s="397"/>
      <c r="M10" s="249">
        <v>1600</v>
      </c>
      <c r="N10" s="248">
        <v>8</v>
      </c>
    </row>
    <row r="11" spans="1:14" s="84" customFormat="1" ht="33.75" customHeight="1" x14ac:dyDescent="0.2">
      <c r="A11" s="392">
        <v>4</v>
      </c>
      <c r="B11" s="393" t="s">
        <v>378</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 t="shared" si="0"/>
        <v>0</v>
      </c>
      <c r="K11" s="353" t="e">
        <f>IF(LEN(J11)&gt;0,VLOOKUP(J11,puan!$AF$4:$AH$111,3)-IF(COUNTIF(puan!$AF$4:$AH$111,J11)=0,0,0)," ")</f>
        <v>#N/A</v>
      </c>
      <c r="L11" s="397"/>
      <c r="M11" s="249">
        <v>1680</v>
      </c>
      <c r="N11" s="248">
        <v>9</v>
      </c>
    </row>
    <row r="12" spans="1:14" s="84" customFormat="1" ht="33.75" customHeight="1" x14ac:dyDescent="0.2">
      <c r="A12" s="392">
        <v>5</v>
      </c>
      <c r="B12" s="393" t="s">
        <v>379</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 t="shared" si="0"/>
        <v>0</v>
      </c>
      <c r="K12" s="353" t="e">
        <f>IF(LEN(J12)&gt;0,VLOOKUP(J12,puan!$AF$4:$AH$111,3)-IF(COUNTIF(puan!$AF$4:$AH$111,J12)=0,0,0)," ")</f>
        <v>#N/A</v>
      </c>
      <c r="L12" s="397"/>
      <c r="M12" s="249">
        <v>1750</v>
      </c>
      <c r="N12" s="248">
        <v>10</v>
      </c>
    </row>
    <row r="13" spans="1:14" s="84" customFormat="1" ht="33.75" customHeight="1" x14ac:dyDescent="0.2">
      <c r="A13" s="392">
        <v>6</v>
      </c>
      <c r="B13" s="393" t="s">
        <v>380</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si="0"/>
        <v>0</v>
      </c>
      <c r="K13" s="353" t="e">
        <f>IF(LEN(J13)&gt;0,VLOOKUP(J13,puan!$AF$4:$AH$111,3)-IF(COUNTIF(puan!$AF$4:$AH$111,J13)=0,0,0)," ")</f>
        <v>#N/A</v>
      </c>
      <c r="L13" s="397"/>
      <c r="M13" s="249">
        <v>1820</v>
      </c>
      <c r="N13" s="248">
        <v>11</v>
      </c>
    </row>
    <row r="14" spans="1:14" s="84" customFormat="1" ht="33.75" customHeight="1" x14ac:dyDescent="0.2">
      <c r="A14" s="392">
        <v>7</v>
      </c>
      <c r="B14" s="393" t="s">
        <v>381</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IF(LEN(J14)&gt;0,VLOOKUP(J14,puan!$AF$4:$AH$111,3)-IF(COUNTIF(puan!$AF$4:$AH$111,J14)=0,0,0)," ")</f>
        <v>#N/A</v>
      </c>
      <c r="L14" s="397"/>
      <c r="M14" s="249">
        <v>1890</v>
      </c>
      <c r="N14" s="248">
        <v>12</v>
      </c>
    </row>
    <row r="15" spans="1:14" s="84" customFormat="1" ht="33.75" customHeight="1" x14ac:dyDescent="0.2">
      <c r="A15" s="392" t="s">
        <v>781</v>
      </c>
      <c r="B15" s="393" t="s">
        <v>382</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IF(LEN(J15)&gt;0,VLOOKUP(J15,puan!$AF$4:$AH$111,3)-IF(COUNTIF(puan!$AF$4:$AH$111,J15)=0,0,0)," ")</f>
        <v>#N/A</v>
      </c>
      <c r="L15" s="397"/>
      <c r="M15" s="249">
        <v>1960</v>
      </c>
      <c r="N15" s="248">
        <v>13</v>
      </c>
    </row>
    <row r="16" spans="1:14" s="84" customFormat="1" ht="33.75" customHeight="1" x14ac:dyDescent="0.2">
      <c r="A16" s="392"/>
      <c r="B16" s="393" t="s">
        <v>383</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IF(LEN(J16)&gt;0,VLOOKUP(J16,puan!$AF$4:$AH$111,3)-IF(COUNTIF(puan!$AF$4:$AH$111,J16)=0,0,0)," ")</f>
        <v>#N/A</v>
      </c>
      <c r="L16" s="397"/>
      <c r="M16" s="249">
        <v>2030</v>
      </c>
      <c r="N16" s="248">
        <v>14</v>
      </c>
    </row>
    <row r="17" spans="1:14" s="84" customFormat="1" ht="33.75" customHeight="1" x14ac:dyDescent="0.2">
      <c r="A17" s="392"/>
      <c r="B17" s="393" t="s">
        <v>384</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ref="J17:J47" si="1">MAX(G17:I17)</f>
        <v>0</v>
      </c>
      <c r="K17" s="353" t="e">
        <f>IF(LEN(J17)&gt;0,VLOOKUP(J17,puan!$AF$4:$AH$111,3)-IF(COUNTIF(puan!$AF$4:$AH$111,J17)=0,0,0)," ")</f>
        <v>#N/A</v>
      </c>
      <c r="L17" s="397"/>
      <c r="M17" s="249">
        <v>2100</v>
      </c>
      <c r="N17" s="248">
        <v>15</v>
      </c>
    </row>
    <row r="18" spans="1:14" s="84" customFormat="1" ht="33.75" customHeight="1" x14ac:dyDescent="0.2">
      <c r="A18" s="392"/>
      <c r="B18" s="393" t="s">
        <v>385</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1"/>
        <v>0</v>
      </c>
      <c r="K18" s="353" t="e">
        <f>IF(LEN(J18)&gt;0,VLOOKUP(J18,puan!$AF$4:$AH$111,3)-IF(COUNTIF(puan!$AF$4:$AH$111,J18)=0,0,0)," ")</f>
        <v>#N/A</v>
      </c>
      <c r="L18" s="397"/>
      <c r="M18" s="249">
        <v>2170</v>
      </c>
      <c r="N18" s="248">
        <v>16</v>
      </c>
    </row>
    <row r="19" spans="1:14" s="84" customFormat="1" ht="33.75" customHeight="1" x14ac:dyDescent="0.2">
      <c r="A19" s="392"/>
      <c r="B19" s="393" t="s">
        <v>386</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1"/>
        <v>0</v>
      </c>
      <c r="K19" s="353" t="e">
        <f>IF(LEN(J19)&gt;0,VLOOKUP(J19,puan!$AF$4:$AH$111,3)-IF(COUNTIF(puan!$AF$4:$AH$111,J19)=0,0,0)," ")</f>
        <v>#N/A</v>
      </c>
      <c r="L19" s="397"/>
      <c r="M19" s="249">
        <v>2240</v>
      </c>
      <c r="N19" s="248">
        <v>17</v>
      </c>
    </row>
    <row r="20" spans="1:14" s="84" customFormat="1" ht="33.75" customHeight="1" x14ac:dyDescent="0.2">
      <c r="A20" s="392"/>
      <c r="B20" s="393" t="s">
        <v>387</v>
      </c>
      <c r="C20" s="394" t="str">
        <f>IF(ISERROR(VLOOKUP(B20,'KAYIT LİSTESİ'!$B$4:$H$1046,2,0)),"",(VLOOKUP(B20,'KAYIT LİSTESİ'!$B$4:$H$1046,2,0)))</f>
        <v/>
      </c>
      <c r="D20" s="395" t="str">
        <f>IF(ISERROR(VLOOKUP(B20,'KAYIT LİSTESİ'!$B$4:$H$1046,4,0)),"",(VLOOKUP(B20,'KAYIT LİSTESİ'!$B$4:$H$1046,4,0)))</f>
        <v/>
      </c>
      <c r="E20" s="396" t="str">
        <f>IF(ISERROR(VLOOKUP(B20,'KAYIT LİSTESİ'!$B$4:$H$1046,5,0)),"",(VLOOKUP(B20,'KAYIT LİSTESİ'!$B$4:$H$1046,5,0)))</f>
        <v/>
      </c>
      <c r="F20" s="396" t="str">
        <f>IF(ISERROR(VLOOKUP(B20,'KAYIT LİSTESİ'!$B$4:$H$1046,6,0)),"",(VLOOKUP(B20,'KAYIT LİSTESİ'!$B$4:$H$1046,6,0)))</f>
        <v/>
      </c>
      <c r="G20" s="348"/>
      <c r="H20" s="348"/>
      <c r="I20" s="348"/>
      <c r="J20" s="283">
        <f t="shared" si="1"/>
        <v>0</v>
      </c>
      <c r="K20" s="353" t="e">
        <f>IF(LEN(J20)&gt;0,VLOOKUP(J20,puan!$AF$4:$AH$111,3)-IF(COUNTIF(puan!$AF$4:$AH$111,J20)=0,0,0)," ")</f>
        <v>#N/A</v>
      </c>
      <c r="L20" s="397"/>
      <c r="M20" s="249">
        <v>2310</v>
      </c>
      <c r="N20" s="248">
        <v>18</v>
      </c>
    </row>
    <row r="21" spans="1:14" s="84" customFormat="1" ht="33.75" customHeight="1" x14ac:dyDescent="0.2">
      <c r="A21" s="392"/>
      <c r="B21" s="393" t="s">
        <v>388</v>
      </c>
      <c r="C21" s="394" t="str">
        <f>IF(ISERROR(VLOOKUP(B21,'KAYIT LİSTESİ'!$B$4:$H$1046,2,0)),"",(VLOOKUP(B21,'KAYIT LİSTESİ'!$B$4:$H$1046,2,0)))</f>
        <v/>
      </c>
      <c r="D21" s="395" t="str">
        <f>IF(ISERROR(VLOOKUP(B21,'KAYIT LİSTESİ'!$B$4:$H$1046,4,0)),"",(VLOOKUP(B21,'KAYIT LİSTESİ'!$B$4:$H$1046,4,0)))</f>
        <v/>
      </c>
      <c r="E21" s="396" t="str">
        <f>IF(ISERROR(VLOOKUP(B21,'KAYIT LİSTESİ'!$B$4:$H$1046,5,0)),"",(VLOOKUP(B21,'KAYIT LİSTESİ'!$B$4:$H$1046,5,0)))</f>
        <v/>
      </c>
      <c r="F21" s="396" t="str">
        <f>IF(ISERROR(VLOOKUP(B21,'KAYIT LİSTESİ'!$B$4:$H$1046,6,0)),"",(VLOOKUP(B21,'KAYIT LİSTESİ'!$B$4:$H$1046,6,0)))</f>
        <v/>
      </c>
      <c r="G21" s="348"/>
      <c r="H21" s="348"/>
      <c r="I21" s="348"/>
      <c r="J21" s="283">
        <f t="shared" si="1"/>
        <v>0</v>
      </c>
      <c r="K21" s="353" t="e">
        <f>IF(LEN(J21)&gt;0,VLOOKUP(J21,puan!$AF$4:$AH$111,3)-IF(COUNTIF(puan!$AF$4:$AH$111,J21)=0,0,0)," ")</f>
        <v>#N/A</v>
      </c>
      <c r="L21" s="397"/>
      <c r="M21" s="249">
        <v>2380</v>
      </c>
      <c r="N21" s="248">
        <v>19</v>
      </c>
    </row>
    <row r="22" spans="1:14" s="84" customFormat="1" ht="33.75" customHeight="1" x14ac:dyDescent="0.2">
      <c r="A22" s="392"/>
      <c r="B22" s="393" t="s">
        <v>389</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1"/>
        <v>0</v>
      </c>
      <c r="K22" s="353" t="e">
        <f>IF(LEN(J22)&gt;0,VLOOKUP(J22,puan!$AF$4:$AH$111,3)-IF(COUNTIF(puan!$AF$4:$AH$111,J22)=0,0,0)," ")</f>
        <v>#N/A</v>
      </c>
      <c r="L22" s="397"/>
      <c r="M22" s="249">
        <v>2450</v>
      </c>
      <c r="N22" s="248">
        <v>20</v>
      </c>
    </row>
    <row r="23" spans="1:14" s="84" customFormat="1" ht="33.75" customHeight="1" x14ac:dyDescent="0.2">
      <c r="A23" s="392"/>
      <c r="B23" s="393" t="s">
        <v>390</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1"/>
        <v>0</v>
      </c>
      <c r="K23" s="353" t="e">
        <f>IF(LEN(J23)&gt;0,VLOOKUP(J23,puan!$AF$4:$AH$111,3)-IF(COUNTIF(puan!$AF$4:$AH$111,J23)=0,0,0)," ")</f>
        <v>#N/A</v>
      </c>
      <c r="L23" s="397"/>
      <c r="M23" s="249">
        <v>2520</v>
      </c>
      <c r="N23" s="248">
        <v>21</v>
      </c>
    </row>
    <row r="24" spans="1:14" s="84" customFormat="1" ht="33.75" customHeight="1" x14ac:dyDescent="0.2">
      <c r="A24" s="392"/>
      <c r="B24" s="393" t="s">
        <v>391</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1"/>
        <v>0</v>
      </c>
      <c r="K24" s="353" t="e">
        <f>IF(LEN(J24)&gt;0,VLOOKUP(J24,puan!$AF$4:$AH$111,3)-IF(COUNTIF(puan!$AF$4:$AH$111,J24)=0,0,0)," ")</f>
        <v>#N/A</v>
      </c>
      <c r="L24" s="397"/>
      <c r="M24" s="249">
        <v>2590</v>
      </c>
      <c r="N24" s="248">
        <v>22</v>
      </c>
    </row>
    <row r="25" spans="1:14" s="84" customFormat="1" ht="33.75" customHeight="1" x14ac:dyDescent="0.2">
      <c r="A25" s="392"/>
      <c r="B25" s="393" t="s">
        <v>392</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1"/>
        <v>0</v>
      </c>
      <c r="K25" s="353" t="e">
        <f>IF(LEN(J25)&gt;0,VLOOKUP(J25,puan!$AF$4:$AH$111,3)-IF(COUNTIF(puan!$AF$4:$AH$111,J25)=0,0,0)," ")</f>
        <v>#N/A</v>
      </c>
      <c r="L25" s="397"/>
      <c r="M25" s="249">
        <v>2660</v>
      </c>
      <c r="N25" s="248">
        <v>23</v>
      </c>
    </row>
    <row r="26" spans="1:14" s="84" customFormat="1" ht="33.75" customHeight="1" x14ac:dyDescent="0.2">
      <c r="A26" s="392"/>
      <c r="B26" s="393" t="s">
        <v>393</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1"/>
        <v>0</v>
      </c>
      <c r="K26" s="353" t="e">
        <f>IF(LEN(J26)&gt;0,VLOOKUP(J26,puan!$AF$4:$AH$111,3)-IF(COUNTIF(puan!$AF$4:$AH$111,J26)=0,0,0)," ")</f>
        <v>#N/A</v>
      </c>
      <c r="L26" s="397"/>
      <c r="M26" s="249">
        <v>2730</v>
      </c>
      <c r="N26" s="248">
        <v>24</v>
      </c>
    </row>
    <row r="27" spans="1:14" s="84" customFormat="1" ht="33.75" customHeight="1" x14ac:dyDescent="0.2">
      <c r="A27" s="392"/>
      <c r="B27" s="393" t="s">
        <v>394</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1"/>
        <v>0</v>
      </c>
      <c r="K27" s="353" t="e">
        <f>IF(LEN(J27)&gt;0,VLOOKUP(J27,puan!$AF$4:$AH$111,3)-IF(COUNTIF(puan!$AF$4:$AH$111,J27)=0,0,0)," ")</f>
        <v>#N/A</v>
      </c>
      <c r="L27" s="397"/>
      <c r="M27" s="249">
        <v>2800</v>
      </c>
      <c r="N27" s="248">
        <v>25</v>
      </c>
    </row>
    <row r="28" spans="1:14" s="84" customFormat="1" ht="33.75" customHeight="1" x14ac:dyDescent="0.2">
      <c r="A28" s="392"/>
      <c r="B28" s="393" t="s">
        <v>395</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1"/>
        <v>0</v>
      </c>
      <c r="K28" s="353" t="e">
        <f>IF(LEN(J28)&gt;0,VLOOKUP(J28,puan!$AF$4:$AH$111,3)-IF(COUNTIF(puan!$AF$4:$AH$111,J28)=0,0,0)," ")</f>
        <v>#N/A</v>
      </c>
      <c r="L28" s="397"/>
      <c r="M28" s="249">
        <v>2855</v>
      </c>
      <c r="N28" s="248">
        <v>26</v>
      </c>
    </row>
    <row r="29" spans="1:14" s="84" customFormat="1" ht="33.75" customHeight="1" x14ac:dyDescent="0.2">
      <c r="A29" s="392"/>
      <c r="B29" s="393" t="s">
        <v>396</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1"/>
        <v>0</v>
      </c>
      <c r="K29" s="353" t="e">
        <f>IF(LEN(J29)&gt;0,VLOOKUP(J29,puan!$AF$4:$AH$111,3)-IF(COUNTIF(puan!$AF$4:$AH$111,J29)=0,0,0)," ")</f>
        <v>#N/A</v>
      </c>
      <c r="L29" s="397"/>
      <c r="M29" s="249">
        <v>2890</v>
      </c>
      <c r="N29" s="248">
        <v>27</v>
      </c>
    </row>
    <row r="30" spans="1:14" s="84" customFormat="1" ht="33.75" customHeight="1" x14ac:dyDescent="0.2">
      <c r="A30" s="392"/>
      <c r="B30" s="393" t="s">
        <v>397</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1"/>
        <v>0</v>
      </c>
      <c r="K30" s="353" t="e">
        <f>IF(LEN(J30)&gt;0,VLOOKUP(J30,puan!$AF$4:$AH$111,3)-IF(COUNTIF(puan!$AF$4:$AH$111,J30)=0,0,0)," ")</f>
        <v>#N/A</v>
      </c>
      <c r="L30" s="397"/>
      <c r="M30" s="249">
        <v>2960</v>
      </c>
      <c r="N30" s="248">
        <v>28</v>
      </c>
    </row>
    <row r="31" spans="1:14" s="84" customFormat="1" ht="33.75" customHeight="1" x14ac:dyDescent="0.2">
      <c r="A31" s="392"/>
      <c r="B31" s="393" t="s">
        <v>398</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1"/>
        <v>0</v>
      </c>
      <c r="K31" s="353" t="e">
        <f>IF(LEN(J31)&gt;0,VLOOKUP(J31,puan!$AF$4:$AH$111,3)-IF(COUNTIF(puan!$AF$4:$AH$111,J31)=0,0,0)," ")</f>
        <v>#N/A</v>
      </c>
      <c r="L31" s="397"/>
      <c r="M31" s="249">
        <v>3030</v>
      </c>
      <c r="N31" s="248">
        <v>29</v>
      </c>
    </row>
    <row r="32" spans="1:14" s="84" customFormat="1" ht="33.75" customHeight="1" x14ac:dyDescent="0.2">
      <c r="A32" s="392"/>
      <c r="B32" s="393" t="s">
        <v>399</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1"/>
        <v>0</v>
      </c>
      <c r="K32" s="353" t="e">
        <f>IF(LEN(J32)&gt;0,VLOOKUP(J32,puan!$AF$4:$AH$111,3)-IF(COUNTIF(puan!$AF$4:$AH$111,J32)=0,0,0)," ")</f>
        <v>#N/A</v>
      </c>
      <c r="L32" s="397"/>
      <c r="M32" s="249">
        <v>3100</v>
      </c>
      <c r="N32" s="248">
        <v>30</v>
      </c>
    </row>
    <row r="33" spans="1:14" s="84" customFormat="1" ht="33.75" customHeight="1" x14ac:dyDescent="0.2">
      <c r="A33" s="392"/>
      <c r="B33" s="393" t="s">
        <v>400</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1"/>
        <v>0</v>
      </c>
      <c r="K33" s="353" t="e">
        <f>IF(LEN(J33)&gt;0,VLOOKUP(J33,puan!$AF$4:$AH$111,3)-IF(COUNTIF(puan!$AF$4:$AH$111,J33)=0,0,0)," ")</f>
        <v>#N/A</v>
      </c>
      <c r="L33" s="397"/>
      <c r="M33" s="249">
        <v>3170</v>
      </c>
      <c r="N33" s="248">
        <v>31</v>
      </c>
    </row>
    <row r="34" spans="1:14" s="84" customFormat="1" ht="33.75" customHeight="1" x14ac:dyDescent="0.2">
      <c r="A34" s="392"/>
      <c r="B34" s="393" t="s">
        <v>401</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1"/>
        <v>0</v>
      </c>
      <c r="K34" s="353" t="e">
        <f>IF(LEN(J34)&gt;0,VLOOKUP(J34,puan!$AF$4:$AH$111,3)-IF(COUNTIF(puan!$AF$4:$AH$111,J34)=0,0,0)," ")</f>
        <v>#N/A</v>
      </c>
      <c r="L34" s="397"/>
      <c r="M34" s="249">
        <v>3240</v>
      </c>
      <c r="N34" s="248">
        <v>32</v>
      </c>
    </row>
    <row r="35" spans="1:14" s="84" customFormat="1" ht="33.75" customHeight="1" x14ac:dyDescent="0.2">
      <c r="A35" s="392"/>
      <c r="B35" s="393" t="s">
        <v>402</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si="1"/>
        <v>0</v>
      </c>
      <c r="K35" s="353" t="e">
        <f>IF(LEN(J35)&gt;0,VLOOKUP(J35,puan!$AF$4:$AH$111,3)-IF(COUNTIF(puan!$AF$4:$AH$111,J35)=0,0,0)," ")</f>
        <v>#N/A</v>
      </c>
      <c r="L35" s="397"/>
      <c r="M35" s="249">
        <v>3310</v>
      </c>
      <c r="N35" s="248">
        <v>33</v>
      </c>
    </row>
    <row r="36" spans="1:14" s="84" customFormat="1" ht="33.75" customHeight="1" x14ac:dyDescent="0.2">
      <c r="A36" s="392"/>
      <c r="B36" s="393" t="s">
        <v>403</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1"/>
        <v>0</v>
      </c>
      <c r="K36" s="353" t="e">
        <f>IF(LEN(J36)&gt;0,VLOOKUP(J36,puan!$AF$4:$AH$111,3)-IF(COUNTIF(puan!$AF$4:$AH$111,J36)=0,0,0)," ")</f>
        <v>#N/A</v>
      </c>
      <c r="L36" s="397"/>
      <c r="M36" s="249">
        <v>3380</v>
      </c>
      <c r="N36" s="248">
        <v>34</v>
      </c>
    </row>
    <row r="37" spans="1:14" s="84" customFormat="1" ht="33.75" customHeight="1" x14ac:dyDescent="0.2">
      <c r="A37" s="392"/>
      <c r="B37" s="393" t="s">
        <v>404</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1"/>
        <v>0</v>
      </c>
      <c r="K37" s="353" t="e">
        <f>IF(LEN(J37)&gt;0,VLOOKUP(J37,puan!$AF$4:$AH$111,3)-IF(COUNTIF(puan!$AF$4:$AH$111,J37)=0,0,0)," ")</f>
        <v>#N/A</v>
      </c>
      <c r="L37" s="397"/>
      <c r="M37" s="249">
        <v>3450</v>
      </c>
      <c r="N37" s="248">
        <v>35</v>
      </c>
    </row>
    <row r="38" spans="1:14" s="84" customFormat="1" ht="33.75" customHeight="1" x14ac:dyDescent="0.2">
      <c r="A38" s="392"/>
      <c r="B38" s="393" t="s">
        <v>405</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1"/>
        <v>0</v>
      </c>
      <c r="K38" s="353" t="e">
        <f>IF(LEN(J38)&gt;0,VLOOKUP(J38,puan!$AF$4:$AH$111,3)-IF(COUNTIF(puan!$AF$4:$AH$111,J38)=0,0,0)," ")</f>
        <v>#N/A</v>
      </c>
      <c r="L38" s="397"/>
      <c r="M38" s="249">
        <v>3520</v>
      </c>
      <c r="N38" s="248">
        <v>36</v>
      </c>
    </row>
    <row r="39" spans="1:14" s="84" customFormat="1" ht="33.75" customHeight="1" x14ac:dyDescent="0.2">
      <c r="A39" s="392"/>
      <c r="B39" s="393" t="s">
        <v>406</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1"/>
        <v>0</v>
      </c>
      <c r="K39" s="353" t="e">
        <f>IF(LEN(J39)&gt;0,VLOOKUP(J39,puan!$AF$4:$AH$111,3)-IF(COUNTIF(puan!$AF$4:$AH$111,J39)=0,0,0)," ")</f>
        <v>#N/A</v>
      </c>
      <c r="L39" s="397"/>
      <c r="M39" s="249">
        <v>3590</v>
      </c>
      <c r="N39" s="248">
        <v>37</v>
      </c>
    </row>
    <row r="40" spans="1:14" s="84" customFormat="1" ht="33.75" customHeight="1" x14ac:dyDescent="0.2">
      <c r="A40" s="392"/>
      <c r="B40" s="393" t="s">
        <v>407</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1"/>
        <v>0</v>
      </c>
      <c r="K40" s="353" t="e">
        <f>IF(LEN(J40)&gt;0,VLOOKUP(J40,puan!$AF$4:$AH$111,3)-IF(COUNTIF(puan!$AF$4:$AH$111,J40)=0,0,0)," ")</f>
        <v>#N/A</v>
      </c>
      <c r="L40" s="397"/>
      <c r="M40" s="249">
        <v>3660</v>
      </c>
      <c r="N40" s="248">
        <v>38</v>
      </c>
    </row>
    <row r="41" spans="1:14" s="84" customFormat="1" ht="33.75" customHeight="1" x14ac:dyDescent="0.2">
      <c r="A41" s="392"/>
      <c r="B41" s="393" t="s">
        <v>408</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1"/>
        <v>0</v>
      </c>
      <c r="K41" s="353" t="e">
        <f>IF(LEN(J41)&gt;0,VLOOKUP(J41,puan!$AF$4:$AH$111,3)-IF(COUNTIF(puan!$AF$4:$AH$111,J41)=0,0,0)," ")</f>
        <v>#N/A</v>
      </c>
      <c r="L41" s="397"/>
      <c r="M41" s="249">
        <v>3730</v>
      </c>
      <c r="N41" s="248">
        <v>39</v>
      </c>
    </row>
    <row r="42" spans="1:14" s="84" customFormat="1" ht="33.75" customHeight="1" x14ac:dyDescent="0.2">
      <c r="A42" s="392"/>
      <c r="B42" s="393" t="s">
        <v>409</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1"/>
        <v>0</v>
      </c>
      <c r="K42" s="353" t="e">
        <f>IF(LEN(J42)&gt;0,VLOOKUP(J42,puan!$AF$4:$AH$111,3)-IF(COUNTIF(puan!$AF$4:$AH$111,J42)=0,0,0)," ")</f>
        <v>#N/A</v>
      </c>
      <c r="L42" s="397"/>
      <c r="M42" s="249">
        <v>3800</v>
      </c>
      <c r="N42" s="248">
        <v>40</v>
      </c>
    </row>
    <row r="43" spans="1:14" s="84" customFormat="1" ht="33.75" customHeight="1" x14ac:dyDescent="0.2">
      <c r="A43" s="392"/>
      <c r="B43" s="393" t="s">
        <v>410</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1"/>
        <v>0</v>
      </c>
      <c r="K43" s="353" t="e">
        <f>IF(LEN(J43)&gt;0,VLOOKUP(J43,puan!$AF$4:$AH$111,3)-IF(COUNTIF(puan!$AF$4:$AH$111,J43)=0,0,0)," ")</f>
        <v>#N/A</v>
      </c>
      <c r="L43" s="397"/>
      <c r="M43" s="249">
        <v>3870</v>
      </c>
      <c r="N43" s="248">
        <v>41</v>
      </c>
    </row>
    <row r="44" spans="1:14" s="84" customFormat="1" ht="33.75" customHeight="1" x14ac:dyDescent="0.2">
      <c r="A44" s="392"/>
      <c r="B44" s="393" t="s">
        <v>411</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1"/>
        <v>0</v>
      </c>
      <c r="K44" s="353" t="e">
        <f>IF(LEN(J44)&gt;0,VLOOKUP(J44,puan!$AF$4:$AH$111,3)-IF(COUNTIF(puan!$AF$4:$AH$111,J44)=0,0,0)," ")</f>
        <v>#N/A</v>
      </c>
      <c r="L44" s="397"/>
      <c r="M44" s="249">
        <v>3940</v>
      </c>
      <c r="N44" s="248">
        <v>42</v>
      </c>
    </row>
    <row r="45" spans="1:14" s="84" customFormat="1" ht="33.75" customHeight="1" x14ac:dyDescent="0.2">
      <c r="A45" s="392"/>
      <c r="B45" s="393" t="s">
        <v>412</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1"/>
        <v>0</v>
      </c>
      <c r="K45" s="353" t="e">
        <f>IF(LEN(J45)&gt;0,VLOOKUP(J45,puan!$AF$4:$AH$111,3)-IF(COUNTIF(puan!$AF$4:$AH$111,J45)=0,0,0)," ")</f>
        <v>#N/A</v>
      </c>
      <c r="L45" s="397"/>
      <c r="M45" s="249">
        <v>4010</v>
      </c>
      <c r="N45" s="248">
        <v>43</v>
      </c>
    </row>
    <row r="46" spans="1:14" s="84" customFormat="1" ht="33.75" customHeight="1" x14ac:dyDescent="0.2">
      <c r="A46" s="392"/>
      <c r="B46" s="393" t="s">
        <v>413</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1"/>
        <v>0</v>
      </c>
      <c r="K46" s="353" t="e">
        <f>IF(LEN(J46)&gt;0,VLOOKUP(J46,puan!$AF$4:$AH$111,3)-IF(COUNTIF(puan!$AF$4:$AH$111,J46)=0,0,0)," ")</f>
        <v>#N/A</v>
      </c>
      <c r="L46" s="397"/>
      <c r="M46" s="249">
        <v>4080</v>
      </c>
      <c r="N46" s="248">
        <v>44</v>
      </c>
    </row>
    <row r="47" spans="1:14" s="84" customFormat="1" ht="33.75" customHeight="1" x14ac:dyDescent="0.2">
      <c r="A47" s="392"/>
      <c r="B47" s="393" t="s">
        <v>414</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1"/>
        <v>0</v>
      </c>
      <c r="K47" s="353" t="e">
        <f>IF(LEN(J47)&gt;0,VLOOKUP(J47,puan!$AF$4:$AH$111,3)-IF(COUNTIF(puan!$AF$4:$AH$111,J47)=0,0,0)," ")</f>
        <v>#N/A</v>
      </c>
      <c r="L47" s="397"/>
      <c r="M47" s="249">
        <v>4150</v>
      </c>
      <c r="N47" s="248">
        <v>45</v>
      </c>
    </row>
    <row r="48" spans="1:14" s="87" customFormat="1" ht="33.75" customHeight="1" x14ac:dyDescent="0.2">
      <c r="A48" s="85"/>
      <c r="B48" s="85"/>
      <c r="C48" s="85"/>
      <c r="D48" s="86"/>
      <c r="E48" s="85"/>
      <c r="J48" s="88"/>
      <c r="K48" s="85"/>
      <c r="L48" s="85"/>
      <c r="M48" s="249">
        <v>4220</v>
      </c>
      <c r="N48" s="248">
        <v>46</v>
      </c>
    </row>
    <row r="49" spans="1:14" s="87" customFormat="1" ht="33.75" customHeight="1" x14ac:dyDescent="0.2">
      <c r="A49" s="610" t="s">
        <v>4</v>
      </c>
      <c r="B49" s="610"/>
      <c r="C49" s="610"/>
      <c r="D49" s="610"/>
      <c r="E49" s="89" t="s">
        <v>0</v>
      </c>
      <c r="F49" s="89" t="s">
        <v>1</v>
      </c>
      <c r="G49" s="604" t="s">
        <v>2</v>
      </c>
      <c r="H49" s="604"/>
      <c r="I49" s="604"/>
      <c r="J49" s="604" t="s">
        <v>3</v>
      </c>
      <c r="K49" s="604"/>
      <c r="L49" s="89"/>
      <c r="M49" s="249">
        <v>4290</v>
      </c>
      <c r="N49" s="248">
        <v>47</v>
      </c>
    </row>
    <row r="50" spans="1:14" x14ac:dyDescent="0.2">
      <c r="M50" s="249">
        <v>4360</v>
      </c>
      <c r="N50" s="248">
        <v>48</v>
      </c>
    </row>
    <row r="51" spans="1:14" x14ac:dyDescent="0.2">
      <c r="M51" s="249">
        <v>4430</v>
      </c>
      <c r="N51" s="248">
        <v>49</v>
      </c>
    </row>
    <row r="52" spans="1:14" x14ac:dyDescent="0.2">
      <c r="M52" s="249">
        <v>4500</v>
      </c>
      <c r="N52" s="248">
        <v>50</v>
      </c>
    </row>
    <row r="53" spans="1:14" x14ac:dyDescent="0.2">
      <c r="M53" s="250">
        <v>4570</v>
      </c>
      <c r="N53" s="89">
        <v>51</v>
      </c>
    </row>
    <row r="54" spans="1:14" x14ac:dyDescent="0.2">
      <c r="M54" s="250">
        <v>4640</v>
      </c>
      <c r="N54" s="89">
        <v>52</v>
      </c>
    </row>
    <row r="55" spans="1:14" hidden="1" x14ac:dyDescent="0.2">
      <c r="E55" s="90" t="s">
        <v>961</v>
      </c>
      <c r="M55" s="250">
        <v>4710</v>
      </c>
      <c r="N55" s="89">
        <v>53</v>
      </c>
    </row>
    <row r="56" spans="1:14" hidden="1" x14ac:dyDescent="0.2">
      <c r="E56" s="90" t="s">
        <v>973</v>
      </c>
      <c r="M56" s="250">
        <v>4780</v>
      </c>
      <c r="N56" s="89">
        <v>54</v>
      </c>
    </row>
    <row r="57" spans="1:14" hidden="1" x14ac:dyDescent="0.2">
      <c r="E57" s="90" t="s">
        <v>971</v>
      </c>
      <c r="M57" s="250">
        <v>4850</v>
      </c>
      <c r="N57" s="89">
        <v>55</v>
      </c>
    </row>
    <row r="58" spans="1:14" hidden="1" x14ac:dyDescent="0.2">
      <c r="E58" s="90" t="s">
        <v>972</v>
      </c>
      <c r="M58" s="250">
        <v>4920</v>
      </c>
      <c r="N58" s="89">
        <v>56</v>
      </c>
    </row>
    <row r="59" spans="1:14" hidden="1" x14ac:dyDescent="0.2">
      <c r="E59" s="90" t="s">
        <v>970</v>
      </c>
      <c r="M59" s="250">
        <v>4990</v>
      </c>
      <c r="N59" s="89">
        <v>57</v>
      </c>
    </row>
    <row r="60" spans="1:14" hidden="1" x14ac:dyDescent="0.2">
      <c r="E60" s="90" t="s">
        <v>964</v>
      </c>
      <c r="M60" s="250">
        <v>5060</v>
      </c>
      <c r="N60" s="89">
        <v>58</v>
      </c>
    </row>
    <row r="61" spans="1:14" hidden="1" x14ac:dyDescent="0.2">
      <c r="E61" s="90" t="s">
        <v>974</v>
      </c>
      <c r="M61" s="250">
        <v>5130</v>
      </c>
      <c r="N61" s="89">
        <v>59</v>
      </c>
    </row>
    <row r="62" spans="1:14" hidden="1" x14ac:dyDescent="0.2">
      <c r="E62" s="90" t="s">
        <v>965</v>
      </c>
      <c r="M62" s="250">
        <v>5200</v>
      </c>
      <c r="N62" s="89">
        <v>60</v>
      </c>
    </row>
    <row r="63" spans="1:14" hidden="1" x14ac:dyDescent="0.2">
      <c r="E63" s="90" t="s">
        <v>960</v>
      </c>
      <c r="M63" s="250">
        <v>5260</v>
      </c>
      <c r="N63" s="89">
        <v>61</v>
      </c>
    </row>
    <row r="64" spans="1:14" hidden="1" x14ac:dyDescent="0.2">
      <c r="E64" s="90" t="s">
        <v>957</v>
      </c>
      <c r="M64" s="250">
        <v>5320</v>
      </c>
      <c r="N64" s="89">
        <v>62</v>
      </c>
    </row>
    <row r="65" spans="5:14" hidden="1" x14ac:dyDescent="0.2">
      <c r="E65" s="90" t="s">
        <v>975</v>
      </c>
      <c r="M65" s="250">
        <v>5380</v>
      </c>
      <c r="N65" s="89">
        <v>63</v>
      </c>
    </row>
    <row r="66" spans="5:14" hidden="1" x14ac:dyDescent="0.2">
      <c r="E66" s="90" t="s">
        <v>963</v>
      </c>
      <c r="M66" s="250">
        <v>5440</v>
      </c>
      <c r="N66" s="89">
        <v>64</v>
      </c>
    </row>
    <row r="67" spans="5:14" hidden="1" x14ac:dyDescent="0.2">
      <c r="E67" s="90" t="s">
        <v>967</v>
      </c>
      <c r="M67" s="250">
        <v>5500</v>
      </c>
      <c r="N67" s="89">
        <v>65</v>
      </c>
    </row>
    <row r="68" spans="5:14" hidden="1" x14ac:dyDescent="0.2">
      <c r="E68" s="90" t="s">
        <v>986</v>
      </c>
      <c r="M68" s="250">
        <v>5560</v>
      </c>
      <c r="N68" s="89">
        <v>66</v>
      </c>
    </row>
    <row r="69" spans="5:14" hidden="1" x14ac:dyDescent="0.2">
      <c r="E69" s="90" t="s">
        <v>966</v>
      </c>
      <c r="M69" s="250">
        <v>5620</v>
      </c>
      <c r="N69" s="89">
        <v>67</v>
      </c>
    </row>
    <row r="70" spans="5:14" hidden="1" x14ac:dyDescent="0.2">
      <c r="E70" s="90" t="s">
        <v>959</v>
      </c>
      <c r="M70" s="250">
        <v>5680</v>
      </c>
      <c r="N70" s="89">
        <v>68</v>
      </c>
    </row>
    <row r="71" spans="5:14" hidden="1" x14ac:dyDescent="0.2">
      <c r="E71" s="90" t="s">
        <v>969</v>
      </c>
      <c r="M71" s="250">
        <v>5740</v>
      </c>
      <c r="N71" s="89">
        <v>69</v>
      </c>
    </row>
    <row r="72" spans="5:14" hidden="1" x14ac:dyDescent="0.2">
      <c r="E72" s="90" t="s">
        <v>976</v>
      </c>
      <c r="M72" s="250">
        <v>5800</v>
      </c>
      <c r="N72" s="89">
        <v>70</v>
      </c>
    </row>
    <row r="73" spans="5:14" hidden="1" x14ac:dyDescent="0.2">
      <c r="E73" s="90" t="s">
        <v>962</v>
      </c>
      <c r="M73" s="250">
        <v>5860</v>
      </c>
      <c r="N73" s="89">
        <v>71</v>
      </c>
    </row>
    <row r="74" spans="5:14" hidden="1" x14ac:dyDescent="0.2">
      <c r="E74" s="90" t="s">
        <v>979</v>
      </c>
      <c r="M74" s="250">
        <v>5920</v>
      </c>
      <c r="N74" s="89">
        <v>72</v>
      </c>
    </row>
    <row r="75" spans="5:14" hidden="1" x14ac:dyDescent="0.2">
      <c r="E75" s="90" t="s">
        <v>1036</v>
      </c>
      <c r="M75" s="250">
        <v>5980</v>
      </c>
      <c r="N75" s="89">
        <v>73</v>
      </c>
    </row>
    <row r="76" spans="5:14" hidden="1" x14ac:dyDescent="0.2">
      <c r="E76" s="90" t="s">
        <v>958</v>
      </c>
      <c r="M76" s="250">
        <v>6040</v>
      </c>
      <c r="N76" s="89">
        <v>74</v>
      </c>
    </row>
    <row r="77" spans="5:14" hidden="1" x14ac:dyDescent="0.2">
      <c r="E77" s="90" t="s">
        <v>968</v>
      </c>
      <c r="M77" s="250">
        <v>6100</v>
      </c>
      <c r="N77" s="89">
        <v>75</v>
      </c>
    </row>
    <row r="78" spans="5:14" hidden="1" x14ac:dyDescent="0.2">
      <c r="E78" s="90" t="s">
        <v>977</v>
      </c>
      <c r="M78" s="250">
        <v>6160</v>
      </c>
      <c r="N78" s="89">
        <v>76</v>
      </c>
    </row>
    <row r="79" spans="5:14" hidden="1" x14ac:dyDescent="0.2">
      <c r="E79" s="90" t="s">
        <v>978</v>
      </c>
      <c r="M79" s="250">
        <v>6220</v>
      </c>
      <c r="N79" s="89">
        <v>77</v>
      </c>
    </row>
    <row r="80" spans="5:14" hidden="1" x14ac:dyDescent="0.2">
      <c r="E80" s="90" t="s">
        <v>980</v>
      </c>
      <c r="M80" s="250">
        <v>6280</v>
      </c>
      <c r="N80" s="89">
        <v>78</v>
      </c>
    </row>
    <row r="81" spans="5:14" hidden="1" x14ac:dyDescent="0.2">
      <c r="E81" s="90" t="s">
        <v>982</v>
      </c>
      <c r="M81" s="250">
        <v>6340</v>
      </c>
      <c r="N81" s="89">
        <v>79</v>
      </c>
    </row>
    <row r="82" spans="5:14" hidden="1" x14ac:dyDescent="0.2">
      <c r="E82" s="90" t="s">
        <v>1036</v>
      </c>
      <c r="M82" s="250">
        <v>6400</v>
      </c>
      <c r="N82" s="89">
        <v>80</v>
      </c>
    </row>
    <row r="83" spans="5:14" hidden="1" x14ac:dyDescent="0.2">
      <c r="E83" s="90" t="s">
        <v>984</v>
      </c>
      <c r="M83" s="250">
        <v>6460</v>
      </c>
      <c r="N83" s="89">
        <v>81</v>
      </c>
    </row>
    <row r="84" spans="5:14" hidden="1" x14ac:dyDescent="0.2">
      <c r="E84" s="90" t="s">
        <v>985</v>
      </c>
      <c r="M84" s="250">
        <v>6520</v>
      </c>
      <c r="N84" s="89">
        <v>82</v>
      </c>
    </row>
    <row r="85" spans="5:14" hidden="1" x14ac:dyDescent="0.2">
      <c r="E85" s="90" t="s">
        <v>1028</v>
      </c>
      <c r="M85" s="250">
        <v>6580</v>
      </c>
      <c r="N85" s="89">
        <v>83</v>
      </c>
    </row>
    <row r="86" spans="5:14" hidden="1" x14ac:dyDescent="0.2">
      <c r="E86" s="90" t="s">
        <v>994</v>
      </c>
      <c r="M86" s="250">
        <v>6640</v>
      </c>
      <c r="N86" s="89">
        <v>84</v>
      </c>
    </row>
    <row r="87" spans="5:14" hidden="1" x14ac:dyDescent="0.2">
      <c r="E87" s="90" t="s">
        <v>991</v>
      </c>
      <c r="M87" s="250">
        <v>6700</v>
      </c>
      <c r="N87" s="89">
        <v>85</v>
      </c>
    </row>
    <row r="88" spans="5:14" hidden="1" x14ac:dyDescent="0.2">
      <c r="E88" s="90" t="s">
        <v>1036</v>
      </c>
      <c r="M88" s="250">
        <v>6760</v>
      </c>
      <c r="N88" s="89">
        <v>86</v>
      </c>
    </row>
    <row r="89" spans="5:14" hidden="1" x14ac:dyDescent="0.2">
      <c r="E89" s="90" t="s">
        <v>987</v>
      </c>
      <c r="M89" s="250">
        <v>6820</v>
      </c>
      <c r="N89" s="89">
        <v>87</v>
      </c>
    </row>
    <row r="90" spans="5:14" hidden="1" x14ac:dyDescent="0.2">
      <c r="E90" s="90" t="s">
        <v>1036</v>
      </c>
      <c r="M90" s="250">
        <v>6880</v>
      </c>
      <c r="N90" s="89">
        <v>88</v>
      </c>
    </row>
    <row r="91" spans="5:14" hidden="1" x14ac:dyDescent="0.2">
      <c r="E91" s="90" t="s">
        <v>1036</v>
      </c>
      <c r="M91" s="250">
        <v>6940</v>
      </c>
      <c r="N91" s="89">
        <v>89</v>
      </c>
    </row>
    <row r="92" spans="5:14" hidden="1" x14ac:dyDescent="0.2">
      <c r="E92" s="90" t="s">
        <v>990</v>
      </c>
      <c r="M92" s="250">
        <v>7000</v>
      </c>
      <c r="N92" s="89">
        <v>90</v>
      </c>
    </row>
    <row r="93" spans="5:14" hidden="1" x14ac:dyDescent="0.2">
      <c r="E93" s="90" t="s">
        <v>993</v>
      </c>
      <c r="M93" s="250">
        <v>7060</v>
      </c>
      <c r="N93" s="89">
        <v>91</v>
      </c>
    </row>
    <row r="94" spans="5:14" hidden="1" x14ac:dyDescent="0.2">
      <c r="E94" s="90" t="s">
        <v>995</v>
      </c>
      <c r="M94" s="250">
        <v>7120</v>
      </c>
      <c r="N94" s="89">
        <v>92</v>
      </c>
    </row>
    <row r="95" spans="5:14" hidden="1" x14ac:dyDescent="0.2">
      <c r="E95" s="90" t="s">
        <v>1003</v>
      </c>
      <c r="M95" s="249">
        <v>7180</v>
      </c>
      <c r="N95" s="248">
        <v>93</v>
      </c>
    </row>
    <row r="96" spans="5:14" hidden="1" x14ac:dyDescent="0.2">
      <c r="E96" s="90" t="s">
        <v>1005</v>
      </c>
      <c r="M96" s="249">
        <v>7240</v>
      </c>
      <c r="N96" s="248">
        <v>94</v>
      </c>
    </row>
    <row r="97" spans="5:14" hidden="1" x14ac:dyDescent="0.2">
      <c r="E97" s="90" t="s">
        <v>998</v>
      </c>
      <c r="M97" s="249">
        <v>7300</v>
      </c>
      <c r="N97" s="248">
        <v>95</v>
      </c>
    </row>
    <row r="98" spans="5:14" hidden="1" x14ac:dyDescent="0.2">
      <c r="E98" s="90" t="s">
        <v>999</v>
      </c>
      <c r="M98" s="249">
        <v>7360</v>
      </c>
      <c r="N98" s="248">
        <v>96</v>
      </c>
    </row>
    <row r="99" spans="5:14" hidden="1" x14ac:dyDescent="0.2">
      <c r="E99" s="90" t="s">
        <v>1002</v>
      </c>
      <c r="M99" s="249">
        <v>7420</v>
      </c>
      <c r="N99" s="248">
        <v>97</v>
      </c>
    </row>
    <row r="100" spans="5:14" hidden="1" x14ac:dyDescent="0.2">
      <c r="E100" s="90" t="s">
        <v>997</v>
      </c>
      <c r="M100" s="249">
        <v>7480</v>
      </c>
      <c r="N100" s="248">
        <v>98</v>
      </c>
    </row>
    <row r="101" spans="5:14" hidden="1" x14ac:dyDescent="0.2">
      <c r="E101" s="90" t="s">
        <v>1036</v>
      </c>
      <c r="M101" s="249">
        <v>7540</v>
      </c>
      <c r="N101" s="248">
        <v>99</v>
      </c>
    </row>
    <row r="102" spans="5:14" hidden="1" x14ac:dyDescent="0.2">
      <c r="E102" s="90" t="s">
        <v>1010</v>
      </c>
      <c r="M102" s="249">
        <v>7600</v>
      </c>
      <c r="N102" s="248">
        <v>100</v>
      </c>
    </row>
    <row r="103" spans="5:14" hidden="1" x14ac:dyDescent="0.2">
      <c r="E103" s="90" t="s">
        <v>1011</v>
      </c>
    </row>
    <row r="104" spans="5:14" hidden="1" x14ac:dyDescent="0.2">
      <c r="E104" s="90" t="s">
        <v>1009</v>
      </c>
    </row>
    <row r="105" spans="5:14" hidden="1" x14ac:dyDescent="0.2">
      <c r="E105" s="90" t="s">
        <v>1006</v>
      </c>
    </row>
    <row r="106" spans="5:14" hidden="1" x14ac:dyDescent="0.2">
      <c r="E106" s="90" t="s">
        <v>1000</v>
      </c>
    </row>
    <row r="107" spans="5:14" hidden="1" x14ac:dyDescent="0.2">
      <c r="E107" s="90" t="s">
        <v>996</v>
      </c>
    </row>
    <row r="108" spans="5:14" hidden="1" x14ac:dyDescent="0.2">
      <c r="E108" s="90" t="s">
        <v>1004</v>
      </c>
    </row>
    <row r="109" spans="5:14" hidden="1" x14ac:dyDescent="0.2">
      <c r="E109" s="90" t="s">
        <v>1007</v>
      </c>
    </row>
    <row r="110" spans="5:14" hidden="1" x14ac:dyDescent="0.2">
      <c r="E110" s="90" t="s">
        <v>1008</v>
      </c>
    </row>
    <row r="111" spans="5:14" hidden="1" x14ac:dyDescent="0.2">
      <c r="E111" s="90" t="s">
        <v>1029</v>
      </c>
    </row>
    <row r="112" spans="5:14" hidden="1" x14ac:dyDescent="0.2">
      <c r="E112" s="90" t="s">
        <v>1015</v>
      </c>
    </row>
    <row r="113" spans="5:5" hidden="1" x14ac:dyDescent="0.2">
      <c r="E113" s="90" t="s">
        <v>1014</v>
      </c>
    </row>
    <row r="114" spans="5:5" hidden="1" x14ac:dyDescent="0.2">
      <c r="E114" s="90" t="s">
        <v>1012</v>
      </c>
    </row>
    <row r="115" spans="5:5" hidden="1" x14ac:dyDescent="0.2">
      <c r="E115" s="90" t="s">
        <v>1036</v>
      </c>
    </row>
    <row r="116" spans="5:5" hidden="1" x14ac:dyDescent="0.2">
      <c r="E116" s="90" t="s">
        <v>1020</v>
      </c>
    </row>
    <row r="117" spans="5:5" hidden="1" x14ac:dyDescent="0.2">
      <c r="E117" s="90" t="s">
        <v>1019</v>
      </c>
    </row>
    <row r="118" spans="5:5" hidden="1" x14ac:dyDescent="0.2">
      <c r="E118" s="90" t="s">
        <v>1016</v>
      </c>
    </row>
    <row r="119" spans="5:5" hidden="1" x14ac:dyDescent="0.2">
      <c r="E119" s="90" t="s">
        <v>1017</v>
      </c>
    </row>
    <row r="120" spans="5:5" hidden="1" x14ac:dyDescent="0.2">
      <c r="E120" s="90" t="s">
        <v>1018</v>
      </c>
    </row>
    <row r="121" spans="5:5" hidden="1" x14ac:dyDescent="0.2">
      <c r="E121" s="90" t="s">
        <v>1023</v>
      </c>
    </row>
    <row r="122" spans="5:5" hidden="1" x14ac:dyDescent="0.2">
      <c r="E122" s="90" t="s">
        <v>1022</v>
      </c>
    </row>
    <row r="123" spans="5:5" hidden="1" x14ac:dyDescent="0.2">
      <c r="E123" s="90" t="s">
        <v>1021</v>
      </c>
    </row>
    <row r="124" spans="5:5" hidden="1" x14ac:dyDescent="0.2">
      <c r="E124" s="90" t="s">
        <v>1025</v>
      </c>
    </row>
    <row r="125" spans="5:5" hidden="1" x14ac:dyDescent="0.2">
      <c r="E125" s="90" t="s">
        <v>1024</v>
      </c>
    </row>
    <row r="126" spans="5:5" hidden="1" x14ac:dyDescent="0.2">
      <c r="E126" s="90" t="s">
        <v>1026</v>
      </c>
    </row>
    <row r="127" spans="5:5" hidden="1" x14ac:dyDescent="0.2">
      <c r="E127" s="90" t="s">
        <v>1036</v>
      </c>
    </row>
    <row r="128" spans="5:5" hidden="1" x14ac:dyDescent="0.2"/>
    <row r="65536" spans="1:1" ht="51" x14ac:dyDescent="0.2">
      <c r="A65536" s="90" t="s">
        <v>778</v>
      </c>
    </row>
  </sheetData>
  <sortState ref="A8:J14">
    <sortCondition descending="1" ref="J8:J14"/>
  </sortState>
  <mergeCells count="23">
    <mergeCell ref="A49:D49"/>
    <mergeCell ref="G49:I49"/>
    <mergeCell ref="J49:K49"/>
    <mergeCell ref="A6:A7"/>
    <mergeCell ref="B6:B7"/>
    <mergeCell ref="D6:D7"/>
    <mergeCell ref="G6:I6"/>
    <mergeCell ref="F6:F7"/>
    <mergeCell ref="E6:E7"/>
    <mergeCell ref="K6:K7"/>
    <mergeCell ref="C6:C7"/>
    <mergeCell ref="L6:L7"/>
    <mergeCell ref="A1:L1"/>
    <mergeCell ref="A2:L2"/>
    <mergeCell ref="A3:C3"/>
    <mergeCell ref="D3:E3"/>
    <mergeCell ref="G3:H3"/>
    <mergeCell ref="J6:J7"/>
    <mergeCell ref="J5:K5"/>
    <mergeCell ref="D4:E4"/>
    <mergeCell ref="K4:L4"/>
    <mergeCell ref="A4:C4"/>
    <mergeCell ref="I4:J4"/>
  </mergeCells>
  <conditionalFormatting sqref="J1:J3 J5:J1048576">
    <cfRule type="cellIs" dxfId="27" priority="5" operator="equal">
      <formula>0</formula>
    </cfRule>
  </conditionalFormatting>
  <conditionalFormatting sqref="K1:K3 K5:K1048576">
    <cfRule type="containsErrors" dxfId="26" priority="4">
      <formula>ISERROR(K1)</formula>
    </cfRule>
  </conditionalFormatting>
  <conditionalFormatting sqref="K4">
    <cfRule type="containsErrors" dxfId="25" priority="2">
      <formula>ISERROR(K4)</formula>
    </cfRule>
  </conditionalFormatting>
  <conditionalFormatting sqref="E1:E15 E48:E1048576">
    <cfRule type="duplicateValues" dxfId="24"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ignoredErrors>
    <ignoredError sqref="C16:F47" unlockedFormula="1"/>
    <ignoredError sqref="K8:K47" evalError="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rgb="FFFF0000"/>
  </sheetPr>
  <dimension ref="A1:N65536"/>
  <sheetViews>
    <sheetView view="pageBreakPreview" zoomScale="70" zoomScaleNormal="100" zoomScaleSheetLayoutView="70" workbookViewId="0">
      <selection activeCell="G11" sqref="G11"/>
    </sheetView>
  </sheetViews>
  <sheetFormatPr defaultColWidth="9.140625" defaultRowHeight="12.75" x14ac:dyDescent="0.2"/>
  <cols>
    <col min="1" max="1" width="6" style="90" customWidth="1"/>
    <col min="2" max="2" width="9.42578125" style="90" hidden="1" customWidth="1"/>
    <col min="3" max="3" width="8.28515625" style="90" customWidth="1"/>
    <col min="4" max="4" width="16.28515625" style="91" customWidth="1"/>
    <col min="5" max="5" width="35" style="90" customWidth="1"/>
    <col min="6" max="6" width="38" style="3" customWidth="1"/>
    <col min="7" max="9" width="17.5703125" style="3" customWidth="1"/>
    <col min="10" max="10" width="17.5703125" style="92" customWidth="1"/>
    <col min="11" max="12" width="17.5703125" style="90" customWidth="1"/>
    <col min="13" max="13" width="8.140625" style="249" hidden="1" customWidth="1"/>
    <col min="14" max="14" width="5" style="248" hidden="1" customWidth="1"/>
    <col min="15" max="16384" width="9.140625" style="3"/>
  </cols>
  <sheetData>
    <row r="1" spans="1:14" ht="48.75" customHeight="1" x14ac:dyDescent="0.2">
      <c r="A1" s="596" t="str">
        <f>'YARIŞMA BİLGİLERİ'!A2:K2</f>
        <v>Türkiye Atletizm Federasyonu</v>
      </c>
      <c r="B1" s="596"/>
      <c r="C1" s="596"/>
      <c r="D1" s="596"/>
      <c r="E1" s="596"/>
      <c r="F1" s="596"/>
      <c r="G1" s="596"/>
      <c r="H1" s="596"/>
      <c r="I1" s="596"/>
      <c r="J1" s="596"/>
      <c r="K1" s="596"/>
      <c r="L1" s="596"/>
      <c r="M1" s="270" t="s">
        <v>27</v>
      </c>
    </row>
    <row r="2" spans="1:14" ht="25.5" customHeight="1" x14ac:dyDescent="0.2">
      <c r="A2" s="597" t="str">
        <f>'YARIŞMA BİLGİLERİ'!A14:K14</f>
        <v>Naili Moran Türkiye Atletizm Şampiyonası</v>
      </c>
      <c r="B2" s="597"/>
      <c r="C2" s="597"/>
      <c r="D2" s="597"/>
      <c r="E2" s="597"/>
      <c r="F2" s="597"/>
      <c r="G2" s="597"/>
      <c r="H2" s="597"/>
      <c r="I2" s="597"/>
      <c r="J2" s="597"/>
      <c r="K2" s="597"/>
      <c r="L2" s="597"/>
      <c r="M2" s="272">
        <v>100</v>
      </c>
      <c r="N2" s="273">
        <v>0</v>
      </c>
    </row>
    <row r="3" spans="1:14" s="4" customFormat="1" ht="27" customHeight="1" x14ac:dyDescent="0.2">
      <c r="A3" s="601" t="s">
        <v>112</v>
      </c>
      <c r="B3" s="601"/>
      <c r="C3" s="601"/>
      <c r="D3" s="600" t="str">
        <f>'YARIŞMA PROGRAMI'!C15</f>
        <v>Disk Atma</v>
      </c>
      <c r="E3" s="600"/>
      <c r="F3" s="189"/>
      <c r="G3" s="671"/>
      <c r="H3" s="671"/>
      <c r="I3" s="189"/>
      <c r="J3" s="262"/>
      <c r="K3" s="262"/>
      <c r="L3" s="262"/>
      <c r="M3" s="249">
        <v>1000</v>
      </c>
      <c r="N3" s="248">
        <v>1</v>
      </c>
    </row>
    <row r="4" spans="1:14" s="4" customFormat="1" ht="17.25" customHeight="1" x14ac:dyDescent="0.2">
      <c r="A4" s="606" t="s">
        <v>113</v>
      </c>
      <c r="B4" s="606"/>
      <c r="C4" s="606"/>
      <c r="D4" s="607" t="str">
        <f>'YARIŞMA BİLGİLERİ'!F21</f>
        <v>15 Yaş Kızlar</v>
      </c>
      <c r="E4" s="607"/>
      <c r="F4" s="217" t="s">
        <v>416</v>
      </c>
      <c r="G4" s="192" t="s">
        <v>874</v>
      </c>
      <c r="H4" s="192"/>
      <c r="I4" s="611" t="s">
        <v>111</v>
      </c>
      <c r="J4" s="611"/>
      <c r="K4" s="605">
        <f>'YARIŞMA PROGRAMI'!B15</f>
        <v>0</v>
      </c>
      <c r="L4" s="605"/>
      <c r="M4" s="249">
        <v>1060</v>
      </c>
      <c r="N4" s="248">
        <v>2</v>
      </c>
    </row>
    <row r="5" spans="1:14" ht="15" customHeight="1" x14ac:dyDescent="0.2">
      <c r="A5" s="5"/>
      <c r="B5" s="5"/>
      <c r="C5" s="5"/>
      <c r="D5" s="9"/>
      <c r="E5" s="6"/>
      <c r="F5" s="7"/>
      <c r="G5" s="8"/>
      <c r="H5" s="8"/>
      <c r="I5" s="8"/>
      <c r="J5" s="594">
        <f ca="1">NOW()</f>
        <v>43602.347718055556</v>
      </c>
      <c r="K5" s="594"/>
      <c r="L5" s="259"/>
      <c r="M5" s="249">
        <v>1120</v>
      </c>
      <c r="N5" s="248">
        <v>3</v>
      </c>
    </row>
    <row r="6" spans="1:14" ht="15.75" x14ac:dyDescent="0.2">
      <c r="A6" s="637" t="s">
        <v>6</v>
      </c>
      <c r="B6" s="637"/>
      <c r="C6" s="638" t="s">
        <v>96</v>
      </c>
      <c r="D6" s="638" t="s">
        <v>115</v>
      </c>
      <c r="E6" s="637" t="s">
        <v>7</v>
      </c>
      <c r="F6" s="637" t="s">
        <v>793</v>
      </c>
      <c r="G6" s="598" t="s">
        <v>753</v>
      </c>
      <c r="H6" s="598"/>
      <c r="I6" s="598"/>
      <c r="J6" s="599" t="s">
        <v>8</v>
      </c>
      <c r="K6" s="599" t="s">
        <v>158</v>
      </c>
      <c r="L6" s="599" t="s">
        <v>9</v>
      </c>
      <c r="M6" s="249">
        <v>1180</v>
      </c>
      <c r="N6" s="248">
        <v>4</v>
      </c>
    </row>
    <row r="7" spans="1:14" ht="25.5" customHeight="1" x14ac:dyDescent="0.2">
      <c r="A7" s="637"/>
      <c r="B7" s="637"/>
      <c r="C7" s="638"/>
      <c r="D7" s="638"/>
      <c r="E7" s="637"/>
      <c r="F7" s="637"/>
      <c r="G7" s="215">
        <v>1</v>
      </c>
      <c r="H7" s="215">
        <v>2</v>
      </c>
      <c r="I7" s="215">
        <v>3</v>
      </c>
      <c r="J7" s="599"/>
      <c r="K7" s="599"/>
      <c r="L7" s="599"/>
      <c r="M7" s="249">
        <v>1240</v>
      </c>
      <c r="N7" s="248">
        <v>5</v>
      </c>
    </row>
    <row r="8" spans="1:14" s="84" customFormat="1" ht="33.75" customHeight="1" x14ac:dyDescent="0.2">
      <c r="A8" s="392">
        <v>1</v>
      </c>
      <c r="B8" s="393" t="s">
        <v>335</v>
      </c>
      <c r="C8" s="394" t="str">
        <f>IF(ISERROR(VLOOKUP(B8,'KAYIT LİSTESİ'!$B$4:$H$1046,2,0)),"",(VLOOKUP(B8,'KAYIT LİSTESİ'!$B$4:$H$1046,2,0)))</f>
        <v/>
      </c>
      <c r="D8" s="395" t="str">
        <f>IF(ISERROR(VLOOKUP(B8,'KAYIT LİSTESİ'!$B$4:$H$1046,4,0)),"",(VLOOKUP(B8,'KAYIT LİSTESİ'!$B$4:$H$1046,4,0)))</f>
        <v/>
      </c>
      <c r="E8" s="396" t="str">
        <f>IF(ISERROR(VLOOKUP(B8,'KAYIT LİSTESİ'!$B$4:$H$1046,5,0)),"",(VLOOKUP(B8,'KAYIT LİSTESİ'!$B$4:$H$1046,5,0)))</f>
        <v/>
      </c>
      <c r="F8" s="396" t="str">
        <f>IF(ISERROR(VLOOKUP(B8,'KAYIT LİSTESİ'!$B$4:$H$1046,6,0)),"",(VLOOKUP(B8,'KAYIT LİSTESİ'!$B$4:$H$1046,6,0)))</f>
        <v/>
      </c>
      <c r="G8" s="348"/>
      <c r="H8" s="348"/>
      <c r="I8" s="348"/>
      <c r="J8" s="283">
        <f>MAX(G8:I8)</f>
        <v>0</v>
      </c>
      <c r="K8" s="353" t="e">
        <f>IF(LEN(J8)&gt;0,VLOOKUP(J8,puan!$AE$4:$AH$111,4)-IF(COUNTIF(puan!$AE$4:$AH$111,J8)=0,0,0)," ")</f>
        <v>#N/A</v>
      </c>
      <c r="L8" s="397"/>
      <c r="M8" s="249">
        <v>1300</v>
      </c>
      <c r="N8" s="248">
        <v>6</v>
      </c>
    </row>
    <row r="9" spans="1:14" s="84" customFormat="1" ht="33.75" customHeight="1" x14ac:dyDescent="0.2">
      <c r="A9" s="392">
        <v>2</v>
      </c>
      <c r="B9" s="393" t="s">
        <v>336</v>
      </c>
      <c r="C9" s="394" t="str">
        <f>IF(ISERROR(VLOOKUP(B9,'KAYIT LİSTESİ'!$B$4:$H$1046,2,0)),"",(VLOOKUP(B9,'KAYIT LİSTESİ'!$B$4:$H$1046,2,0)))</f>
        <v/>
      </c>
      <c r="D9" s="395" t="str">
        <f>IF(ISERROR(VLOOKUP(B9,'KAYIT LİSTESİ'!$B$4:$H$1046,4,0)),"",(VLOOKUP(B9,'KAYIT LİSTESİ'!$B$4:$H$1046,4,0)))</f>
        <v/>
      </c>
      <c r="E9" s="396" t="str">
        <f>IF(ISERROR(VLOOKUP(B9,'KAYIT LİSTESİ'!$B$4:$H$1046,5,0)),"",(VLOOKUP(B9,'KAYIT LİSTESİ'!$B$4:$H$1046,5,0)))</f>
        <v/>
      </c>
      <c r="F9" s="396" t="str">
        <f>IF(ISERROR(VLOOKUP(B9,'KAYIT LİSTESİ'!$B$4:$H$1046,6,0)),"",(VLOOKUP(B9,'KAYIT LİSTESİ'!$B$4:$H$1046,6,0)))</f>
        <v/>
      </c>
      <c r="G9" s="348"/>
      <c r="H9" s="348"/>
      <c r="I9" s="348"/>
      <c r="J9" s="283">
        <f>MAX(G9:I9)</f>
        <v>0</v>
      </c>
      <c r="K9" s="353" t="e">
        <f>IF(LEN(J9)&gt;0,VLOOKUP(J9,puan!$AE$4:$AH$111,4)-IF(COUNTIF(puan!$AE$4:$AH$111,J9)=0,0,0)," ")</f>
        <v>#N/A</v>
      </c>
      <c r="L9" s="397"/>
      <c r="M9" s="249">
        <v>1360</v>
      </c>
      <c r="N9" s="248">
        <v>7</v>
      </c>
    </row>
    <row r="10" spans="1:14" s="84" customFormat="1" ht="33.75" customHeight="1" x14ac:dyDescent="0.2">
      <c r="A10" s="392">
        <v>3</v>
      </c>
      <c r="B10" s="393" t="s">
        <v>337</v>
      </c>
      <c r="C10" s="394" t="str">
        <f>IF(ISERROR(VLOOKUP(B10,'KAYIT LİSTESİ'!$B$4:$H$1046,2,0)),"",(VLOOKUP(B10,'KAYIT LİSTESİ'!$B$4:$H$1046,2,0)))</f>
        <v/>
      </c>
      <c r="D10" s="395" t="str">
        <f>IF(ISERROR(VLOOKUP(B10,'KAYIT LİSTESİ'!$B$4:$H$1046,4,0)),"",(VLOOKUP(B10,'KAYIT LİSTESİ'!$B$4:$H$1046,4,0)))</f>
        <v/>
      </c>
      <c r="E10" s="396" t="str">
        <f>IF(ISERROR(VLOOKUP(B10,'KAYIT LİSTESİ'!$B$4:$H$1046,5,0)),"",(VLOOKUP(B10,'KAYIT LİSTESİ'!$B$4:$H$1046,5,0)))</f>
        <v/>
      </c>
      <c r="F10" s="396" t="str">
        <f>IF(ISERROR(VLOOKUP(B10,'KAYIT LİSTESİ'!$B$4:$H$1046,6,0)),"",(VLOOKUP(B10,'KAYIT LİSTESİ'!$B$4:$H$1046,6,0)))</f>
        <v/>
      </c>
      <c r="G10" s="348"/>
      <c r="H10" s="348"/>
      <c r="I10" s="348"/>
      <c r="J10" s="283">
        <f>MAX(G10:I10)</f>
        <v>0</v>
      </c>
      <c r="K10" s="353" t="e">
        <f>IF(LEN(J10)&gt;0,VLOOKUP(J10,puan!$AE$4:$AH$111,4)-IF(COUNTIF(puan!$AE$4:$AH$111,J10)=0,0,0)," ")</f>
        <v>#N/A</v>
      </c>
      <c r="L10" s="397"/>
      <c r="M10" s="249">
        <v>1420</v>
      </c>
      <c r="N10" s="248">
        <v>8</v>
      </c>
    </row>
    <row r="11" spans="1:14" s="84" customFormat="1" ht="33.75" customHeight="1" x14ac:dyDescent="0.2">
      <c r="A11" s="392">
        <v>4</v>
      </c>
      <c r="B11" s="393" t="s">
        <v>338</v>
      </c>
      <c r="C11" s="394" t="str">
        <f>IF(ISERROR(VLOOKUP(B11,'KAYIT LİSTESİ'!$B$4:$H$1046,2,0)),"",(VLOOKUP(B11,'KAYIT LİSTESİ'!$B$4:$H$1046,2,0)))</f>
        <v/>
      </c>
      <c r="D11" s="395" t="str">
        <f>IF(ISERROR(VLOOKUP(B11,'KAYIT LİSTESİ'!$B$4:$H$1046,4,0)),"",(VLOOKUP(B11,'KAYIT LİSTESİ'!$B$4:$H$1046,4,0)))</f>
        <v/>
      </c>
      <c r="E11" s="396" t="str">
        <f>IF(ISERROR(VLOOKUP(B11,'KAYIT LİSTESİ'!$B$4:$H$1046,5,0)),"",(VLOOKUP(B11,'KAYIT LİSTESİ'!$B$4:$H$1046,5,0)))</f>
        <v/>
      </c>
      <c r="F11" s="396" t="str">
        <f>IF(ISERROR(VLOOKUP(B11,'KAYIT LİSTESİ'!$B$4:$H$1046,6,0)),"",(VLOOKUP(B11,'KAYIT LİSTESİ'!$B$4:$H$1046,6,0)))</f>
        <v/>
      </c>
      <c r="G11" s="348"/>
      <c r="H11" s="348"/>
      <c r="I11" s="348"/>
      <c r="J11" s="283">
        <f>MAX(G11:I11)</f>
        <v>0</v>
      </c>
      <c r="K11" s="353" t="e">
        <f>IF(LEN(J11)&gt;0,VLOOKUP(J11,puan!$AE$4:$AH$111,4)-IF(COUNTIF(puan!$AE$4:$AH$111,J11)=0,0,0)," ")</f>
        <v>#N/A</v>
      </c>
      <c r="L11" s="397"/>
      <c r="M11" s="249">
        <v>1480</v>
      </c>
      <c r="N11" s="248">
        <v>9</v>
      </c>
    </row>
    <row r="12" spans="1:14" s="84" customFormat="1" ht="33.75" customHeight="1" x14ac:dyDescent="0.2">
      <c r="A12" s="392">
        <v>5</v>
      </c>
      <c r="B12" s="393" t="s">
        <v>339</v>
      </c>
      <c r="C12" s="394" t="str">
        <f>IF(ISERROR(VLOOKUP(B12,'KAYIT LİSTESİ'!$B$4:$H$1046,2,0)),"",(VLOOKUP(B12,'KAYIT LİSTESİ'!$B$4:$H$1046,2,0)))</f>
        <v/>
      </c>
      <c r="D12" s="395" t="str">
        <f>IF(ISERROR(VLOOKUP(B12,'KAYIT LİSTESİ'!$B$4:$H$1046,4,0)),"",(VLOOKUP(B12,'KAYIT LİSTESİ'!$B$4:$H$1046,4,0)))</f>
        <v/>
      </c>
      <c r="E12" s="396" t="str">
        <f>IF(ISERROR(VLOOKUP(B12,'KAYIT LİSTESİ'!$B$4:$H$1046,5,0)),"",(VLOOKUP(B12,'KAYIT LİSTESİ'!$B$4:$H$1046,5,0)))</f>
        <v/>
      </c>
      <c r="F12" s="396" t="str">
        <f>IF(ISERROR(VLOOKUP(B12,'KAYIT LİSTESİ'!$B$4:$H$1046,6,0)),"",(VLOOKUP(B12,'KAYIT LİSTESİ'!$B$4:$H$1046,6,0)))</f>
        <v/>
      </c>
      <c r="G12" s="348"/>
      <c r="H12" s="348"/>
      <c r="I12" s="348"/>
      <c r="J12" s="283">
        <f t="shared" ref="J12:J47" si="0">MAX(G12:I12)</f>
        <v>0</v>
      </c>
      <c r="K12" s="353" t="e">
        <f>IF(LEN(J12)&gt;0,VLOOKUP(J12,puan!$AE$4:$AH$111,4)-IF(COUNTIF(puan!$AE$4:$AH$111,J12)=0,0,0)," ")</f>
        <v>#N/A</v>
      </c>
      <c r="L12" s="397"/>
      <c r="M12" s="249">
        <v>1540</v>
      </c>
      <c r="N12" s="248">
        <v>10</v>
      </c>
    </row>
    <row r="13" spans="1:14" s="84" customFormat="1" ht="33.75" customHeight="1" x14ac:dyDescent="0.2">
      <c r="A13" s="392"/>
      <c r="B13" s="393" t="s">
        <v>340</v>
      </c>
      <c r="C13" s="394" t="str">
        <f>IF(ISERROR(VLOOKUP(B13,'KAYIT LİSTESİ'!$B$4:$H$1046,2,0)),"",(VLOOKUP(B13,'KAYIT LİSTESİ'!$B$4:$H$1046,2,0)))</f>
        <v/>
      </c>
      <c r="D13" s="395" t="str">
        <f>IF(ISERROR(VLOOKUP(B13,'KAYIT LİSTESİ'!$B$4:$H$1046,4,0)),"",(VLOOKUP(B13,'KAYIT LİSTESİ'!$B$4:$H$1046,4,0)))</f>
        <v/>
      </c>
      <c r="E13" s="396" t="str">
        <f>IF(ISERROR(VLOOKUP(B13,'KAYIT LİSTESİ'!$B$4:$H$1046,5,0)),"",(VLOOKUP(B13,'KAYIT LİSTESİ'!$B$4:$H$1046,5,0)))</f>
        <v/>
      </c>
      <c r="F13" s="396" t="str">
        <f>IF(ISERROR(VLOOKUP(B13,'KAYIT LİSTESİ'!$B$4:$H$1046,6,0)),"",(VLOOKUP(B13,'KAYIT LİSTESİ'!$B$4:$H$1046,6,0)))</f>
        <v/>
      </c>
      <c r="G13" s="348"/>
      <c r="H13" s="348"/>
      <c r="I13" s="348"/>
      <c r="J13" s="283">
        <f t="shared" si="0"/>
        <v>0</v>
      </c>
      <c r="K13" s="353" t="e">
        <f>IF(LEN(J13)&gt;0,VLOOKUP(J13,puan!$AE$4:$AH$111,4)-IF(COUNTIF(puan!$AE$4:$AH$111,J13)=0,0,0)," ")</f>
        <v>#N/A</v>
      </c>
      <c r="L13" s="397"/>
      <c r="M13" s="249">
        <v>1600</v>
      </c>
      <c r="N13" s="248">
        <v>11</v>
      </c>
    </row>
    <row r="14" spans="1:14" s="84" customFormat="1" ht="33.75" customHeight="1" x14ac:dyDescent="0.2">
      <c r="A14" s="392"/>
      <c r="B14" s="393" t="s">
        <v>341</v>
      </c>
      <c r="C14" s="394" t="str">
        <f>IF(ISERROR(VLOOKUP(B14,'KAYIT LİSTESİ'!$B$4:$H$1046,2,0)),"",(VLOOKUP(B14,'KAYIT LİSTESİ'!$B$4:$H$1046,2,0)))</f>
        <v/>
      </c>
      <c r="D14" s="395" t="str">
        <f>IF(ISERROR(VLOOKUP(B14,'KAYIT LİSTESİ'!$B$4:$H$1046,4,0)),"",(VLOOKUP(B14,'KAYIT LİSTESİ'!$B$4:$H$1046,4,0)))</f>
        <v/>
      </c>
      <c r="E14" s="396" t="str">
        <f>IF(ISERROR(VLOOKUP(B14,'KAYIT LİSTESİ'!$B$4:$H$1046,5,0)),"",(VLOOKUP(B14,'KAYIT LİSTESİ'!$B$4:$H$1046,5,0)))</f>
        <v/>
      </c>
      <c r="F14" s="396" t="str">
        <f>IF(ISERROR(VLOOKUP(B14,'KAYIT LİSTESİ'!$B$4:$H$1046,6,0)),"",(VLOOKUP(B14,'KAYIT LİSTESİ'!$B$4:$H$1046,6,0)))</f>
        <v/>
      </c>
      <c r="G14" s="348"/>
      <c r="H14" s="348"/>
      <c r="I14" s="348"/>
      <c r="J14" s="283">
        <f t="shared" si="0"/>
        <v>0</v>
      </c>
      <c r="K14" s="353" t="e">
        <f>IF(LEN(J14)&gt;0,VLOOKUP(J14,puan!$AE$4:$AH$111,4)-IF(COUNTIF(puan!$AE$4:$AH$111,J14)=0,0,0)," ")</f>
        <v>#N/A</v>
      </c>
      <c r="L14" s="397"/>
      <c r="M14" s="249">
        <v>1650</v>
      </c>
      <c r="N14" s="248">
        <v>12</v>
      </c>
    </row>
    <row r="15" spans="1:14" s="84" customFormat="1" ht="33.75" customHeight="1" x14ac:dyDescent="0.2">
      <c r="A15" s="392"/>
      <c r="B15" s="393" t="s">
        <v>342</v>
      </c>
      <c r="C15" s="394" t="str">
        <f>IF(ISERROR(VLOOKUP(B15,'KAYIT LİSTESİ'!$B$4:$H$1046,2,0)),"",(VLOOKUP(B15,'KAYIT LİSTESİ'!$B$4:$H$1046,2,0)))</f>
        <v/>
      </c>
      <c r="D15" s="395" t="str">
        <f>IF(ISERROR(VLOOKUP(B15,'KAYIT LİSTESİ'!$B$4:$H$1046,4,0)),"",(VLOOKUP(B15,'KAYIT LİSTESİ'!$B$4:$H$1046,4,0)))</f>
        <v/>
      </c>
      <c r="E15" s="396" t="str">
        <f>IF(ISERROR(VLOOKUP(B15,'KAYIT LİSTESİ'!$B$4:$H$1046,5,0)),"",(VLOOKUP(B15,'KAYIT LİSTESİ'!$B$4:$H$1046,5,0)))</f>
        <v/>
      </c>
      <c r="F15" s="396" t="str">
        <f>IF(ISERROR(VLOOKUP(B15,'KAYIT LİSTESİ'!$B$4:$H$1046,6,0)),"",(VLOOKUP(B15,'KAYIT LİSTESİ'!$B$4:$H$1046,6,0)))</f>
        <v/>
      </c>
      <c r="G15" s="348"/>
      <c r="H15" s="348"/>
      <c r="I15" s="348"/>
      <c r="J15" s="283">
        <f t="shared" si="0"/>
        <v>0</v>
      </c>
      <c r="K15" s="353" t="e">
        <f>IF(LEN(J15)&gt;0,VLOOKUP(J15,puan!$AE$4:$AH$111,4)-IF(COUNTIF(puan!$AE$4:$AH$111,J15)=0,0,0)," ")</f>
        <v>#N/A</v>
      </c>
      <c r="L15" s="397"/>
      <c r="M15" s="249">
        <v>1700</v>
      </c>
      <c r="N15" s="248">
        <v>13</v>
      </c>
    </row>
    <row r="16" spans="1:14" s="84" customFormat="1" ht="33.75" customHeight="1" x14ac:dyDescent="0.2">
      <c r="A16" s="392"/>
      <c r="B16" s="393" t="s">
        <v>343</v>
      </c>
      <c r="C16" s="394" t="str">
        <f>IF(ISERROR(VLOOKUP(B16,'KAYIT LİSTESİ'!$B$4:$H$1046,2,0)),"",(VLOOKUP(B16,'KAYIT LİSTESİ'!$B$4:$H$1046,2,0)))</f>
        <v/>
      </c>
      <c r="D16" s="395" t="str">
        <f>IF(ISERROR(VLOOKUP(B16,'KAYIT LİSTESİ'!$B$4:$H$1046,4,0)),"",(VLOOKUP(B16,'KAYIT LİSTESİ'!$B$4:$H$1046,4,0)))</f>
        <v/>
      </c>
      <c r="E16" s="396" t="str">
        <f>IF(ISERROR(VLOOKUP(B16,'KAYIT LİSTESİ'!$B$4:$H$1046,5,0)),"",(VLOOKUP(B16,'KAYIT LİSTESİ'!$B$4:$H$1046,5,0)))</f>
        <v/>
      </c>
      <c r="F16" s="396" t="str">
        <f>IF(ISERROR(VLOOKUP(B16,'KAYIT LİSTESİ'!$B$4:$H$1046,6,0)),"",(VLOOKUP(B16,'KAYIT LİSTESİ'!$B$4:$H$1046,6,0)))</f>
        <v/>
      </c>
      <c r="G16" s="348"/>
      <c r="H16" s="348"/>
      <c r="I16" s="348"/>
      <c r="J16" s="283">
        <f t="shared" si="0"/>
        <v>0</v>
      </c>
      <c r="K16" s="353" t="e">
        <f>IF(LEN(J16)&gt;0,VLOOKUP(J16,puan!$AE$4:$AH$111,4)-IF(COUNTIF(puan!$AE$4:$AH$111,J16)=0,0,0)," ")</f>
        <v>#N/A</v>
      </c>
      <c r="L16" s="397"/>
      <c r="M16" s="249">
        <v>1750</v>
      </c>
      <c r="N16" s="248">
        <v>14</v>
      </c>
    </row>
    <row r="17" spans="1:14" s="84" customFormat="1" ht="33.75" customHeight="1" x14ac:dyDescent="0.2">
      <c r="A17" s="392"/>
      <c r="B17" s="393" t="s">
        <v>344</v>
      </c>
      <c r="C17" s="394" t="str">
        <f>IF(ISERROR(VLOOKUP(B17,'KAYIT LİSTESİ'!$B$4:$H$1046,2,0)),"",(VLOOKUP(B17,'KAYIT LİSTESİ'!$B$4:$H$1046,2,0)))</f>
        <v/>
      </c>
      <c r="D17" s="395" t="str">
        <f>IF(ISERROR(VLOOKUP(B17,'KAYIT LİSTESİ'!$B$4:$H$1046,4,0)),"",(VLOOKUP(B17,'KAYIT LİSTESİ'!$B$4:$H$1046,4,0)))</f>
        <v/>
      </c>
      <c r="E17" s="396" t="str">
        <f>IF(ISERROR(VLOOKUP(B17,'KAYIT LİSTESİ'!$B$4:$H$1046,5,0)),"",(VLOOKUP(B17,'KAYIT LİSTESİ'!$B$4:$H$1046,5,0)))</f>
        <v/>
      </c>
      <c r="F17" s="396" t="str">
        <f>IF(ISERROR(VLOOKUP(B17,'KAYIT LİSTESİ'!$B$4:$H$1046,6,0)),"",(VLOOKUP(B17,'KAYIT LİSTESİ'!$B$4:$H$1046,6,0)))</f>
        <v/>
      </c>
      <c r="G17" s="348"/>
      <c r="H17" s="348"/>
      <c r="I17" s="348"/>
      <c r="J17" s="283">
        <f t="shared" si="0"/>
        <v>0</v>
      </c>
      <c r="K17" s="353" t="e">
        <f>IF(LEN(J17)&gt;0,VLOOKUP(J17,puan!$AE$4:$AH$111,4)-IF(COUNTIF(puan!$AE$4:$AH$111,J17)=0,0,0)," ")</f>
        <v>#N/A</v>
      </c>
      <c r="L17" s="397"/>
      <c r="M17" s="249">
        <v>1800</v>
      </c>
      <c r="N17" s="248">
        <v>15</v>
      </c>
    </row>
    <row r="18" spans="1:14" s="84" customFormat="1" ht="33.75" customHeight="1" x14ac:dyDescent="0.2">
      <c r="A18" s="392"/>
      <c r="B18" s="393" t="s">
        <v>345</v>
      </c>
      <c r="C18" s="394" t="str">
        <f>IF(ISERROR(VLOOKUP(B18,'KAYIT LİSTESİ'!$B$4:$H$1046,2,0)),"",(VLOOKUP(B18,'KAYIT LİSTESİ'!$B$4:$H$1046,2,0)))</f>
        <v/>
      </c>
      <c r="D18" s="395" t="str">
        <f>IF(ISERROR(VLOOKUP(B18,'KAYIT LİSTESİ'!$B$4:$H$1046,4,0)),"",(VLOOKUP(B18,'KAYIT LİSTESİ'!$B$4:$H$1046,4,0)))</f>
        <v/>
      </c>
      <c r="E18" s="396" t="str">
        <f>IF(ISERROR(VLOOKUP(B18,'KAYIT LİSTESİ'!$B$4:$H$1046,5,0)),"",(VLOOKUP(B18,'KAYIT LİSTESİ'!$B$4:$H$1046,5,0)))</f>
        <v/>
      </c>
      <c r="F18" s="396" t="str">
        <f>IF(ISERROR(VLOOKUP(B18,'KAYIT LİSTESİ'!$B$4:$H$1046,6,0)),"",(VLOOKUP(B18,'KAYIT LİSTESİ'!$B$4:$H$1046,6,0)))</f>
        <v/>
      </c>
      <c r="G18" s="348"/>
      <c r="H18" s="348"/>
      <c r="I18" s="348"/>
      <c r="J18" s="283">
        <f t="shared" si="0"/>
        <v>0</v>
      </c>
      <c r="K18" s="353" t="e">
        <f>IF(LEN(J18)&gt;0,VLOOKUP(J18,puan!$AE$4:$AH$111,4)-IF(COUNTIF(puan!$AE$4:$AH$111,J18)=0,0,0)," ")</f>
        <v>#N/A</v>
      </c>
      <c r="L18" s="397"/>
      <c r="M18" s="249">
        <v>1850</v>
      </c>
      <c r="N18" s="248">
        <v>16</v>
      </c>
    </row>
    <row r="19" spans="1:14" s="84" customFormat="1" ht="33.75" customHeight="1" x14ac:dyDescent="0.2">
      <c r="A19" s="392"/>
      <c r="B19" s="393" t="s">
        <v>346</v>
      </c>
      <c r="C19" s="394" t="str">
        <f>IF(ISERROR(VLOOKUP(B19,'KAYIT LİSTESİ'!$B$4:$H$1046,2,0)),"",(VLOOKUP(B19,'KAYIT LİSTESİ'!$B$4:$H$1046,2,0)))</f>
        <v/>
      </c>
      <c r="D19" s="395" t="str">
        <f>IF(ISERROR(VLOOKUP(B19,'KAYIT LİSTESİ'!$B$4:$H$1046,4,0)),"",(VLOOKUP(B19,'KAYIT LİSTESİ'!$B$4:$H$1046,4,0)))</f>
        <v/>
      </c>
      <c r="E19" s="396" t="str">
        <f>IF(ISERROR(VLOOKUP(B19,'KAYIT LİSTESİ'!$B$4:$H$1046,5,0)),"",(VLOOKUP(B19,'KAYIT LİSTESİ'!$B$4:$H$1046,5,0)))</f>
        <v/>
      </c>
      <c r="F19" s="396" t="str">
        <f>IF(ISERROR(VLOOKUP(B19,'KAYIT LİSTESİ'!$B$4:$H$1046,6,0)),"",(VLOOKUP(B19,'KAYIT LİSTESİ'!$B$4:$H$1046,6,0)))</f>
        <v/>
      </c>
      <c r="G19" s="348"/>
      <c r="H19" s="348"/>
      <c r="I19" s="348"/>
      <c r="J19" s="283">
        <f t="shared" si="0"/>
        <v>0</v>
      </c>
      <c r="K19" s="353" t="e">
        <f>IF(LEN(J19)&gt;0,VLOOKUP(J19,puan!$AE$4:$AH$111,4)-IF(COUNTIF(puan!$AE$4:$AH$111,J19)=0,0,0)," ")</f>
        <v>#N/A</v>
      </c>
      <c r="L19" s="397"/>
      <c r="M19" s="249">
        <v>1900</v>
      </c>
      <c r="N19" s="248">
        <v>17</v>
      </c>
    </row>
    <row r="20" spans="1:14" s="84" customFormat="1" ht="33.75" customHeight="1" x14ac:dyDescent="0.2">
      <c r="A20" s="392"/>
      <c r="B20" s="393" t="s">
        <v>347</v>
      </c>
      <c r="C20" s="394" t="str">
        <f>IF(ISERROR(VLOOKUP(B20,'KAYIT LİSTESİ'!$B$4:$H$1046,2,0)),"",(VLOOKUP(B20,'KAYIT LİSTESİ'!$B$4:$H$1046,2,0)))</f>
        <v/>
      </c>
      <c r="D20" s="395" t="str">
        <f>IF(ISERROR(VLOOKUP(B20,'KAYIT LİSTESİ'!$B$4:$H$1046,4,0)),"",(VLOOKUP(B20,'KAYIT LİSTESİ'!$B$4:$H$1046,4,0)))</f>
        <v/>
      </c>
      <c r="E20" s="396" t="str">
        <f>IF(ISERROR(VLOOKUP(B20,'KAYIT LİSTESİ'!$B$4:$H$1046,5,0)),"",(VLOOKUP(B20,'KAYIT LİSTESİ'!$B$4:$H$1046,5,0)))</f>
        <v/>
      </c>
      <c r="F20" s="396" t="str">
        <f>IF(ISERROR(VLOOKUP(B20,'KAYIT LİSTESİ'!$B$4:$H$1046,6,0)),"",(VLOOKUP(B20,'KAYIT LİSTESİ'!$B$4:$H$1046,6,0)))</f>
        <v/>
      </c>
      <c r="G20" s="348"/>
      <c r="H20" s="348"/>
      <c r="I20" s="348"/>
      <c r="J20" s="283">
        <f t="shared" si="0"/>
        <v>0</v>
      </c>
      <c r="K20" s="353" t="e">
        <f>IF(LEN(J20)&gt;0,VLOOKUP(J20,puan!$AE$4:$AH$111,4)-IF(COUNTIF(puan!$AE$4:$AH$111,J20)=0,0,0)," ")</f>
        <v>#N/A</v>
      </c>
      <c r="L20" s="397"/>
      <c r="M20" s="249">
        <v>1950</v>
      </c>
      <c r="N20" s="248">
        <v>18</v>
      </c>
    </row>
    <row r="21" spans="1:14" s="84" customFormat="1" ht="33.75" customHeight="1" x14ac:dyDescent="0.2">
      <c r="A21" s="392"/>
      <c r="B21" s="393" t="s">
        <v>348</v>
      </c>
      <c r="C21" s="394" t="str">
        <f>IF(ISERROR(VLOOKUP(B21,'KAYIT LİSTESİ'!$B$4:$H$1046,2,0)),"",(VLOOKUP(B21,'KAYIT LİSTESİ'!$B$4:$H$1046,2,0)))</f>
        <v/>
      </c>
      <c r="D21" s="395" t="str">
        <f>IF(ISERROR(VLOOKUP(B21,'KAYIT LİSTESİ'!$B$4:$H$1046,4,0)),"",(VLOOKUP(B21,'KAYIT LİSTESİ'!$B$4:$H$1046,4,0)))</f>
        <v/>
      </c>
      <c r="E21" s="396" t="str">
        <f>IF(ISERROR(VLOOKUP(B21,'KAYIT LİSTESİ'!$B$4:$H$1046,5,0)),"",(VLOOKUP(B21,'KAYIT LİSTESİ'!$B$4:$H$1046,5,0)))</f>
        <v/>
      </c>
      <c r="F21" s="396" t="str">
        <f>IF(ISERROR(VLOOKUP(B21,'KAYIT LİSTESİ'!$B$4:$H$1046,6,0)),"",(VLOOKUP(B21,'KAYIT LİSTESİ'!$B$4:$H$1046,6,0)))</f>
        <v/>
      </c>
      <c r="G21" s="348"/>
      <c r="H21" s="348"/>
      <c r="I21" s="348"/>
      <c r="J21" s="283">
        <f t="shared" si="0"/>
        <v>0</v>
      </c>
      <c r="K21" s="353" t="e">
        <f>IF(LEN(J21)&gt;0,VLOOKUP(J21,puan!$AE$4:$AH$111,4)-IF(COUNTIF(puan!$AE$4:$AH$111,J21)=0,0,0)," ")</f>
        <v>#N/A</v>
      </c>
      <c r="L21" s="397"/>
      <c r="M21" s="249">
        <v>2000</v>
      </c>
      <c r="N21" s="248">
        <v>19</v>
      </c>
    </row>
    <row r="22" spans="1:14" s="84" customFormat="1" ht="33.75" customHeight="1" x14ac:dyDescent="0.2">
      <c r="A22" s="392"/>
      <c r="B22" s="393" t="s">
        <v>349</v>
      </c>
      <c r="C22" s="394" t="str">
        <f>IF(ISERROR(VLOOKUP(B22,'KAYIT LİSTESİ'!$B$4:$H$1046,2,0)),"",(VLOOKUP(B22,'KAYIT LİSTESİ'!$B$4:$H$1046,2,0)))</f>
        <v/>
      </c>
      <c r="D22" s="395" t="str">
        <f>IF(ISERROR(VLOOKUP(B22,'KAYIT LİSTESİ'!$B$4:$H$1046,4,0)),"",(VLOOKUP(B22,'KAYIT LİSTESİ'!$B$4:$H$1046,4,0)))</f>
        <v/>
      </c>
      <c r="E22" s="396" t="str">
        <f>IF(ISERROR(VLOOKUP(B22,'KAYIT LİSTESİ'!$B$4:$H$1046,5,0)),"",(VLOOKUP(B22,'KAYIT LİSTESİ'!$B$4:$H$1046,5,0)))</f>
        <v/>
      </c>
      <c r="F22" s="396" t="str">
        <f>IF(ISERROR(VLOOKUP(B22,'KAYIT LİSTESİ'!$B$4:$H$1046,6,0)),"",(VLOOKUP(B22,'KAYIT LİSTESİ'!$B$4:$H$1046,6,0)))</f>
        <v/>
      </c>
      <c r="G22" s="348"/>
      <c r="H22" s="348"/>
      <c r="I22" s="348"/>
      <c r="J22" s="283">
        <f t="shared" si="0"/>
        <v>0</v>
      </c>
      <c r="K22" s="353" t="e">
        <f>IF(LEN(J22)&gt;0,VLOOKUP(J22,puan!$AE$4:$AH$111,4)-IF(COUNTIF(puan!$AE$4:$AH$111,J22)=0,0,0)," ")</f>
        <v>#N/A</v>
      </c>
      <c r="L22" s="397"/>
      <c r="M22" s="249">
        <v>2050</v>
      </c>
      <c r="N22" s="248">
        <v>20</v>
      </c>
    </row>
    <row r="23" spans="1:14" s="84" customFormat="1" ht="33.75" customHeight="1" x14ac:dyDescent="0.2">
      <c r="A23" s="392"/>
      <c r="B23" s="393" t="s">
        <v>350</v>
      </c>
      <c r="C23" s="394" t="str">
        <f>IF(ISERROR(VLOOKUP(B23,'KAYIT LİSTESİ'!$B$4:$H$1046,2,0)),"",(VLOOKUP(B23,'KAYIT LİSTESİ'!$B$4:$H$1046,2,0)))</f>
        <v/>
      </c>
      <c r="D23" s="395" t="str">
        <f>IF(ISERROR(VLOOKUP(B23,'KAYIT LİSTESİ'!$B$4:$H$1046,4,0)),"",(VLOOKUP(B23,'KAYIT LİSTESİ'!$B$4:$H$1046,4,0)))</f>
        <v/>
      </c>
      <c r="E23" s="396" t="str">
        <f>IF(ISERROR(VLOOKUP(B23,'KAYIT LİSTESİ'!$B$4:$H$1046,5,0)),"",(VLOOKUP(B23,'KAYIT LİSTESİ'!$B$4:$H$1046,5,0)))</f>
        <v/>
      </c>
      <c r="F23" s="396" t="str">
        <f>IF(ISERROR(VLOOKUP(B23,'KAYIT LİSTESİ'!$B$4:$H$1046,6,0)),"",(VLOOKUP(B23,'KAYIT LİSTESİ'!$B$4:$H$1046,6,0)))</f>
        <v/>
      </c>
      <c r="G23" s="348"/>
      <c r="H23" s="348"/>
      <c r="I23" s="348"/>
      <c r="J23" s="283">
        <f t="shared" si="0"/>
        <v>0</v>
      </c>
      <c r="K23" s="353" t="e">
        <f>IF(LEN(J23)&gt;0,VLOOKUP(J23,puan!$AE$4:$AH$111,4)-IF(COUNTIF(puan!$AE$4:$AH$111,J23)=0,0,0)," ")</f>
        <v>#N/A</v>
      </c>
      <c r="L23" s="397"/>
      <c r="M23" s="249">
        <v>2100</v>
      </c>
      <c r="N23" s="248">
        <v>21</v>
      </c>
    </row>
    <row r="24" spans="1:14" s="84" customFormat="1" ht="33.75" customHeight="1" x14ac:dyDescent="0.2">
      <c r="A24" s="392"/>
      <c r="B24" s="393" t="s">
        <v>351</v>
      </c>
      <c r="C24" s="394" t="str">
        <f>IF(ISERROR(VLOOKUP(B24,'KAYIT LİSTESİ'!$B$4:$H$1046,2,0)),"",(VLOOKUP(B24,'KAYIT LİSTESİ'!$B$4:$H$1046,2,0)))</f>
        <v/>
      </c>
      <c r="D24" s="395" t="str">
        <f>IF(ISERROR(VLOOKUP(B24,'KAYIT LİSTESİ'!$B$4:$H$1046,4,0)),"",(VLOOKUP(B24,'KAYIT LİSTESİ'!$B$4:$H$1046,4,0)))</f>
        <v/>
      </c>
      <c r="E24" s="396" t="str">
        <f>IF(ISERROR(VLOOKUP(B24,'KAYIT LİSTESİ'!$B$4:$H$1046,5,0)),"",(VLOOKUP(B24,'KAYIT LİSTESİ'!$B$4:$H$1046,5,0)))</f>
        <v/>
      </c>
      <c r="F24" s="396" t="str">
        <f>IF(ISERROR(VLOOKUP(B24,'KAYIT LİSTESİ'!$B$4:$H$1046,6,0)),"",(VLOOKUP(B24,'KAYIT LİSTESİ'!$B$4:$H$1046,6,0)))</f>
        <v/>
      </c>
      <c r="G24" s="348"/>
      <c r="H24" s="348"/>
      <c r="I24" s="348"/>
      <c r="J24" s="283">
        <f t="shared" si="0"/>
        <v>0</v>
      </c>
      <c r="K24" s="353" t="e">
        <f>IF(LEN(J24)&gt;0,VLOOKUP(J24,puan!$AE$4:$AH$111,4)-IF(COUNTIF(puan!$AE$4:$AH$111,J24)=0,0,0)," ")</f>
        <v>#N/A</v>
      </c>
      <c r="L24" s="397"/>
      <c r="M24" s="249">
        <v>2150</v>
      </c>
      <c r="N24" s="248">
        <v>22</v>
      </c>
    </row>
    <row r="25" spans="1:14" s="84" customFormat="1" ht="33.75" customHeight="1" x14ac:dyDescent="0.2">
      <c r="A25" s="392"/>
      <c r="B25" s="393" t="s">
        <v>352</v>
      </c>
      <c r="C25" s="394" t="str">
        <f>IF(ISERROR(VLOOKUP(B25,'KAYIT LİSTESİ'!$B$4:$H$1046,2,0)),"",(VLOOKUP(B25,'KAYIT LİSTESİ'!$B$4:$H$1046,2,0)))</f>
        <v/>
      </c>
      <c r="D25" s="395" t="str">
        <f>IF(ISERROR(VLOOKUP(B25,'KAYIT LİSTESİ'!$B$4:$H$1046,4,0)),"",(VLOOKUP(B25,'KAYIT LİSTESİ'!$B$4:$H$1046,4,0)))</f>
        <v/>
      </c>
      <c r="E25" s="396" t="str">
        <f>IF(ISERROR(VLOOKUP(B25,'KAYIT LİSTESİ'!$B$4:$H$1046,5,0)),"",(VLOOKUP(B25,'KAYIT LİSTESİ'!$B$4:$H$1046,5,0)))</f>
        <v/>
      </c>
      <c r="F25" s="396" t="str">
        <f>IF(ISERROR(VLOOKUP(B25,'KAYIT LİSTESİ'!$B$4:$H$1046,6,0)),"",(VLOOKUP(B25,'KAYIT LİSTESİ'!$B$4:$H$1046,6,0)))</f>
        <v/>
      </c>
      <c r="G25" s="348"/>
      <c r="H25" s="348"/>
      <c r="I25" s="348"/>
      <c r="J25" s="283">
        <f t="shared" si="0"/>
        <v>0</v>
      </c>
      <c r="K25" s="353" t="e">
        <f>IF(LEN(J25)&gt;0,VLOOKUP(J25,puan!$AE$4:$AH$111,4)-IF(COUNTIF(puan!$AE$4:$AH$111,J25)=0,0,0)," ")</f>
        <v>#N/A</v>
      </c>
      <c r="L25" s="397"/>
      <c r="M25" s="249">
        <v>2200</v>
      </c>
      <c r="N25" s="248">
        <v>23</v>
      </c>
    </row>
    <row r="26" spans="1:14" s="84" customFormat="1" ht="33.75" customHeight="1" x14ac:dyDescent="0.2">
      <c r="A26" s="392"/>
      <c r="B26" s="393" t="s">
        <v>353</v>
      </c>
      <c r="C26" s="394" t="str">
        <f>IF(ISERROR(VLOOKUP(B26,'KAYIT LİSTESİ'!$B$4:$H$1046,2,0)),"",(VLOOKUP(B26,'KAYIT LİSTESİ'!$B$4:$H$1046,2,0)))</f>
        <v/>
      </c>
      <c r="D26" s="395" t="str">
        <f>IF(ISERROR(VLOOKUP(B26,'KAYIT LİSTESİ'!$B$4:$H$1046,4,0)),"",(VLOOKUP(B26,'KAYIT LİSTESİ'!$B$4:$H$1046,4,0)))</f>
        <v/>
      </c>
      <c r="E26" s="396" t="str">
        <f>IF(ISERROR(VLOOKUP(B26,'KAYIT LİSTESİ'!$B$4:$H$1046,5,0)),"",(VLOOKUP(B26,'KAYIT LİSTESİ'!$B$4:$H$1046,5,0)))</f>
        <v/>
      </c>
      <c r="F26" s="396" t="str">
        <f>IF(ISERROR(VLOOKUP(B26,'KAYIT LİSTESİ'!$B$4:$H$1046,6,0)),"",(VLOOKUP(B26,'KAYIT LİSTESİ'!$B$4:$H$1046,6,0)))</f>
        <v/>
      </c>
      <c r="G26" s="348"/>
      <c r="H26" s="348"/>
      <c r="I26" s="348"/>
      <c r="J26" s="283">
        <f t="shared" si="0"/>
        <v>0</v>
      </c>
      <c r="K26" s="353" t="e">
        <f>IF(LEN(J26)&gt;0,VLOOKUP(J26,puan!$AE$4:$AH$111,4)-IF(COUNTIF(puan!$AE$4:$AH$111,J26)=0,0,0)," ")</f>
        <v>#N/A</v>
      </c>
      <c r="L26" s="397"/>
      <c r="M26" s="249">
        <v>2250</v>
      </c>
      <c r="N26" s="248">
        <v>24</v>
      </c>
    </row>
    <row r="27" spans="1:14" s="84" customFormat="1" ht="33.75" customHeight="1" x14ac:dyDescent="0.2">
      <c r="A27" s="392"/>
      <c r="B27" s="393" t="s">
        <v>354</v>
      </c>
      <c r="C27" s="394" t="str">
        <f>IF(ISERROR(VLOOKUP(B27,'KAYIT LİSTESİ'!$B$4:$H$1046,2,0)),"",(VLOOKUP(B27,'KAYIT LİSTESİ'!$B$4:$H$1046,2,0)))</f>
        <v/>
      </c>
      <c r="D27" s="395" t="str">
        <f>IF(ISERROR(VLOOKUP(B27,'KAYIT LİSTESİ'!$B$4:$H$1046,4,0)),"",(VLOOKUP(B27,'KAYIT LİSTESİ'!$B$4:$H$1046,4,0)))</f>
        <v/>
      </c>
      <c r="E27" s="396" t="str">
        <f>IF(ISERROR(VLOOKUP(B27,'KAYIT LİSTESİ'!$B$4:$H$1046,5,0)),"",(VLOOKUP(B27,'KAYIT LİSTESİ'!$B$4:$H$1046,5,0)))</f>
        <v/>
      </c>
      <c r="F27" s="396" t="str">
        <f>IF(ISERROR(VLOOKUP(B27,'KAYIT LİSTESİ'!$B$4:$H$1046,6,0)),"",(VLOOKUP(B27,'KAYIT LİSTESİ'!$B$4:$H$1046,6,0)))</f>
        <v/>
      </c>
      <c r="G27" s="348"/>
      <c r="H27" s="348"/>
      <c r="I27" s="348"/>
      <c r="J27" s="283">
        <f t="shared" si="0"/>
        <v>0</v>
      </c>
      <c r="K27" s="353" t="e">
        <f>IF(LEN(J27)&gt;0,VLOOKUP(J27,puan!$AE$4:$AH$111,4)-IF(COUNTIF(puan!$AE$4:$AH$111,J27)=0,0,0)," ")</f>
        <v>#N/A</v>
      </c>
      <c r="L27" s="397"/>
      <c r="M27" s="249">
        <v>2300</v>
      </c>
      <c r="N27" s="248">
        <v>25</v>
      </c>
    </row>
    <row r="28" spans="1:14" s="84" customFormat="1" ht="33.75" customHeight="1" x14ac:dyDescent="0.2">
      <c r="A28" s="392"/>
      <c r="B28" s="393" t="s">
        <v>355</v>
      </c>
      <c r="C28" s="394" t="str">
        <f>IF(ISERROR(VLOOKUP(B28,'KAYIT LİSTESİ'!$B$4:$H$1046,2,0)),"",(VLOOKUP(B28,'KAYIT LİSTESİ'!$B$4:$H$1046,2,0)))</f>
        <v/>
      </c>
      <c r="D28" s="395" t="str">
        <f>IF(ISERROR(VLOOKUP(B28,'KAYIT LİSTESİ'!$B$4:$H$1046,4,0)),"",(VLOOKUP(B28,'KAYIT LİSTESİ'!$B$4:$H$1046,4,0)))</f>
        <v/>
      </c>
      <c r="E28" s="396" t="str">
        <f>IF(ISERROR(VLOOKUP(B28,'KAYIT LİSTESİ'!$B$4:$H$1046,5,0)),"",(VLOOKUP(B28,'KAYIT LİSTESİ'!$B$4:$H$1046,5,0)))</f>
        <v/>
      </c>
      <c r="F28" s="396" t="str">
        <f>IF(ISERROR(VLOOKUP(B28,'KAYIT LİSTESİ'!$B$4:$H$1046,6,0)),"",(VLOOKUP(B28,'KAYIT LİSTESİ'!$B$4:$H$1046,6,0)))</f>
        <v/>
      </c>
      <c r="G28" s="348"/>
      <c r="H28" s="348"/>
      <c r="I28" s="348"/>
      <c r="J28" s="283">
        <f t="shared" si="0"/>
        <v>0</v>
      </c>
      <c r="K28" s="353" t="e">
        <f>IF(LEN(J28)&gt;0,VLOOKUP(J28,puan!$AE$4:$AH$111,4)-IF(COUNTIF(puan!$AE$4:$AH$111,J28)=0,0,0)," ")</f>
        <v>#N/A</v>
      </c>
      <c r="L28" s="397"/>
      <c r="M28" s="249">
        <v>2325</v>
      </c>
      <c r="N28" s="248">
        <v>26</v>
      </c>
    </row>
    <row r="29" spans="1:14" s="84" customFormat="1" ht="33.75" customHeight="1" x14ac:dyDescent="0.2">
      <c r="A29" s="392"/>
      <c r="B29" s="393" t="s">
        <v>356</v>
      </c>
      <c r="C29" s="394" t="str">
        <f>IF(ISERROR(VLOOKUP(B29,'KAYIT LİSTESİ'!$B$4:$H$1046,2,0)),"",(VLOOKUP(B29,'KAYIT LİSTESİ'!$B$4:$H$1046,2,0)))</f>
        <v/>
      </c>
      <c r="D29" s="395" t="str">
        <f>IF(ISERROR(VLOOKUP(B29,'KAYIT LİSTESİ'!$B$4:$H$1046,4,0)),"",(VLOOKUP(B29,'KAYIT LİSTESİ'!$B$4:$H$1046,4,0)))</f>
        <v/>
      </c>
      <c r="E29" s="396" t="str">
        <f>IF(ISERROR(VLOOKUP(B29,'KAYIT LİSTESİ'!$B$4:$H$1046,5,0)),"",(VLOOKUP(B29,'KAYIT LİSTESİ'!$B$4:$H$1046,5,0)))</f>
        <v/>
      </c>
      <c r="F29" s="396" t="str">
        <f>IF(ISERROR(VLOOKUP(B29,'KAYIT LİSTESİ'!$B$4:$H$1046,6,0)),"",(VLOOKUP(B29,'KAYIT LİSTESİ'!$B$4:$H$1046,6,0)))</f>
        <v/>
      </c>
      <c r="G29" s="348"/>
      <c r="H29" s="348"/>
      <c r="I29" s="348"/>
      <c r="J29" s="283">
        <f t="shared" si="0"/>
        <v>0</v>
      </c>
      <c r="K29" s="353" t="e">
        <f>IF(LEN(J29)&gt;0,VLOOKUP(J29,puan!$AE$4:$AH$111,4)-IF(COUNTIF(puan!$AE$4:$AH$111,J29)=0,0,0)," ")</f>
        <v>#N/A</v>
      </c>
      <c r="L29" s="397"/>
      <c r="M29" s="249">
        <v>2350</v>
      </c>
      <c r="N29" s="248">
        <v>27</v>
      </c>
    </row>
    <row r="30" spans="1:14" s="84" customFormat="1" ht="33.75" customHeight="1" x14ac:dyDescent="0.2">
      <c r="A30" s="392"/>
      <c r="B30" s="393" t="s">
        <v>357</v>
      </c>
      <c r="C30" s="394" t="str">
        <f>IF(ISERROR(VLOOKUP(B30,'KAYIT LİSTESİ'!$B$4:$H$1046,2,0)),"",(VLOOKUP(B30,'KAYIT LİSTESİ'!$B$4:$H$1046,2,0)))</f>
        <v/>
      </c>
      <c r="D30" s="395" t="str">
        <f>IF(ISERROR(VLOOKUP(B30,'KAYIT LİSTESİ'!$B$4:$H$1046,4,0)),"",(VLOOKUP(B30,'KAYIT LİSTESİ'!$B$4:$H$1046,4,0)))</f>
        <v/>
      </c>
      <c r="E30" s="396" t="str">
        <f>IF(ISERROR(VLOOKUP(B30,'KAYIT LİSTESİ'!$B$4:$H$1046,5,0)),"",(VLOOKUP(B30,'KAYIT LİSTESİ'!$B$4:$H$1046,5,0)))</f>
        <v/>
      </c>
      <c r="F30" s="396" t="str">
        <f>IF(ISERROR(VLOOKUP(B30,'KAYIT LİSTESİ'!$B$4:$H$1046,6,0)),"",(VLOOKUP(B30,'KAYIT LİSTESİ'!$B$4:$H$1046,6,0)))</f>
        <v/>
      </c>
      <c r="G30" s="348"/>
      <c r="H30" s="348"/>
      <c r="I30" s="348"/>
      <c r="J30" s="283">
        <f t="shared" si="0"/>
        <v>0</v>
      </c>
      <c r="K30" s="353" t="e">
        <f>IF(LEN(J30)&gt;0,VLOOKUP(J30,puan!$AE$4:$AH$111,4)-IF(COUNTIF(puan!$AE$4:$AH$111,J30)=0,0,0)," ")</f>
        <v>#N/A</v>
      </c>
      <c r="L30" s="397"/>
      <c r="M30" s="249">
        <v>2400</v>
      </c>
      <c r="N30" s="248">
        <v>28</v>
      </c>
    </row>
    <row r="31" spans="1:14" s="84" customFormat="1" ht="33.75" customHeight="1" x14ac:dyDescent="0.2">
      <c r="A31" s="392"/>
      <c r="B31" s="393" t="s">
        <v>358</v>
      </c>
      <c r="C31" s="394" t="str">
        <f>IF(ISERROR(VLOOKUP(B31,'KAYIT LİSTESİ'!$B$4:$H$1046,2,0)),"",(VLOOKUP(B31,'KAYIT LİSTESİ'!$B$4:$H$1046,2,0)))</f>
        <v/>
      </c>
      <c r="D31" s="395" t="str">
        <f>IF(ISERROR(VLOOKUP(B31,'KAYIT LİSTESİ'!$B$4:$H$1046,4,0)),"",(VLOOKUP(B31,'KAYIT LİSTESİ'!$B$4:$H$1046,4,0)))</f>
        <v/>
      </c>
      <c r="E31" s="396" t="str">
        <f>IF(ISERROR(VLOOKUP(B31,'KAYIT LİSTESİ'!$B$4:$H$1046,5,0)),"",(VLOOKUP(B31,'KAYIT LİSTESİ'!$B$4:$H$1046,5,0)))</f>
        <v/>
      </c>
      <c r="F31" s="396" t="str">
        <f>IF(ISERROR(VLOOKUP(B31,'KAYIT LİSTESİ'!$B$4:$H$1046,6,0)),"",(VLOOKUP(B31,'KAYIT LİSTESİ'!$B$4:$H$1046,6,0)))</f>
        <v/>
      </c>
      <c r="G31" s="348"/>
      <c r="H31" s="348"/>
      <c r="I31" s="348"/>
      <c r="J31" s="283">
        <f t="shared" si="0"/>
        <v>0</v>
      </c>
      <c r="K31" s="353" t="e">
        <f>IF(LEN(J31)&gt;0,VLOOKUP(J31,puan!$AE$4:$AH$111,4)-IF(COUNTIF(puan!$AE$4:$AH$111,J31)=0,0,0)," ")</f>
        <v>#N/A</v>
      </c>
      <c r="L31" s="397"/>
      <c r="M31" s="249">
        <v>2450</v>
      </c>
      <c r="N31" s="248">
        <v>29</v>
      </c>
    </row>
    <row r="32" spans="1:14" s="84" customFormat="1" ht="33.75" customHeight="1" x14ac:dyDescent="0.2">
      <c r="A32" s="392"/>
      <c r="B32" s="393" t="s">
        <v>359</v>
      </c>
      <c r="C32" s="394" t="str">
        <f>IF(ISERROR(VLOOKUP(B32,'KAYIT LİSTESİ'!$B$4:$H$1046,2,0)),"",(VLOOKUP(B32,'KAYIT LİSTESİ'!$B$4:$H$1046,2,0)))</f>
        <v/>
      </c>
      <c r="D32" s="395" t="str">
        <f>IF(ISERROR(VLOOKUP(B32,'KAYIT LİSTESİ'!$B$4:$H$1046,4,0)),"",(VLOOKUP(B32,'KAYIT LİSTESİ'!$B$4:$H$1046,4,0)))</f>
        <v/>
      </c>
      <c r="E32" s="396" t="str">
        <f>IF(ISERROR(VLOOKUP(B32,'KAYIT LİSTESİ'!$B$4:$H$1046,5,0)),"",(VLOOKUP(B32,'KAYIT LİSTESİ'!$B$4:$H$1046,5,0)))</f>
        <v/>
      </c>
      <c r="F32" s="396" t="str">
        <f>IF(ISERROR(VLOOKUP(B32,'KAYIT LİSTESİ'!$B$4:$H$1046,6,0)),"",(VLOOKUP(B32,'KAYIT LİSTESİ'!$B$4:$H$1046,6,0)))</f>
        <v/>
      </c>
      <c r="G32" s="348"/>
      <c r="H32" s="348"/>
      <c r="I32" s="348"/>
      <c r="J32" s="283">
        <f t="shared" si="0"/>
        <v>0</v>
      </c>
      <c r="K32" s="353" t="e">
        <f>IF(LEN(J32)&gt;0,VLOOKUP(J32,puan!$AE$4:$AH$111,4)-IF(COUNTIF(puan!$AE$4:$AH$111,J32)=0,0,0)," ")</f>
        <v>#N/A</v>
      </c>
      <c r="L32" s="397"/>
      <c r="M32" s="249">
        <v>2500</v>
      </c>
      <c r="N32" s="248">
        <v>30</v>
      </c>
    </row>
    <row r="33" spans="1:14" s="84" customFormat="1" ht="33.75" customHeight="1" x14ac:dyDescent="0.2">
      <c r="A33" s="392"/>
      <c r="B33" s="393" t="s">
        <v>360</v>
      </c>
      <c r="C33" s="394" t="str">
        <f>IF(ISERROR(VLOOKUP(B33,'KAYIT LİSTESİ'!$B$4:$H$1046,2,0)),"",(VLOOKUP(B33,'KAYIT LİSTESİ'!$B$4:$H$1046,2,0)))</f>
        <v/>
      </c>
      <c r="D33" s="395" t="str">
        <f>IF(ISERROR(VLOOKUP(B33,'KAYIT LİSTESİ'!$B$4:$H$1046,4,0)),"",(VLOOKUP(B33,'KAYIT LİSTESİ'!$B$4:$H$1046,4,0)))</f>
        <v/>
      </c>
      <c r="E33" s="396" t="str">
        <f>IF(ISERROR(VLOOKUP(B33,'KAYIT LİSTESİ'!$B$4:$H$1046,5,0)),"",(VLOOKUP(B33,'KAYIT LİSTESİ'!$B$4:$H$1046,5,0)))</f>
        <v/>
      </c>
      <c r="F33" s="396" t="str">
        <f>IF(ISERROR(VLOOKUP(B33,'KAYIT LİSTESİ'!$B$4:$H$1046,6,0)),"",(VLOOKUP(B33,'KAYIT LİSTESİ'!$B$4:$H$1046,6,0)))</f>
        <v/>
      </c>
      <c r="G33" s="348"/>
      <c r="H33" s="348"/>
      <c r="I33" s="348"/>
      <c r="J33" s="283">
        <f t="shared" si="0"/>
        <v>0</v>
      </c>
      <c r="K33" s="353" t="e">
        <f>IF(LEN(J33)&gt;0,VLOOKUP(J33,puan!$AE$4:$AH$111,4)-IF(COUNTIF(puan!$AE$4:$AH$111,J33)=0,0,0)," ")</f>
        <v>#N/A</v>
      </c>
      <c r="L33" s="397"/>
      <c r="M33" s="249">
        <v>2550</v>
      </c>
      <c r="N33" s="248">
        <v>31</v>
      </c>
    </row>
    <row r="34" spans="1:14" s="84" customFormat="1" ht="33.75" customHeight="1" x14ac:dyDescent="0.2">
      <c r="A34" s="392"/>
      <c r="B34" s="393" t="s">
        <v>361</v>
      </c>
      <c r="C34" s="394" t="str">
        <f>IF(ISERROR(VLOOKUP(B34,'KAYIT LİSTESİ'!$B$4:$H$1046,2,0)),"",(VLOOKUP(B34,'KAYIT LİSTESİ'!$B$4:$H$1046,2,0)))</f>
        <v/>
      </c>
      <c r="D34" s="395" t="str">
        <f>IF(ISERROR(VLOOKUP(B34,'KAYIT LİSTESİ'!$B$4:$H$1046,4,0)),"",(VLOOKUP(B34,'KAYIT LİSTESİ'!$B$4:$H$1046,4,0)))</f>
        <v/>
      </c>
      <c r="E34" s="396" t="str">
        <f>IF(ISERROR(VLOOKUP(B34,'KAYIT LİSTESİ'!$B$4:$H$1046,5,0)),"",(VLOOKUP(B34,'KAYIT LİSTESİ'!$B$4:$H$1046,5,0)))</f>
        <v/>
      </c>
      <c r="F34" s="396" t="str">
        <f>IF(ISERROR(VLOOKUP(B34,'KAYIT LİSTESİ'!$B$4:$H$1046,6,0)),"",(VLOOKUP(B34,'KAYIT LİSTESİ'!$B$4:$H$1046,6,0)))</f>
        <v/>
      </c>
      <c r="G34" s="348"/>
      <c r="H34" s="348"/>
      <c r="I34" s="348"/>
      <c r="J34" s="283">
        <f t="shared" si="0"/>
        <v>0</v>
      </c>
      <c r="K34" s="353" t="e">
        <f>IF(LEN(J34)&gt;0,VLOOKUP(J34,puan!$AE$4:$AH$111,4)-IF(COUNTIF(puan!$AE$4:$AH$111,J34)=0,0,0)," ")</f>
        <v>#N/A</v>
      </c>
      <c r="L34" s="397"/>
      <c r="M34" s="249">
        <v>2600</v>
      </c>
      <c r="N34" s="248">
        <v>32</v>
      </c>
    </row>
    <row r="35" spans="1:14" s="84" customFormat="1" ht="33.75" customHeight="1" x14ac:dyDescent="0.2">
      <c r="A35" s="392"/>
      <c r="B35" s="393" t="s">
        <v>362</v>
      </c>
      <c r="C35" s="394" t="str">
        <f>IF(ISERROR(VLOOKUP(B35,'KAYIT LİSTESİ'!$B$4:$H$1046,2,0)),"",(VLOOKUP(B35,'KAYIT LİSTESİ'!$B$4:$H$1046,2,0)))</f>
        <v/>
      </c>
      <c r="D35" s="395" t="str">
        <f>IF(ISERROR(VLOOKUP(B35,'KAYIT LİSTESİ'!$B$4:$H$1046,4,0)),"",(VLOOKUP(B35,'KAYIT LİSTESİ'!$B$4:$H$1046,4,0)))</f>
        <v/>
      </c>
      <c r="E35" s="396" t="str">
        <f>IF(ISERROR(VLOOKUP(B35,'KAYIT LİSTESİ'!$B$4:$H$1046,5,0)),"",(VLOOKUP(B35,'KAYIT LİSTESİ'!$B$4:$H$1046,5,0)))</f>
        <v/>
      </c>
      <c r="F35" s="396" t="str">
        <f>IF(ISERROR(VLOOKUP(B35,'KAYIT LİSTESİ'!$B$4:$H$1046,6,0)),"",(VLOOKUP(B35,'KAYIT LİSTESİ'!$B$4:$H$1046,6,0)))</f>
        <v/>
      </c>
      <c r="G35" s="348"/>
      <c r="H35" s="348"/>
      <c r="I35" s="348"/>
      <c r="J35" s="283">
        <f t="shared" si="0"/>
        <v>0</v>
      </c>
      <c r="K35" s="353" t="e">
        <f>IF(LEN(J35)&gt;0,VLOOKUP(J35,puan!$AE$4:$AH$111,4)-IF(COUNTIF(puan!$AE$4:$AH$111,J35)=0,0,0)," ")</f>
        <v>#N/A</v>
      </c>
      <c r="L35" s="397"/>
      <c r="M35" s="249">
        <v>2650</v>
      </c>
      <c r="N35" s="248">
        <v>33</v>
      </c>
    </row>
    <row r="36" spans="1:14" s="84" customFormat="1" ht="33.75" customHeight="1" x14ac:dyDescent="0.2">
      <c r="A36" s="392"/>
      <c r="B36" s="393" t="s">
        <v>363</v>
      </c>
      <c r="C36" s="394" t="str">
        <f>IF(ISERROR(VLOOKUP(B36,'KAYIT LİSTESİ'!$B$4:$H$1046,2,0)),"",(VLOOKUP(B36,'KAYIT LİSTESİ'!$B$4:$H$1046,2,0)))</f>
        <v/>
      </c>
      <c r="D36" s="395" t="str">
        <f>IF(ISERROR(VLOOKUP(B36,'KAYIT LİSTESİ'!$B$4:$H$1046,4,0)),"",(VLOOKUP(B36,'KAYIT LİSTESİ'!$B$4:$H$1046,4,0)))</f>
        <v/>
      </c>
      <c r="E36" s="396" t="str">
        <f>IF(ISERROR(VLOOKUP(B36,'KAYIT LİSTESİ'!$B$4:$H$1046,5,0)),"",(VLOOKUP(B36,'KAYIT LİSTESİ'!$B$4:$H$1046,5,0)))</f>
        <v/>
      </c>
      <c r="F36" s="396" t="str">
        <f>IF(ISERROR(VLOOKUP(B36,'KAYIT LİSTESİ'!$B$4:$H$1046,6,0)),"",(VLOOKUP(B36,'KAYIT LİSTESİ'!$B$4:$H$1046,6,0)))</f>
        <v/>
      </c>
      <c r="G36" s="348"/>
      <c r="H36" s="348"/>
      <c r="I36" s="348"/>
      <c r="J36" s="283">
        <f t="shared" si="0"/>
        <v>0</v>
      </c>
      <c r="K36" s="353" t="e">
        <f>IF(LEN(J36)&gt;0,VLOOKUP(J36,puan!$AE$4:$AH$111,4)-IF(COUNTIF(puan!$AE$4:$AH$111,J36)=0,0,0)," ")</f>
        <v>#N/A</v>
      </c>
      <c r="L36" s="397"/>
      <c r="M36" s="249">
        <v>2700</v>
      </c>
      <c r="N36" s="248">
        <v>34</v>
      </c>
    </row>
    <row r="37" spans="1:14" s="84" customFormat="1" ht="33.75" customHeight="1" x14ac:dyDescent="0.2">
      <c r="A37" s="392"/>
      <c r="B37" s="393" t="s">
        <v>364</v>
      </c>
      <c r="C37" s="394" t="str">
        <f>IF(ISERROR(VLOOKUP(B37,'KAYIT LİSTESİ'!$B$4:$H$1046,2,0)),"",(VLOOKUP(B37,'KAYIT LİSTESİ'!$B$4:$H$1046,2,0)))</f>
        <v/>
      </c>
      <c r="D37" s="395" t="str">
        <f>IF(ISERROR(VLOOKUP(B37,'KAYIT LİSTESİ'!$B$4:$H$1046,4,0)),"",(VLOOKUP(B37,'KAYIT LİSTESİ'!$B$4:$H$1046,4,0)))</f>
        <v/>
      </c>
      <c r="E37" s="396" t="str">
        <f>IF(ISERROR(VLOOKUP(B37,'KAYIT LİSTESİ'!$B$4:$H$1046,5,0)),"",(VLOOKUP(B37,'KAYIT LİSTESİ'!$B$4:$H$1046,5,0)))</f>
        <v/>
      </c>
      <c r="F37" s="396" t="str">
        <f>IF(ISERROR(VLOOKUP(B37,'KAYIT LİSTESİ'!$B$4:$H$1046,6,0)),"",(VLOOKUP(B37,'KAYIT LİSTESİ'!$B$4:$H$1046,6,0)))</f>
        <v/>
      </c>
      <c r="G37" s="348"/>
      <c r="H37" s="348"/>
      <c r="I37" s="348"/>
      <c r="J37" s="283">
        <f t="shared" si="0"/>
        <v>0</v>
      </c>
      <c r="K37" s="353" t="e">
        <f>IF(LEN(J37)&gt;0,VLOOKUP(J37,puan!$AE$4:$AH$111,4)-IF(COUNTIF(puan!$AE$4:$AH$111,J37)=0,0,0)," ")</f>
        <v>#N/A</v>
      </c>
      <c r="L37" s="397"/>
      <c r="M37" s="249">
        <v>2750</v>
      </c>
      <c r="N37" s="248">
        <v>35</v>
      </c>
    </row>
    <row r="38" spans="1:14" s="84" customFormat="1" ht="33.75" customHeight="1" x14ac:dyDescent="0.2">
      <c r="A38" s="392"/>
      <c r="B38" s="393" t="s">
        <v>365</v>
      </c>
      <c r="C38" s="394" t="str">
        <f>IF(ISERROR(VLOOKUP(B38,'KAYIT LİSTESİ'!$B$4:$H$1046,2,0)),"",(VLOOKUP(B38,'KAYIT LİSTESİ'!$B$4:$H$1046,2,0)))</f>
        <v/>
      </c>
      <c r="D38" s="395" t="str">
        <f>IF(ISERROR(VLOOKUP(B38,'KAYIT LİSTESİ'!$B$4:$H$1046,4,0)),"",(VLOOKUP(B38,'KAYIT LİSTESİ'!$B$4:$H$1046,4,0)))</f>
        <v/>
      </c>
      <c r="E38" s="396" t="str">
        <f>IF(ISERROR(VLOOKUP(B38,'KAYIT LİSTESİ'!$B$4:$H$1046,5,0)),"",(VLOOKUP(B38,'KAYIT LİSTESİ'!$B$4:$H$1046,5,0)))</f>
        <v/>
      </c>
      <c r="F38" s="396" t="str">
        <f>IF(ISERROR(VLOOKUP(B38,'KAYIT LİSTESİ'!$B$4:$H$1046,6,0)),"",(VLOOKUP(B38,'KAYIT LİSTESİ'!$B$4:$H$1046,6,0)))</f>
        <v/>
      </c>
      <c r="G38" s="348"/>
      <c r="H38" s="348"/>
      <c r="I38" s="348"/>
      <c r="J38" s="283">
        <f t="shared" si="0"/>
        <v>0</v>
      </c>
      <c r="K38" s="353" t="e">
        <f>IF(LEN(J38)&gt;0,VLOOKUP(J38,puan!$AE$4:$AH$111,4)-IF(COUNTIF(puan!$AE$4:$AH$111,J38)=0,0,0)," ")</f>
        <v>#N/A</v>
      </c>
      <c r="L38" s="397"/>
      <c r="M38" s="249">
        <v>2800</v>
      </c>
      <c r="N38" s="248">
        <v>36</v>
      </c>
    </row>
    <row r="39" spans="1:14" s="84" customFormat="1" ht="33.75" customHeight="1" x14ac:dyDescent="0.2">
      <c r="A39" s="392"/>
      <c r="B39" s="393" t="s">
        <v>366</v>
      </c>
      <c r="C39" s="394" t="str">
        <f>IF(ISERROR(VLOOKUP(B39,'KAYIT LİSTESİ'!$B$4:$H$1046,2,0)),"",(VLOOKUP(B39,'KAYIT LİSTESİ'!$B$4:$H$1046,2,0)))</f>
        <v/>
      </c>
      <c r="D39" s="395" t="str">
        <f>IF(ISERROR(VLOOKUP(B39,'KAYIT LİSTESİ'!$B$4:$H$1046,4,0)),"",(VLOOKUP(B39,'KAYIT LİSTESİ'!$B$4:$H$1046,4,0)))</f>
        <v/>
      </c>
      <c r="E39" s="396" t="str">
        <f>IF(ISERROR(VLOOKUP(B39,'KAYIT LİSTESİ'!$B$4:$H$1046,5,0)),"",(VLOOKUP(B39,'KAYIT LİSTESİ'!$B$4:$H$1046,5,0)))</f>
        <v/>
      </c>
      <c r="F39" s="396" t="str">
        <f>IF(ISERROR(VLOOKUP(B39,'KAYIT LİSTESİ'!$B$4:$H$1046,6,0)),"",(VLOOKUP(B39,'KAYIT LİSTESİ'!$B$4:$H$1046,6,0)))</f>
        <v/>
      </c>
      <c r="G39" s="348"/>
      <c r="H39" s="348"/>
      <c r="I39" s="348"/>
      <c r="J39" s="283">
        <f t="shared" si="0"/>
        <v>0</v>
      </c>
      <c r="K39" s="353" t="e">
        <f>IF(LEN(J39)&gt;0,VLOOKUP(J39,puan!$AE$4:$AH$111,4)-IF(COUNTIF(puan!$AE$4:$AH$111,J39)=0,0,0)," ")</f>
        <v>#N/A</v>
      </c>
      <c r="L39" s="397"/>
      <c r="M39" s="249">
        <v>2850</v>
      </c>
      <c r="N39" s="248">
        <v>37</v>
      </c>
    </row>
    <row r="40" spans="1:14" s="84" customFormat="1" ht="33.75" customHeight="1" x14ac:dyDescent="0.2">
      <c r="A40" s="392"/>
      <c r="B40" s="393" t="s">
        <v>367</v>
      </c>
      <c r="C40" s="394" t="str">
        <f>IF(ISERROR(VLOOKUP(B40,'KAYIT LİSTESİ'!$B$4:$H$1046,2,0)),"",(VLOOKUP(B40,'KAYIT LİSTESİ'!$B$4:$H$1046,2,0)))</f>
        <v/>
      </c>
      <c r="D40" s="395" t="str">
        <f>IF(ISERROR(VLOOKUP(B40,'KAYIT LİSTESİ'!$B$4:$H$1046,4,0)),"",(VLOOKUP(B40,'KAYIT LİSTESİ'!$B$4:$H$1046,4,0)))</f>
        <v/>
      </c>
      <c r="E40" s="396" t="str">
        <f>IF(ISERROR(VLOOKUP(B40,'KAYIT LİSTESİ'!$B$4:$H$1046,5,0)),"",(VLOOKUP(B40,'KAYIT LİSTESİ'!$B$4:$H$1046,5,0)))</f>
        <v/>
      </c>
      <c r="F40" s="396" t="str">
        <f>IF(ISERROR(VLOOKUP(B40,'KAYIT LİSTESİ'!$B$4:$H$1046,6,0)),"",(VLOOKUP(B40,'KAYIT LİSTESİ'!$B$4:$H$1046,6,0)))</f>
        <v/>
      </c>
      <c r="G40" s="348"/>
      <c r="H40" s="348"/>
      <c r="I40" s="348"/>
      <c r="J40" s="283">
        <f t="shared" si="0"/>
        <v>0</v>
      </c>
      <c r="K40" s="353" t="e">
        <f>IF(LEN(J40)&gt;0,VLOOKUP(J40,puan!$AE$4:$AH$111,4)-IF(COUNTIF(puan!$AE$4:$AH$111,J40)=0,0,0)," ")</f>
        <v>#N/A</v>
      </c>
      <c r="L40" s="397"/>
      <c r="M40" s="249">
        <v>2900</v>
      </c>
      <c r="N40" s="248">
        <v>38</v>
      </c>
    </row>
    <row r="41" spans="1:14" s="84" customFormat="1" ht="33.75" customHeight="1" x14ac:dyDescent="0.2">
      <c r="A41" s="392"/>
      <c r="B41" s="393" t="s">
        <v>368</v>
      </c>
      <c r="C41" s="394" t="str">
        <f>IF(ISERROR(VLOOKUP(B41,'KAYIT LİSTESİ'!$B$4:$H$1046,2,0)),"",(VLOOKUP(B41,'KAYIT LİSTESİ'!$B$4:$H$1046,2,0)))</f>
        <v/>
      </c>
      <c r="D41" s="395" t="str">
        <f>IF(ISERROR(VLOOKUP(B41,'KAYIT LİSTESİ'!$B$4:$H$1046,4,0)),"",(VLOOKUP(B41,'KAYIT LİSTESİ'!$B$4:$H$1046,4,0)))</f>
        <v/>
      </c>
      <c r="E41" s="396" t="str">
        <f>IF(ISERROR(VLOOKUP(B41,'KAYIT LİSTESİ'!$B$4:$H$1046,5,0)),"",(VLOOKUP(B41,'KAYIT LİSTESİ'!$B$4:$H$1046,5,0)))</f>
        <v/>
      </c>
      <c r="F41" s="396" t="str">
        <f>IF(ISERROR(VLOOKUP(B41,'KAYIT LİSTESİ'!$B$4:$H$1046,6,0)),"",(VLOOKUP(B41,'KAYIT LİSTESİ'!$B$4:$H$1046,6,0)))</f>
        <v/>
      </c>
      <c r="G41" s="348"/>
      <c r="H41" s="348"/>
      <c r="I41" s="348"/>
      <c r="J41" s="283">
        <f t="shared" si="0"/>
        <v>0</v>
      </c>
      <c r="K41" s="353" t="e">
        <f>IF(LEN(J41)&gt;0,VLOOKUP(J41,puan!$AE$4:$AH$111,4)-IF(COUNTIF(puan!$AE$4:$AH$111,J41)=0,0,0)," ")</f>
        <v>#N/A</v>
      </c>
      <c r="L41" s="397"/>
      <c r="M41" s="249">
        <v>2950</v>
      </c>
      <c r="N41" s="248">
        <v>39</v>
      </c>
    </row>
    <row r="42" spans="1:14" s="84" customFormat="1" ht="33.75" customHeight="1" x14ac:dyDescent="0.2">
      <c r="A42" s="392"/>
      <c r="B42" s="393" t="s">
        <v>369</v>
      </c>
      <c r="C42" s="394" t="str">
        <f>IF(ISERROR(VLOOKUP(B42,'KAYIT LİSTESİ'!$B$4:$H$1046,2,0)),"",(VLOOKUP(B42,'KAYIT LİSTESİ'!$B$4:$H$1046,2,0)))</f>
        <v/>
      </c>
      <c r="D42" s="395" t="str">
        <f>IF(ISERROR(VLOOKUP(B42,'KAYIT LİSTESİ'!$B$4:$H$1046,4,0)),"",(VLOOKUP(B42,'KAYIT LİSTESİ'!$B$4:$H$1046,4,0)))</f>
        <v/>
      </c>
      <c r="E42" s="396" t="str">
        <f>IF(ISERROR(VLOOKUP(B42,'KAYIT LİSTESİ'!$B$4:$H$1046,5,0)),"",(VLOOKUP(B42,'KAYIT LİSTESİ'!$B$4:$H$1046,5,0)))</f>
        <v/>
      </c>
      <c r="F42" s="396" t="str">
        <f>IF(ISERROR(VLOOKUP(B42,'KAYIT LİSTESİ'!$B$4:$H$1046,6,0)),"",(VLOOKUP(B42,'KAYIT LİSTESİ'!$B$4:$H$1046,6,0)))</f>
        <v/>
      </c>
      <c r="G42" s="348"/>
      <c r="H42" s="348"/>
      <c r="I42" s="348"/>
      <c r="J42" s="283">
        <f t="shared" si="0"/>
        <v>0</v>
      </c>
      <c r="K42" s="353" t="e">
        <f>IF(LEN(J42)&gt;0,VLOOKUP(J42,puan!$AE$4:$AH$111,4)-IF(COUNTIF(puan!$AE$4:$AH$111,J42)=0,0,0)," ")</f>
        <v>#N/A</v>
      </c>
      <c r="L42" s="397"/>
      <c r="M42" s="249">
        <v>3000</v>
      </c>
      <c r="N42" s="248">
        <v>40</v>
      </c>
    </row>
    <row r="43" spans="1:14" s="84" customFormat="1" ht="33.75" customHeight="1" x14ac:dyDescent="0.2">
      <c r="A43" s="392"/>
      <c r="B43" s="393" t="s">
        <v>370</v>
      </c>
      <c r="C43" s="394" t="str">
        <f>IF(ISERROR(VLOOKUP(B43,'KAYIT LİSTESİ'!$B$4:$H$1046,2,0)),"",(VLOOKUP(B43,'KAYIT LİSTESİ'!$B$4:$H$1046,2,0)))</f>
        <v/>
      </c>
      <c r="D43" s="395" t="str">
        <f>IF(ISERROR(VLOOKUP(B43,'KAYIT LİSTESİ'!$B$4:$H$1046,4,0)),"",(VLOOKUP(B43,'KAYIT LİSTESİ'!$B$4:$H$1046,4,0)))</f>
        <v/>
      </c>
      <c r="E43" s="396" t="str">
        <f>IF(ISERROR(VLOOKUP(B43,'KAYIT LİSTESİ'!$B$4:$H$1046,5,0)),"",(VLOOKUP(B43,'KAYIT LİSTESİ'!$B$4:$H$1046,5,0)))</f>
        <v/>
      </c>
      <c r="F43" s="396" t="str">
        <f>IF(ISERROR(VLOOKUP(B43,'KAYIT LİSTESİ'!$B$4:$H$1046,6,0)),"",(VLOOKUP(B43,'KAYIT LİSTESİ'!$B$4:$H$1046,6,0)))</f>
        <v/>
      </c>
      <c r="G43" s="348"/>
      <c r="H43" s="348"/>
      <c r="I43" s="348"/>
      <c r="J43" s="283">
        <f t="shared" si="0"/>
        <v>0</v>
      </c>
      <c r="K43" s="353" t="e">
        <f>IF(LEN(J43)&gt;0,VLOOKUP(J43,puan!$AE$4:$AH$111,4)-IF(COUNTIF(puan!$AE$4:$AH$111,J43)=0,0,0)," ")</f>
        <v>#N/A</v>
      </c>
      <c r="L43" s="397"/>
      <c r="M43" s="249">
        <v>3050</v>
      </c>
      <c r="N43" s="248">
        <v>41</v>
      </c>
    </row>
    <row r="44" spans="1:14" s="84" customFormat="1" ht="33.75" customHeight="1" x14ac:dyDescent="0.2">
      <c r="A44" s="392"/>
      <c r="B44" s="393" t="s">
        <v>371</v>
      </c>
      <c r="C44" s="394" t="str">
        <f>IF(ISERROR(VLOOKUP(B44,'KAYIT LİSTESİ'!$B$4:$H$1046,2,0)),"",(VLOOKUP(B44,'KAYIT LİSTESİ'!$B$4:$H$1046,2,0)))</f>
        <v/>
      </c>
      <c r="D44" s="395" t="str">
        <f>IF(ISERROR(VLOOKUP(B44,'KAYIT LİSTESİ'!$B$4:$H$1046,4,0)),"",(VLOOKUP(B44,'KAYIT LİSTESİ'!$B$4:$H$1046,4,0)))</f>
        <v/>
      </c>
      <c r="E44" s="396" t="str">
        <f>IF(ISERROR(VLOOKUP(B44,'KAYIT LİSTESİ'!$B$4:$H$1046,5,0)),"",(VLOOKUP(B44,'KAYIT LİSTESİ'!$B$4:$H$1046,5,0)))</f>
        <v/>
      </c>
      <c r="F44" s="396" t="str">
        <f>IF(ISERROR(VLOOKUP(B44,'KAYIT LİSTESİ'!$B$4:$H$1046,6,0)),"",(VLOOKUP(B44,'KAYIT LİSTESİ'!$B$4:$H$1046,6,0)))</f>
        <v/>
      </c>
      <c r="G44" s="348"/>
      <c r="H44" s="348"/>
      <c r="I44" s="348"/>
      <c r="J44" s="283">
        <f t="shared" si="0"/>
        <v>0</v>
      </c>
      <c r="K44" s="353" t="e">
        <f>IF(LEN(J44)&gt;0,VLOOKUP(J44,puan!$AE$4:$AH$111,4)-IF(COUNTIF(puan!$AE$4:$AH$111,J44)=0,0,0)," ")</f>
        <v>#N/A</v>
      </c>
      <c r="L44" s="397"/>
      <c r="M44" s="249">
        <v>3100</v>
      </c>
      <c r="N44" s="248">
        <v>42</v>
      </c>
    </row>
    <row r="45" spans="1:14" s="84" customFormat="1" ht="33.75" customHeight="1" x14ac:dyDescent="0.2">
      <c r="A45" s="392"/>
      <c r="B45" s="393" t="s">
        <v>372</v>
      </c>
      <c r="C45" s="394" t="str">
        <f>IF(ISERROR(VLOOKUP(B45,'KAYIT LİSTESİ'!$B$4:$H$1046,2,0)),"",(VLOOKUP(B45,'KAYIT LİSTESİ'!$B$4:$H$1046,2,0)))</f>
        <v/>
      </c>
      <c r="D45" s="395" t="str">
        <f>IF(ISERROR(VLOOKUP(B45,'KAYIT LİSTESİ'!$B$4:$H$1046,4,0)),"",(VLOOKUP(B45,'KAYIT LİSTESİ'!$B$4:$H$1046,4,0)))</f>
        <v/>
      </c>
      <c r="E45" s="396" t="str">
        <f>IF(ISERROR(VLOOKUP(B45,'KAYIT LİSTESİ'!$B$4:$H$1046,5,0)),"",(VLOOKUP(B45,'KAYIT LİSTESİ'!$B$4:$H$1046,5,0)))</f>
        <v/>
      </c>
      <c r="F45" s="396" t="str">
        <f>IF(ISERROR(VLOOKUP(B45,'KAYIT LİSTESİ'!$B$4:$H$1046,6,0)),"",(VLOOKUP(B45,'KAYIT LİSTESİ'!$B$4:$H$1046,6,0)))</f>
        <v/>
      </c>
      <c r="G45" s="348"/>
      <c r="H45" s="348"/>
      <c r="I45" s="348"/>
      <c r="J45" s="283">
        <f t="shared" si="0"/>
        <v>0</v>
      </c>
      <c r="K45" s="353" t="e">
        <f>IF(LEN(J45)&gt;0,VLOOKUP(J45,puan!$AE$4:$AH$111,4)-IF(COUNTIF(puan!$AE$4:$AH$111,J45)=0,0,0)," ")</f>
        <v>#N/A</v>
      </c>
      <c r="L45" s="397"/>
      <c r="M45" s="249">
        <v>3150</v>
      </c>
      <c r="N45" s="248">
        <v>43</v>
      </c>
    </row>
    <row r="46" spans="1:14" s="84" customFormat="1" ht="33.75" customHeight="1" x14ac:dyDescent="0.2">
      <c r="A46" s="392"/>
      <c r="B46" s="393" t="s">
        <v>373</v>
      </c>
      <c r="C46" s="394" t="str">
        <f>IF(ISERROR(VLOOKUP(B46,'KAYIT LİSTESİ'!$B$4:$H$1046,2,0)),"",(VLOOKUP(B46,'KAYIT LİSTESİ'!$B$4:$H$1046,2,0)))</f>
        <v/>
      </c>
      <c r="D46" s="395" t="str">
        <f>IF(ISERROR(VLOOKUP(B46,'KAYIT LİSTESİ'!$B$4:$H$1046,4,0)),"",(VLOOKUP(B46,'KAYIT LİSTESİ'!$B$4:$H$1046,4,0)))</f>
        <v/>
      </c>
      <c r="E46" s="396" t="str">
        <f>IF(ISERROR(VLOOKUP(B46,'KAYIT LİSTESİ'!$B$4:$H$1046,5,0)),"",(VLOOKUP(B46,'KAYIT LİSTESİ'!$B$4:$H$1046,5,0)))</f>
        <v/>
      </c>
      <c r="F46" s="396" t="str">
        <f>IF(ISERROR(VLOOKUP(B46,'KAYIT LİSTESİ'!$B$4:$H$1046,6,0)),"",(VLOOKUP(B46,'KAYIT LİSTESİ'!$B$4:$H$1046,6,0)))</f>
        <v/>
      </c>
      <c r="G46" s="348"/>
      <c r="H46" s="348"/>
      <c r="I46" s="348"/>
      <c r="J46" s="283">
        <f t="shared" si="0"/>
        <v>0</v>
      </c>
      <c r="K46" s="353" t="e">
        <f>IF(LEN(J46)&gt;0,VLOOKUP(J46,puan!$AE$4:$AH$111,4)-IF(COUNTIF(puan!$AE$4:$AH$111,J46)=0,0,0)," ")</f>
        <v>#N/A</v>
      </c>
      <c r="L46" s="397"/>
      <c r="M46" s="249">
        <v>3200</v>
      </c>
      <c r="N46" s="248">
        <v>44</v>
      </c>
    </row>
    <row r="47" spans="1:14" s="84" customFormat="1" ht="33.75" customHeight="1" x14ac:dyDescent="0.2">
      <c r="A47" s="392"/>
      <c r="B47" s="393" t="s">
        <v>374</v>
      </c>
      <c r="C47" s="394" t="str">
        <f>IF(ISERROR(VLOOKUP(B47,'KAYIT LİSTESİ'!$B$4:$H$1046,2,0)),"",(VLOOKUP(B47,'KAYIT LİSTESİ'!$B$4:$H$1046,2,0)))</f>
        <v/>
      </c>
      <c r="D47" s="395" t="str">
        <f>IF(ISERROR(VLOOKUP(B47,'KAYIT LİSTESİ'!$B$4:$H$1046,4,0)),"",(VLOOKUP(B47,'KAYIT LİSTESİ'!$B$4:$H$1046,4,0)))</f>
        <v/>
      </c>
      <c r="E47" s="396" t="str">
        <f>IF(ISERROR(VLOOKUP(B47,'KAYIT LİSTESİ'!$B$4:$H$1046,5,0)),"",(VLOOKUP(B47,'KAYIT LİSTESİ'!$B$4:$H$1046,5,0)))</f>
        <v/>
      </c>
      <c r="F47" s="396" t="str">
        <f>IF(ISERROR(VLOOKUP(B47,'KAYIT LİSTESİ'!$B$4:$H$1046,6,0)),"",(VLOOKUP(B47,'KAYIT LİSTESİ'!$B$4:$H$1046,6,0)))</f>
        <v/>
      </c>
      <c r="G47" s="348"/>
      <c r="H47" s="348"/>
      <c r="I47" s="348"/>
      <c r="J47" s="283">
        <f t="shared" si="0"/>
        <v>0</v>
      </c>
      <c r="K47" s="353" t="e">
        <f>IF(LEN(J47)&gt;0,VLOOKUP(J47,puan!$AE$4:$AH$111,4)-IF(COUNTIF(puan!$AE$4:$AH$111,J47)=0,0,0)," ")</f>
        <v>#N/A</v>
      </c>
      <c r="L47" s="397"/>
      <c r="M47" s="249">
        <v>3250</v>
      </c>
      <c r="N47" s="248">
        <v>45</v>
      </c>
    </row>
    <row r="48" spans="1:14" s="87" customFormat="1" ht="33.75" customHeight="1" x14ac:dyDescent="0.2">
      <c r="A48" s="85"/>
      <c r="B48" s="85"/>
      <c r="C48" s="85"/>
      <c r="D48" s="86"/>
      <c r="E48" s="85"/>
      <c r="J48" s="88"/>
      <c r="K48" s="85"/>
      <c r="L48" s="85"/>
      <c r="M48" s="249">
        <v>3300</v>
      </c>
      <c r="N48" s="248">
        <v>46</v>
      </c>
    </row>
    <row r="49" spans="1:14" s="87" customFormat="1" ht="33.75" customHeight="1" x14ac:dyDescent="0.2">
      <c r="A49" s="610" t="s">
        <v>4</v>
      </c>
      <c r="B49" s="610"/>
      <c r="C49" s="610"/>
      <c r="D49" s="610"/>
      <c r="E49" s="89" t="s">
        <v>0</v>
      </c>
      <c r="F49" s="89" t="s">
        <v>1</v>
      </c>
      <c r="G49" s="604" t="s">
        <v>2</v>
      </c>
      <c r="H49" s="604"/>
      <c r="I49" s="604"/>
      <c r="J49" s="604" t="s">
        <v>3</v>
      </c>
      <c r="K49" s="604"/>
      <c r="L49" s="89"/>
      <c r="M49" s="249">
        <v>3350</v>
      </c>
      <c r="N49" s="248">
        <v>47</v>
      </c>
    </row>
    <row r="50" spans="1:14" x14ac:dyDescent="0.2">
      <c r="M50" s="249">
        <v>3400</v>
      </c>
      <c r="N50" s="248">
        <v>48</v>
      </c>
    </row>
    <row r="51" spans="1:14" x14ac:dyDescent="0.2">
      <c r="M51" s="249">
        <v>3450</v>
      </c>
      <c r="N51" s="248">
        <v>49</v>
      </c>
    </row>
    <row r="52" spans="1:14" x14ac:dyDescent="0.2">
      <c r="M52" s="249">
        <v>3500</v>
      </c>
      <c r="N52" s="248">
        <v>50</v>
      </c>
    </row>
    <row r="53" spans="1:14" hidden="1" x14ac:dyDescent="0.2">
      <c r="E53" s="90" t="s">
        <v>961</v>
      </c>
      <c r="M53" s="250">
        <v>3550</v>
      </c>
      <c r="N53" s="89">
        <v>51</v>
      </c>
    </row>
    <row r="54" spans="1:14" hidden="1" x14ac:dyDescent="0.2">
      <c r="E54" s="90" t="s">
        <v>973</v>
      </c>
      <c r="M54" s="250">
        <v>3600</v>
      </c>
      <c r="N54" s="89">
        <v>52</v>
      </c>
    </row>
    <row r="55" spans="1:14" hidden="1" x14ac:dyDescent="0.2">
      <c r="E55" s="90" t="s">
        <v>971</v>
      </c>
      <c r="M55" s="250">
        <v>3650</v>
      </c>
      <c r="N55" s="89">
        <v>53</v>
      </c>
    </row>
    <row r="56" spans="1:14" hidden="1" x14ac:dyDescent="0.2">
      <c r="E56" s="90" t="s">
        <v>972</v>
      </c>
      <c r="M56" s="250">
        <v>3700</v>
      </c>
      <c r="N56" s="89">
        <v>54</v>
      </c>
    </row>
    <row r="57" spans="1:14" hidden="1" x14ac:dyDescent="0.2">
      <c r="E57" s="90" t="s">
        <v>970</v>
      </c>
      <c r="M57" s="250">
        <v>3750</v>
      </c>
      <c r="N57" s="89">
        <v>55</v>
      </c>
    </row>
    <row r="58" spans="1:14" hidden="1" x14ac:dyDescent="0.2">
      <c r="E58" s="90" t="s">
        <v>964</v>
      </c>
      <c r="M58" s="250">
        <v>3800</v>
      </c>
      <c r="N58" s="89">
        <v>56</v>
      </c>
    </row>
    <row r="59" spans="1:14" hidden="1" x14ac:dyDescent="0.2">
      <c r="E59" s="90" t="s">
        <v>974</v>
      </c>
      <c r="M59" s="250">
        <v>3850</v>
      </c>
      <c r="N59" s="89">
        <v>57</v>
      </c>
    </row>
    <row r="60" spans="1:14" hidden="1" x14ac:dyDescent="0.2">
      <c r="E60" s="90" t="s">
        <v>965</v>
      </c>
      <c r="M60" s="250">
        <v>3900</v>
      </c>
      <c r="N60" s="89">
        <v>58</v>
      </c>
    </row>
    <row r="61" spans="1:14" hidden="1" x14ac:dyDescent="0.2">
      <c r="E61" s="90" t="s">
        <v>960</v>
      </c>
      <c r="M61" s="250">
        <v>3950</v>
      </c>
      <c r="N61" s="89">
        <v>59</v>
      </c>
    </row>
    <row r="62" spans="1:14" hidden="1" x14ac:dyDescent="0.2">
      <c r="E62" s="90" t="s">
        <v>957</v>
      </c>
      <c r="M62" s="250">
        <v>4000</v>
      </c>
      <c r="N62" s="89">
        <v>60</v>
      </c>
    </row>
    <row r="63" spans="1:14" hidden="1" x14ac:dyDescent="0.2">
      <c r="E63" s="90" t="s">
        <v>975</v>
      </c>
      <c r="M63" s="250">
        <v>4040</v>
      </c>
      <c r="N63" s="89">
        <v>61</v>
      </c>
    </row>
    <row r="64" spans="1:14" hidden="1" x14ac:dyDescent="0.2">
      <c r="E64" s="90" t="s">
        <v>963</v>
      </c>
      <c r="M64" s="250">
        <v>4080</v>
      </c>
      <c r="N64" s="89">
        <v>62</v>
      </c>
    </row>
    <row r="65" spans="5:14" hidden="1" x14ac:dyDescent="0.2">
      <c r="E65" s="90" t="s">
        <v>967</v>
      </c>
      <c r="M65" s="250">
        <v>4120</v>
      </c>
      <c r="N65" s="89">
        <v>63</v>
      </c>
    </row>
    <row r="66" spans="5:14" hidden="1" x14ac:dyDescent="0.2">
      <c r="E66" s="90" t="s">
        <v>986</v>
      </c>
      <c r="M66" s="250">
        <v>4160</v>
      </c>
      <c r="N66" s="89">
        <v>64</v>
      </c>
    </row>
    <row r="67" spans="5:14" hidden="1" x14ac:dyDescent="0.2">
      <c r="E67" s="90" t="s">
        <v>966</v>
      </c>
      <c r="M67" s="250">
        <v>4200</v>
      </c>
      <c r="N67" s="89">
        <v>65</v>
      </c>
    </row>
    <row r="68" spans="5:14" hidden="1" x14ac:dyDescent="0.2">
      <c r="E68" s="90" t="s">
        <v>959</v>
      </c>
      <c r="M68" s="250">
        <v>4240</v>
      </c>
      <c r="N68" s="89">
        <v>66</v>
      </c>
    </row>
    <row r="69" spans="5:14" hidden="1" x14ac:dyDescent="0.2">
      <c r="E69" s="90" t="s">
        <v>969</v>
      </c>
      <c r="M69" s="250">
        <v>4280</v>
      </c>
      <c r="N69" s="89">
        <v>67</v>
      </c>
    </row>
    <row r="70" spans="5:14" hidden="1" x14ac:dyDescent="0.2">
      <c r="E70" s="90" t="s">
        <v>976</v>
      </c>
      <c r="M70" s="250">
        <v>4320</v>
      </c>
      <c r="N70" s="89">
        <v>68</v>
      </c>
    </row>
    <row r="71" spans="5:14" hidden="1" x14ac:dyDescent="0.2">
      <c r="E71" s="90" t="s">
        <v>962</v>
      </c>
      <c r="M71" s="250">
        <v>4360</v>
      </c>
      <c r="N71" s="89">
        <v>69</v>
      </c>
    </row>
    <row r="72" spans="5:14" hidden="1" x14ac:dyDescent="0.2">
      <c r="E72" s="90" t="s">
        <v>979</v>
      </c>
      <c r="M72" s="250">
        <v>4400</v>
      </c>
      <c r="N72" s="89">
        <v>70</v>
      </c>
    </row>
    <row r="73" spans="5:14" hidden="1" x14ac:dyDescent="0.2">
      <c r="E73" s="90" t="s">
        <v>981</v>
      </c>
      <c r="M73" s="250">
        <v>4440</v>
      </c>
      <c r="N73" s="89">
        <v>71</v>
      </c>
    </row>
    <row r="74" spans="5:14" hidden="1" x14ac:dyDescent="0.2">
      <c r="E74" s="90" t="s">
        <v>1036</v>
      </c>
      <c r="M74" s="250">
        <v>4480</v>
      </c>
      <c r="N74" s="89">
        <v>72</v>
      </c>
    </row>
    <row r="75" spans="5:14" hidden="1" x14ac:dyDescent="0.2">
      <c r="E75" s="90" t="s">
        <v>968</v>
      </c>
      <c r="M75" s="250">
        <v>4520</v>
      </c>
      <c r="N75" s="89">
        <v>73</v>
      </c>
    </row>
    <row r="76" spans="5:14" hidden="1" x14ac:dyDescent="0.2">
      <c r="E76" s="90" t="s">
        <v>977</v>
      </c>
      <c r="M76" s="250">
        <v>4560</v>
      </c>
      <c r="N76" s="89">
        <v>74</v>
      </c>
    </row>
    <row r="77" spans="5:14" hidden="1" x14ac:dyDescent="0.2">
      <c r="E77" s="90" t="s">
        <v>978</v>
      </c>
      <c r="M77" s="250">
        <v>4600</v>
      </c>
      <c r="N77" s="89">
        <v>75</v>
      </c>
    </row>
    <row r="78" spans="5:14" hidden="1" x14ac:dyDescent="0.2">
      <c r="E78" s="90" t="s">
        <v>980</v>
      </c>
      <c r="M78" s="250">
        <v>4640</v>
      </c>
      <c r="N78" s="89">
        <v>76</v>
      </c>
    </row>
    <row r="79" spans="5:14" hidden="1" x14ac:dyDescent="0.2">
      <c r="E79" s="90" t="s">
        <v>982</v>
      </c>
      <c r="M79" s="250">
        <v>4680</v>
      </c>
      <c r="N79" s="89">
        <v>77</v>
      </c>
    </row>
    <row r="80" spans="5:14" hidden="1" x14ac:dyDescent="0.2">
      <c r="E80" s="90" t="s">
        <v>983</v>
      </c>
      <c r="M80" s="250">
        <v>4720</v>
      </c>
      <c r="N80" s="89">
        <v>78</v>
      </c>
    </row>
    <row r="81" spans="5:14" hidden="1" x14ac:dyDescent="0.2">
      <c r="E81" s="90" t="s">
        <v>984</v>
      </c>
      <c r="M81" s="250">
        <v>4760</v>
      </c>
      <c r="N81" s="89">
        <v>79</v>
      </c>
    </row>
    <row r="82" spans="5:14" hidden="1" x14ac:dyDescent="0.2">
      <c r="E82" s="90" t="s">
        <v>985</v>
      </c>
      <c r="M82" s="250">
        <v>4800</v>
      </c>
      <c r="N82" s="89">
        <v>80</v>
      </c>
    </row>
    <row r="83" spans="5:14" hidden="1" x14ac:dyDescent="0.2">
      <c r="E83" s="90" t="s">
        <v>1036</v>
      </c>
      <c r="M83" s="250">
        <v>4840</v>
      </c>
      <c r="N83" s="89">
        <v>81</v>
      </c>
    </row>
    <row r="84" spans="5:14" hidden="1" x14ac:dyDescent="0.2">
      <c r="E84" s="90" t="s">
        <v>994</v>
      </c>
      <c r="M84" s="250">
        <v>4880</v>
      </c>
      <c r="N84" s="89">
        <v>82</v>
      </c>
    </row>
    <row r="85" spans="5:14" hidden="1" x14ac:dyDescent="0.2">
      <c r="E85" s="90" t="s">
        <v>991</v>
      </c>
      <c r="M85" s="250">
        <v>4920</v>
      </c>
      <c r="N85" s="89">
        <v>83</v>
      </c>
    </row>
    <row r="86" spans="5:14" hidden="1" x14ac:dyDescent="0.2">
      <c r="E86" s="90" t="s">
        <v>992</v>
      </c>
      <c r="M86" s="250">
        <v>4960</v>
      </c>
      <c r="N86" s="89">
        <v>84</v>
      </c>
    </row>
    <row r="87" spans="5:14" hidden="1" x14ac:dyDescent="0.2">
      <c r="E87" s="90" t="s">
        <v>987</v>
      </c>
      <c r="M87" s="250">
        <v>5000</v>
      </c>
      <c r="N87" s="89">
        <v>85</v>
      </c>
    </row>
    <row r="88" spans="5:14" hidden="1" x14ac:dyDescent="0.2">
      <c r="E88" s="90" t="s">
        <v>989</v>
      </c>
      <c r="M88" s="250">
        <v>5040</v>
      </c>
      <c r="N88" s="89">
        <v>86</v>
      </c>
    </row>
    <row r="89" spans="5:14" hidden="1" x14ac:dyDescent="0.2">
      <c r="E89" s="90" t="s">
        <v>988</v>
      </c>
      <c r="M89" s="250">
        <v>5080</v>
      </c>
      <c r="N89" s="89">
        <v>87</v>
      </c>
    </row>
    <row r="90" spans="5:14" hidden="1" x14ac:dyDescent="0.2">
      <c r="E90" s="90" t="s">
        <v>990</v>
      </c>
      <c r="M90" s="250">
        <v>5120</v>
      </c>
      <c r="N90" s="89">
        <v>88</v>
      </c>
    </row>
    <row r="91" spans="5:14" hidden="1" x14ac:dyDescent="0.2">
      <c r="E91" s="90" t="s">
        <v>993</v>
      </c>
      <c r="M91" s="250">
        <v>5160</v>
      </c>
      <c r="N91" s="89">
        <v>89</v>
      </c>
    </row>
    <row r="92" spans="5:14" hidden="1" x14ac:dyDescent="0.2">
      <c r="E92" s="90" t="s">
        <v>995</v>
      </c>
      <c r="M92" s="250">
        <v>5200</v>
      </c>
      <c r="N92" s="89">
        <v>90</v>
      </c>
    </row>
    <row r="93" spans="5:14" hidden="1" x14ac:dyDescent="0.2">
      <c r="E93" s="90" t="s">
        <v>1003</v>
      </c>
      <c r="M93" s="250">
        <v>5240</v>
      </c>
      <c r="N93" s="89">
        <v>91</v>
      </c>
    </row>
    <row r="94" spans="5:14" hidden="1" x14ac:dyDescent="0.2">
      <c r="E94" s="90" t="s">
        <v>1005</v>
      </c>
      <c r="M94" s="250">
        <v>5280</v>
      </c>
      <c r="N94" s="89">
        <v>92</v>
      </c>
    </row>
    <row r="95" spans="5:14" hidden="1" x14ac:dyDescent="0.2">
      <c r="E95" s="90" t="s">
        <v>998</v>
      </c>
      <c r="M95" s="249">
        <v>5320</v>
      </c>
      <c r="N95" s="248">
        <v>93</v>
      </c>
    </row>
    <row r="96" spans="5:14" hidden="1" x14ac:dyDescent="0.2">
      <c r="E96" s="90" t="s">
        <v>999</v>
      </c>
      <c r="M96" s="249">
        <v>5360</v>
      </c>
      <c r="N96" s="248">
        <v>94</v>
      </c>
    </row>
    <row r="97" spans="5:14" hidden="1" x14ac:dyDescent="0.2">
      <c r="E97" s="90" t="s">
        <v>1002</v>
      </c>
      <c r="M97" s="249">
        <v>5400</v>
      </c>
      <c r="N97" s="248">
        <v>95</v>
      </c>
    </row>
    <row r="98" spans="5:14" hidden="1" x14ac:dyDescent="0.2">
      <c r="E98" s="90" t="s">
        <v>997</v>
      </c>
      <c r="M98" s="249">
        <v>5440</v>
      </c>
      <c r="N98" s="248">
        <v>96</v>
      </c>
    </row>
    <row r="99" spans="5:14" hidden="1" x14ac:dyDescent="0.2">
      <c r="E99" s="90" t="s">
        <v>1001</v>
      </c>
      <c r="M99" s="249">
        <v>5480</v>
      </c>
      <c r="N99" s="248">
        <v>97</v>
      </c>
    </row>
    <row r="100" spans="5:14" hidden="1" x14ac:dyDescent="0.2">
      <c r="E100" s="90" t="s">
        <v>1010</v>
      </c>
      <c r="M100" s="249">
        <v>5520</v>
      </c>
      <c r="N100" s="248">
        <v>98</v>
      </c>
    </row>
    <row r="101" spans="5:14" hidden="1" x14ac:dyDescent="0.2">
      <c r="E101" s="90" t="s">
        <v>1011</v>
      </c>
      <c r="M101" s="249">
        <v>5560</v>
      </c>
      <c r="N101" s="248">
        <v>99</v>
      </c>
    </row>
    <row r="102" spans="5:14" hidden="1" x14ac:dyDescent="0.2">
      <c r="E102" s="90" t="s">
        <v>1009</v>
      </c>
      <c r="M102" s="249">
        <v>5600</v>
      </c>
      <c r="N102" s="248">
        <v>100</v>
      </c>
    </row>
    <row r="103" spans="5:14" hidden="1" x14ac:dyDescent="0.2">
      <c r="E103" s="90" t="s">
        <v>1006</v>
      </c>
    </row>
    <row r="104" spans="5:14" hidden="1" x14ac:dyDescent="0.2">
      <c r="E104" s="90" t="s">
        <v>1000</v>
      </c>
    </row>
    <row r="105" spans="5:14" hidden="1" x14ac:dyDescent="0.2">
      <c r="E105" s="90" t="s">
        <v>996</v>
      </c>
    </row>
    <row r="106" spans="5:14" hidden="1" x14ac:dyDescent="0.2">
      <c r="E106" s="90" t="s">
        <v>1004</v>
      </c>
    </row>
    <row r="107" spans="5:14" hidden="1" x14ac:dyDescent="0.2">
      <c r="E107" s="90" t="s">
        <v>1007</v>
      </c>
    </row>
    <row r="108" spans="5:14" hidden="1" x14ac:dyDescent="0.2">
      <c r="E108" s="90" t="s">
        <v>1008</v>
      </c>
    </row>
    <row r="109" spans="5:14" hidden="1" x14ac:dyDescent="0.2">
      <c r="E109" s="90" t="s">
        <v>1029</v>
      </c>
    </row>
    <row r="110" spans="5:14" hidden="1" x14ac:dyDescent="0.2">
      <c r="E110" s="90" t="s">
        <v>1015</v>
      </c>
    </row>
    <row r="111" spans="5:14" hidden="1" x14ac:dyDescent="0.2">
      <c r="E111" s="90" t="s">
        <v>1014</v>
      </c>
    </row>
    <row r="112" spans="5:14" hidden="1" x14ac:dyDescent="0.2">
      <c r="E112" s="90" t="s">
        <v>1012</v>
      </c>
    </row>
    <row r="113" spans="5:5" hidden="1" x14ac:dyDescent="0.2">
      <c r="E113" s="90" t="s">
        <v>1013</v>
      </c>
    </row>
    <row r="114" spans="5:5" hidden="1" x14ac:dyDescent="0.2">
      <c r="E114" s="90" t="s">
        <v>1020</v>
      </c>
    </row>
    <row r="115" spans="5:5" hidden="1" x14ac:dyDescent="0.2">
      <c r="E115" s="90" t="s">
        <v>1036</v>
      </c>
    </row>
    <row r="116" spans="5:5" hidden="1" x14ac:dyDescent="0.2">
      <c r="E116" s="90" t="s">
        <v>1016</v>
      </c>
    </row>
    <row r="117" spans="5:5" hidden="1" x14ac:dyDescent="0.2">
      <c r="E117" s="90" t="s">
        <v>1017</v>
      </c>
    </row>
    <row r="118" spans="5:5" hidden="1" x14ac:dyDescent="0.2">
      <c r="E118" s="90" t="s">
        <v>1036</v>
      </c>
    </row>
    <row r="119" spans="5:5" hidden="1" x14ac:dyDescent="0.2">
      <c r="E119" s="90" t="s">
        <v>1023</v>
      </c>
    </row>
    <row r="120" spans="5:5" hidden="1" x14ac:dyDescent="0.2">
      <c r="E120" s="90" t="s">
        <v>1022</v>
      </c>
    </row>
    <row r="121" spans="5:5" hidden="1" x14ac:dyDescent="0.2">
      <c r="E121" s="90" t="s">
        <v>1021</v>
      </c>
    </row>
    <row r="122" spans="5:5" hidden="1" x14ac:dyDescent="0.2">
      <c r="E122" s="90" t="s">
        <v>1025</v>
      </c>
    </row>
    <row r="123" spans="5:5" hidden="1" x14ac:dyDescent="0.2">
      <c r="E123" s="90" t="s">
        <v>1024</v>
      </c>
    </row>
    <row r="124" spans="5:5" hidden="1" x14ac:dyDescent="0.2">
      <c r="E124" s="90" t="s">
        <v>1026</v>
      </c>
    </row>
    <row r="125" spans="5:5" hidden="1" x14ac:dyDescent="0.2">
      <c r="E125" s="90" t="s">
        <v>1027</v>
      </c>
    </row>
    <row r="65536" spans="1:1" ht="51" x14ac:dyDescent="0.2">
      <c r="A65536" s="90" t="s">
        <v>778</v>
      </c>
    </row>
  </sheetData>
  <sortState ref="A8:J11">
    <sortCondition descending="1" ref="J8:J11"/>
  </sortState>
  <mergeCells count="23">
    <mergeCell ref="A49:D49"/>
    <mergeCell ref="G49:I49"/>
    <mergeCell ref="J49:K49"/>
    <mergeCell ref="A6:A7"/>
    <mergeCell ref="B6:B7"/>
    <mergeCell ref="D6:D7"/>
    <mergeCell ref="G6:I6"/>
    <mergeCell ref="F6:F7"/>
    <mergeCell ref="E6:E7"/>
    <mergeCell ref="K6:K7"/>
    <mergeCell ref="C6:C7"/>
    <mergeCell ref="L6:L7"/>
    <mergeCell ref="A1:L1"/>
    <mergeCell ref="A2:L2"/>
    <mergeCell ref="A3:C3"/>
    <mergeCell ref="D3:E3"/>
    <mergeCell ref="G3:H3"/>
    <mergeCell ref="J6:J7"/>
    <mergeCell ref="J5:K5"/>
    <mergeCell ref="D4:E4"/>
    <mergeCell ref="K4:L4"/>
    <mergeCell ref="A4:C4"/>
    <mergeCell ref="I4:J4"/>
  </mergeCells>
  <conditionalFormatting sqref="J1:J3 J5:J1048576">
    <cfRule type="cellIs" dxfId="23" priority="5" operator="equal">
      <formula>0</formula>
    </cfRule>
  </conditionalFormatting>
  <conditionalFormatting sqref="K1:K3 K5:K1048576">
    <cfRule type="containsErrors" dxfId="22" priority="4">
      <formula>ISERROR(K1)</formula>
    </cfRule>
  </conditionalFormatting>
  <conditionalFormatting sqref="K4">
    <cfRule type="containsErrors" dxfId="21" priority="2">
      <formula>ISERROR(K4)</formula>
    </cfRule>
  </conditionalFormatting>
  <conditionalFormatting sqref="E1:E11 E48:E1048576">
    <cfRule type="duplicateValues" dxfId="20"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6" orientation="portrait" horizontalDpi="300" verticalDpi="300" r:id="rId1"/>
  <headerFooter alignWithMargins="0"/>
  <ignoredErrors>
    <ignoredError sqref="C12:F47 K8:K47" unlocked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9" tint="-0.499984740745262"/>
    <pageSetUpPr fitToPage="1"/>
  </sheetPr>
  <dimension ref="A1:Q65536"/>
  <sheetViews>
    <sheetView view="pageBreakPreview" zoomScale="70" zoomScaleNormal="100" zoomScaleSheetLayoutView="70" workbookViewId="0">
      <selection activeCell="E14" sqref="E14"/>
    </sheetView>
  </sheetViews>
  <sheetFormatPr defaultColWidth="9.140625" defaultRowHeight="12.75" x14ac:dyDescent="0.2"/>
  <cols>
    <col min="1" max="1" width="4.85546875" style="27" customWidth="1"/>
    <col min="2" max="2" width="7.7109375" style="27" bestFit="1" customWidth="1"/>
    <col min="3" max="3" width="14.42578125" style="21" customWidth="1"/>
    <col min="4" max="4" width="20.85546875" style="52" customWidth="1"/>
    <col min="5" max="5" width="22.85546875" style="52" customWidth="1"/>
    <col min="6" max="6" width="9.28515625" style="21" customWidth="1"/>
    <col min="7" max="7" width="7.5703125" style="28" customWidth="1"/>
    <col min="8" max="8" width="2.140625" style="21" customWidth="1"/>
    <col min="9" max="9" width="4.42578125" style="27" customWidth="1"/>
    <col min="10" max="10" width="14.28515625" style="27" hidden="1" customWidth="1"/>
    <col min="11" max="11" width="9.85546875" style="27" customWidth="1"/>
    <col min="12" max="12" width="16.5703125" style="29" customWidth="1"/>
    <col min="13" max="13" width="26.28515625" style="56" customWidth="1"/>
    <col min="14" max="14" width="23.5703125" style="56" customWidth="1"/>
    <col min="15" max="15" width="12.7109375" style="56" customWidth="1"/>
    <col min="16" max="16" width="10.42578125" style="21" hidden="1" customWidth="1"/>
    <col min="17" max="17" width="5.5703125" style="21" bestFit="1" customWidth="1"/>
    <col min="18" max="16384" width="9.140625" style="21"/>
  </cols>
  <sheetData>
    <row r="1" spans="1:17" s="10" customFormat="1" ht="53.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row>
    <row r="2" spans="1:17"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row>
    <row r="3" spans="1:17" s="12" customFormat="1" ht="21.75" customHeight="1" x14ac:dyDescent="0.2">
      <c r="A3" s="577" t="s">
        <v>112</v>
      </c>
      <c r="B3" s="577"/>
      <c r="C3" s="577"/>
      <c r="D3" s="578" t="str">
        <f>'YARIŞMA PROGRAMI'!C7</f>
        <v>400 Metre</v>
      </c>
      <c r="E3" s="578"/>
      <c r="F3" s="579"/>
      <c r="G3" s="579"/>
      <c r="H3" s="11"/>
      <c r="I3" s="590"/>
      <c r="J3" s="590"/>
      <c r="K3" s="590"/>
      <c r="L3" s="590"/>
      <c r="M3" s="214"/>
      <c r="N3" s="588"/>
      <c r="O3" s="588"/>
      <c r="P3" s="588"/>
      <c r="Q3" s="588"/>
    </row>
    <row r="4" spans="1:17" s="12" customFormat="1" ht="17.25" customHeight="1" x14ac:dyDescent="0.2">
      <c r="A4" s="580" t="s">
        <v>102</v>
      </c>
      <c r="B4" s="580"/>
      <c r="C4" s="580"/>
      <c r="D4" s="581" t="str">
        <f>'YARIŞMA BİLGİLERİ'!F21</f>
        <v>15 Yaş Kızlar</v>
      </c>
      <c r="E4" s="581"/>
      <c r="F4" s="32"/>
      <c r="G4" s="32"/>
      <c r="H4" s="32"/>
      <c r="I4" s="32"/>
      <c r="J4" s="32"/>
      <c r="K4" s="32"/>
      <c r="L4" s="33"/>
      <c r="M4" s="83" t="s">
        <v>110</v>
      </c>
      <c r="N4" s="589">
        <f>'YARIŞMA PROGRAMI'!B7</f>
        <v>0</v>
      </c>
      <c r="O4" s="589"/>
      <c r="P4" s="589"/>
      <c r="Q4" s="589"/>
    </row>
    <row r="5" spans="1:17" s="10" customFormat="1" ht="19.5" customHeight="1" x14ac:dyDescent="0.2">
      <c r="A5" s="13"/>
      <c r="B5" s="13"/>
      <c r="C5" s="14"/>
      <c r="D5" s="15"/>
      <c r="E5" s="16"/>
      <c r="F5" s="16"/>
      <c r="G5" s="16"/>
      <c r="H5" s="16"/>
      <c r="I5" s="13"/>
      <c r="J5" s="13"/>
      <c r="K5" s="13"/>
      <c r="L5" s="17"/>
      <c r="M5" s="18"/>
      <c r="N5" s="587">
        <f ca="1">NOW()</f>
        <v>43602.347718055556</v>
      </c>
      <c r="O5" s="587"/>
      <c r="P5" s="587"/>
      <c r="Q5" s="587"/>
    </row>
    <row r="6" spans="1:17" s="19" customFormat="1" ht="24.95" customHeight="1" x14ac:dyDescent="0.2">
      <c r="A6" s="582" t="s">
        <v>12</v>
      </c>
      <c r="B6" s="584" t="s">
        <v>97</v>
      </c>
      <c r="C6" s="586" t="s">
        <v>109</v>
      </c>
      <c r="D6" s="583" t="s">
        <v>14</v>
      </c>
      <c r="E6" s="583" t="s">
        <v>793</v>
      </c>
      <c r="F6" s="583" t="s">
        <v>15</v>
      </c>
      <c r="G6" s="591" t="s">
        <v>276</v>
      </c>
      <c r="I6" s="256" t="s">
        <v>16</v>
      </c>
      <c r="J6" s="257"/>
      <c r="K6" s="257"/>
      <c r="L6" s="257"/>
      <c r="M6" s="257"/>
      <c r="N6" s="257"/>
      <c r="O6" s="257"/>
      <c r="P6" s="257"/>
      <c r="Q6" s="258"/>
    </row>
    <row r="7" spans="1:17" ht="26.25" customHeight="1" x14ac:dyDescent="0.2">
      <c r="A7" s="582"/>
      <c r="B7" s="585"/>
      <c r="C7" s="586"/>
      <c r="D7" s="583"/>
      <c r="E7" s="583"/>
      <c r="F7" s="583"/>
      <c r="G7" s="592"/>
      <c r="H7" s="20"/>
      <c r="I7" s="49" t="s">
        <v>12</v>
      </c>
      <c r="J7" s="46" t="s">
        <v>98</v>
      </c>
      <c r="K7" s="46" t="s">
        <v>97</v>
      </c>
      <c r="L7" s="47" t="s">
        <v>13</v>
      </c>
      <c r="M7" s="48" t="s">
        <v>14</v>
      </c>
      <c r="N7" s="48" t="s">
        <v>793</v>
      </c>
      <c r="O7" s="280" t="s">
        <v>15</v>
      </c>
      <c r="P7" s="282" t="s">
        <v>777</v>
      </c>
      <c r="Q7" s="46" t="s">
        <v>28</v>
      </c>
    </row>
    <row r="8" spans="1:17" s="19" customFormat="1" ht="36.6" customHeight="1" x14ac:dyDescent="0.2">
      <c r="A8" s="377"/>
      <c r="B8" s="377"/>
      <c r="C8" s="380"/>
      <c r="D8" s="385"/>
      <c r="E8" s="386"/>
      <c r="F8" s="388"/>
      <c r="G8" s="387" t="str">
        <f>IF(ISTEXT(F8)," ",IFERROR(VLOOKUP(SMALL(puan!$H$4:$I$111,COUNTIF(puan!$H$4:$I$111,"&lt;"&amp;F8)+1),puan!$H$4:$I$111,2,0),"    "))</f>
        <v xml:space="preserve">    </v>
      </c>
      <c r="H8" s="22"/>
      <c r="I8" s="377">
        <v>1</v>
      </c>
      <c r="J8" s="378" t="s">
        <v>46</v>
      </c>
      <c r="K8" s="379" t="str">
        <f>IF(ISERROR(VLOOKUP(J8,'KAYIT LİSTESİ'!$B$4:$H$1046,2,0)),"",(VLOOKUP(J8,'KAYIT LİSTESİ'!$B$4:$H$1046,2,0)))</f>
        <v/>
      </c>
      <c r="L8" s="380" t="str">
        <f>IF(ISERROR(VLOOKUP(J8,'KAYIT LİSTESİ'!$B$4:$H$1046,4,0)),"",(VLOOKUP(J8,'KAYIT LİSTESİ'!$B$4:$H$1046,4,0)))</f>
        <v/>
      </c>
      <c r="M8" s="381" t="str">
        <f>IF(ISERROR(VLOOKUP(J8,'KAYIT LİSTESİ'!$B$4:$H$1046,5,0)),"",(VLOOKUP(J8,'KAYIT LİSTESİ'!$B$4:$H$1046,5,0)))</f>
        <v/>
      </c>
      <c r="N8" s="381" t="str">
        <f>IF(ISERROR(VLOOKUP(J8,'KAYIT LİSTESİ'!$B$4:$H$1046,6,0)),"",(VLOOKUP(J8,'KAYIT LİSTESİ'!$B$4:$H$1046,6,0)))</f>
        <v/>
      </c>
      <c r="O8" s="382"/>
      <c r="P8" s="388"/>
      <c r="Q8" s="379"/>
    </row>
    <row r="9" spans="1:17" s="19" customFormat="1" ht="36.6" customHeight="1" x14ac:dyDescent="0.2">
      <c r="A9" s="377"/>
      <c r="B9" s="377"/>
      <c r="C9" s="380"/>
      <c r="D9" s="385"/>
      <c r="E9" s="386"/>
      <c r="F9" s="388"/>
      <c r="G9" s="387" t="str">
        <f>IF(ISTEXT(F9)," ",IFERROR(VLOOKUP(SMALL(puan!$H$4:$I$111,COUNTIF(puan!$H$4:$I$111,"&lt;"&amp;F9)+1),puan!$H$4:$I$111,2,0),"    "))</f>
        <v xml:space="preserve">    </v>
      </c>
      <c r="H9" s="22"/>
      <c r="I9" s="377">
        <v>2</v>
      </c>
      <c r="J9" s="378" t="s">
        <v>48</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45"/>
      <c r="P9" s="383"/>
      <c r="Q9" s="379"/>
    </row>
    <row r="10" spans="1:17" s="19" customFormat="1" ht="36.6" customHeight="1" x14ac:dyDescent="0.2">
      <c r="A10" s="377"/>
      <c r="B10" s="377"/>
      <c r="C10" s="380"/>
      <c r="D10" s="385"/>
      <c r="E10" s="386"/>
      <c r="F10" s="388"/>
      <c r="G10" s="387" t="str">
        <f>IF(ISTEXT(F10)," ",IFERROR(VLOOKUP(SMALL(puan!$H$4:$I$111,COUNTIF(puan!$H$4:$I$111,"&lt;"&amp;F10)+1),puan!$H$4:$I$111,2,0),"    "))</f>
        <v xml:space="preserve">    </v>
      </c>
      <c r="H10" s="22"/>
      <c r="I10" s="377">
        <v>3</v>
      </c>
      <c r="J10" s="378" t="s">
        <v>49</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45"/>
      <c r="P10" s="383"/>
      <c r="Q10" s="379"/>
    </row>
    <row r="11" spans="1:17" s="19" customFormat="1" ht="36.6" customHeight="1" x14ac:dyDescent="0.2">
      <c r="A11" s="377"/>
      <c r="B11" s="377"/>
      <c r="C11" s="380"/>
      <c r="D11" s="385"/>
      <c r="E11" s="386"/>
      <c r="F11" s="388"/>
      <c r="G11" s="387" t="str">
        <f>IF(ISTEXT(F11)," ",IFERROR(VLOOKUP(SMALL(puan!$H$4:$I$111,COUNTIF(puan!$H$4:$I$111,"&lt;"&amp;F11)+1),puan!$H$4:$I$111,2,0),"    "))</f>
        <v xml:space="preserve">    </v>
      </c>
      <c r="H11" s="22"/>
      <c r="I11" s="377">
        <v>4</v>
      </c>
      <c r="J11" s="378" t="s">
        <v>50</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45"/>
      <c r="P11" s="383"/>
      <c r="Q11" s="379"/>
    </row>
    <row r="12" spans="1:17" s="19" customFormat="1" ht="36.6" customHeight="1" x14ac:dyDescent="0.2">
      <c r="A12" s="377"/>
      <c r="B12" s="377"/>
      <c r="C12" s="380"/>
      <c r="D12" s="385"/>
      <c r="E12" s="386"/>
      <c r="F12" s="388"/>
      <c r="G12" s="387" t="str">
        <f>IF(ISTEXT(F12)," ",IFERROR(VLOOKUP(SMALL(puan!$H$4:$I$111,COUNTIF(puan!$H$4:$I$111,"&lt;"&amp;F12)+1),puan!$H$4:$I$111,2,0),"    "))</f>
        <v xml:space="preserve">    </v>
      </c>
      <c r="H12" s="22"/>
      <c r="I12" s="377">
        <v>5</v>
      </c>
      <c r="J12" s="378" t="s">
        <v>51</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45"/>
      <c r="P12" s="383"/>
      <c r="Q12" s="379"/>
    </row>
    <row r="13" spans="1:17" s="19" customFormat="1" ht="36.6" customHeight="1" x14ac:dyDescent="0.2">
      <c r="A13" s="377"/>
      <c r="B13" s="377"/>
      <c r="C13" s="380"/>
      <c r="D13" s="385"/>
      <c r="E13" s="386"/>
      <c r="F13" s="388"/>
      <c r="G13" s="387" t="str">
        <f>IF(ISTEXT(F13)," ",IFERROR(VLOOKUP(SMALL(puan!$H$4:$I$111,COUNTIF(puan!$H$4:$I$111,"&lt;"&amp;F13)+1),puan!$H$4:$I$111,2,0),"    "))</f>
        <v xml:space="preserve">    </v>
      </c>
      <c r="H13" s="22"/>
      <c r="I13" s="377">
        <v>6</v>
      </c>
      <c r="J13" s="378" t="s">
        <v>52</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45"/>
      <c r="P13" s="383"/>
      <c r="Q13" s="379"/>
    </row>
    <row r="14" spans="1:17" s="19" customFormat="1" ht="36.6" customHeight="1" x14ac:dyDescent="0.2">
      <c r="A14" s="377"/>
      <c r="B14" s="377"/>
      <c r="C14" s="380"/>
      <c r="D14" s="385"/>
      <c r="E14" s="386"/>
      <c r="F14" s="388"/>
      <c r="G14" s="387" t="str">
        <f>IF(ISTEXT(F14)," ",IFERROR(VLOOKUP(SMALL(puan!$H$4:$I$111,COUNTIF(puan!$H$4:$I$111,"&lt;"&amp;F14)+1),puan!$H$4:$I$111,2,0),"    "))</f>
        <v xml:space="preserve">    </v>
      </c>
      <c r="H14" s="22"/>
      <c r="I14" s="377">
        <v>7</v>
      </c>
      <c r="J14" s="378" t="s">
        <v>467</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382"/>
      <c r="P14" s="383"/>
      <c r="Q14" s="379"/>
    </row>
    <row r="15" spans="1:17" s="19" customFormat="1" ht="36.6" customHeight="1" x14ac:dyDescent="0.2">
      <c r="A15" s="377"/>
      <c r="B15" s="377"/>
      <c r="C15" s="380"/>
      <c r="D15" s="385"/>
      <c r="E15" s="386"/>
      <c r="F15" s="388"/>
      <c r="G15" s="387" t="str">
        <f>IF(ISTEXT(F15)," ",IFERROR(VLOOKUP(SMALL(puan!$H$4:$I$111,COUNTIF(puan!$H$4:$I$111,"&lt;"&amp;F15)+1),puan!$H$4:$I$111,2,0),"    "))</f>
        <v xml:space="preserve">    </v>
      </c>
      <c r="H15" s="22"/>
      <c r="I15" s="377">
        <v>8</v>
      </c>
      <c r="J15" s="378" t="s">
        <v>468</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382"/>
      <c r="P15" s="383"/>
      <c r="Q15" s="379"/>
    </row>
    <row r="16" spans="1:17" s="19" customFormat="1" ht="36.6" customHeight="1" x14ac:dyDescent="0.2">
      <c r="A16" s="377"/>
      <c r="B16" s="377"/>
      <c r="C16" s="380"/>
      <c r="D16" s="385"/>
      <c r="E16" s="386"/>
      <c r="F16" s="388"/>
      <c r="G16" s="387" t="str">
        <f>IF(ISTEXT(F16)," ",IFERROR(VLOOKUP(SMALL(puan!$H$4:$I$111,COUNTIF(puan!$H$4:$I$111,"&lt;"&amp;F16)+1),puan!$H$4:$I$111,2,0),"    "))</f>
        <v xml:space="preserve">    </v>
      </c>
      <c r="H16" s="22"/>
      <c r="I16" s="256" t="s">
        <v>17</v>
      </c>
      <c r="J16" s="257"/>
      <c r="K16" s="257"/>
      <c r="L16" s="257"/>
      <c r="M16" s="257"/>
      <c r="N16" s="257"/>
      <c r="O16" s="257"/>
      <c r="P16" s="257"/>
      <c r="Q16" s="258"/>
    </row>
    <row r="17" spans="1:17" s="19" customFormat="1" ht="36.6" customHeight="1" x14ac:dyDescent="0.2">
      <c r="A17" s="377"/>
      <c r="B17" s="377"/>
      <c r="C17" s="380"/>
      <c r="D17" s="385"/>
      <c r="E17" s="386"/>
      <c r="F17" s="388"/>
      <c r="G17" s="387" t="str">
        <f>IF(ISTEXT(F17)," ",IFERROR(VLOOKUP(SMALL(puan!$H$4:$I$111,COUNTIF(puan!$H$4:$I$111,"&lt;"&amp;F17)+1),puan!$H$4:$I$111,2,0),"    "))</f>
        <v xml:space="preserve">    </v>
      </c>
      <c r="H17" s="22"/>
      <c r="I17" s="49" t="s">
        <v>12</v>
      </c>
      <c r="J17" s="46" t="s">
        <v>98</v>
      </c>
      <c r="K17" s="46" t="s">
        <v>97</v>
      </c>
      <c r="L17" s="47" t="s">
        <v>13</v>
      </c>
      <c r="M17" s="48" t="s">
        <v>14</v>
      </c>
      <c r="N17" s="48" t="s">
        <v>793</v>
      </c>
      <c r="O17" s="280" t="s">
        <v>15</v>
      </c>
      <c r="P17" s="282" t="s">
        <v>777</v>
      </c>
      <c r="Q17" s="46" t="s">
        <v>28</v>
      </c>
    </row>
    <row r="18" spans="1:17" s="19" customFormat="1" ht="36.6" customHeight="1" x14ac:dyDescent="0.2">
      <c r="A18" s="377"/>
      <c r="B18" s="377"/>
      <c r="C18" s="380"/>
      <c r="D18" s="385"/>
      <c r="E18" s="386"/>
      <c r="F18" s="388"/>
      <c r="G18" s="387" t="str">
        <f>IF(ISTEXT(F18)," ",IFERROR(VLOOKUP(SMALL(puan!$H$4:$I$111,COUNTIF(puan!$H$4:$I$111,"&lt;"&amp;F18)+1),puan!$H$4:$I$111,2,0),"    "))</f>
        <v xml:space="preserve">    </v>
      </c>
      <c r="H18" s="22"/>
      <c r="I18" s="377">
        <v>1</v>
      </c>
      <c r="J18" s="378" t="s">
        <v>53</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382"/>
      <c r="P18" s="383"/>
      <c r="Q18" s="379"/>
    </row>
    <row r="19" spans="1:17" s="19" customFormat="1" ht="36.6" customHeight="1" x14ac:dyDescent="0.2">
      <c r="A19" s="377"/>
      <c r="B19" s="377"/>
      <c r="C19" s="380"/>
      <c r="D19" s="385"/>
      <c r="E19" s="386"/>
      <c r="F19" s="388"/>
      <c r="G19" s="387" t="str">
        <f>IF(ISTEXT(F19)," ",IFERROR(VLOOKUP(SMALL(puan!$H$4:$I$111,COUNTIF(puan!$H$4:$I$111,"&lt;"&amp;F19)+1),puan!$H$4:$I$111,2,0),"    "))</f>
        <v xml:space="preserve">    </v>
      </c>
      <c r="H19" s="22"/>
      <c r="I19" s="377">
        <v>2</v>
      </c>
      <c r="J19" s="378" t="s">
        <v>47</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382"/>
      <c r="P19" s="383"/>
      <c r="Q19" s="379"/>
    </row>
    <row r="20" spans="1:17" s="19" customFormat="1" ht="36.6" customHeight="1" x14ac:dyDescent="0.2">
      <c r="A20" s="377"/>
      <c r="B20" s="377"/>
      <c r="C20" s="380"/>
      <c r="D20" s="385"/>
      <c r="E20" s="386"/>
      <c r="F20" s="388"/>
      <c r="G20" s="387" t="str">
        <f>IF(ISTEXT(F20)," ",IFERROR(VLOOKUP(SMALL(puan!$H$4:$I$111,COUNTIF(puan!$H$4:$I$111,"&lt;"&amp;F20)+1),puan!$H$4:$I$111,2,0),"    "))</f>
        <v xml:space="preserve">    </v>
      </c>
      <c r="H20" s="22"/>
      <c r="I20" s="377">
        <v>3</v>
      </c>
      <c r="J20" s="378" t="s">
        <v>54</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45"/>
      <c r="P20" s="383"/>
      <c r="Q20" s="379"/>
    </row>
    <row r="21" spans="1:17" s="19" customFormat="1" ht="36.6" customHeight="1" x14ac:dyDescent="0.2">
      <c r="A21" s="377"/>
      <c r="B21" s="377"/>
      <c r="C21" s="380"/>
      <c r="D21" s="385"/>
      <c r="E21" s="386"/>
      <c r="F21" s="388"/>
      <c r="G21" s="387" t="str">
        <f>IF(ISTEXT(F21)," ",IFERROR(VLOOKUP(SMALL(puan!$H$4:$I$111,COUNTIF(puan!$H$4:$I$111,"&lt;"&amp;F21)+1),puan!$H$4:$I$111,2,0),"    "))</f>
        <v xml:space="preserve">    </v>
      </c>
      <c r="H21" s="22"/>
      <c r="I21" s="377">
        <v>4</v>
      </c>
      <c r="J21" s="378" t="s">
        <v>55</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45"/>
      <c r="P21" s="383"/>
      <c r="Q21" s="379"/>
    </row>
    <row r="22" spans="1:17" s="19" customFormat="1" ht="36.6" customHeight="1" x14ac:dyDescent="0.2">
      <c r="A22" s="377"/>
      <c r="B22" s="377"/>
      <c r="C22" s="380"/>
      <c r="D22" s="385"/>
      <c r="E22" s="386"/>
      <c r="F22" s="388"/>
      <c r="G22" s="387" t="str">
        <f>IF(ISTEXT(F22)," ",IFERROR(VLOOKUP(SMALL(puan!$H$4:$I$111,COUNTIF(puan!$H$4:$I$111,"&lt;"&amp;F22)+1),puan!$H$4:$I$111,2,0),"    "))</f>
        <v xml:space="preserve">    </v>
      </c>
      <c r="H22" s="22"/>
      <c r="I22" s="377">
        <v>5</v>
      </c>
      <c r="J22" s="378" t="s">
        <v>56</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45"/>
      <c r="P22" s="383"/>
      <c r="Q22" s="379"/>
    </row>
    <row r="23" spans="1:17" s="19" customFormat="1" ht="36.6" customHeight="1" x14ac:dyDescent="0.2">
      <c r="A23" s="377"/>
      <c r="B23" s="377"/>
      <c r="C23" s="380"/>
      <c r="D23" s="385"/>
      <c r="E23" s="386"/>
      <c r="F23" s="388"/>
      <c r="G23" s="387" t="str">
        <f>IF(ISTEXT(F23)," ",IFERROR(VLOOKUP(SMALL(puan!$H$4:$I$111,COUNTIF(puan!$H$4:$I$111,"&lt;"&amp;F23)+1),puan!$H$4:$I$111,2,0),"    "))</f>
        <v xml:space="preserve">    </v>
      </c>
      <c r="H23" s="22"/>
      <c r="I23" s="377">
        <v>6</v>
      </c>
      <c r="J23" s="378" t="s">
        <v>57</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45"/>
      <c r="P23" s="383"/>
      <c r="Q23" s="379"/>
    </row>
    <row r="24" spans="1:17" s="19" customFormat="1" ht="36.6" customHeight="1" x14ac:dyDescent="0.2">
      <c r="A24" s="377"/>
      <c r="B24" s="377"/>
      <c r="C24" s="380"/>
      <c r="D24" s="385"/>
      <c r="E24" s="386"/>
      <c r="F24" s="388"/>
      <c r="G24" s="387" t="str">
        <f>IF(ISTEXT(F24)," ",IFERROR(VLOOKUP(SMALL(puan!$H$4:$I$111,COUNTIF(puan!$H$4:$I$111,"&lt;"&amp;F24)+1),puan!$H$4:$I$111,2,0),"    "))</f>
        <v xml:space="preserve">    </v>
      </c>
      <c r="H24" s="22"/>
      <c r="I24" s="377">
        <v>7</v>
      </c>
      <c r="J24" s="378" t="s">
        <v>469</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382"/>
      <c r="P24" s="383"/>
      <c r="Q24" s="379"/>
    </row>
    <row r="25" spans="1:17" s="19" customFormat="1" ht="36.6" customHeight="1" x14ac:dyDescent="0.2">
      <c r="A25" s="377"/>
      <c r="B25" s="377"/>
      <c r="C25" s="380"/>
      <c r="D25" s="385"/>
      <c r="E25" s="386"/>
      <c r="F25" s="388"/>
      <c r="G25" s="387" t="str">
        <f>IF(ISTEXT(F25)," ",IFERROR(VLOOKUP(SMALL(puan!$H$4:$I$111,COUNTIF(puan!$H$4:$I$111,"&lt;"&amp;F25)+1),puan!$H$4:$I$111,2,0),"    "))</f>
        <v xml:space="preserve">    </v>
      </c>
      <c r="H25" s="22"/>
      <c r="I25" s="377">
        <v>8</v>
      </c>
      <c r="J25" s="378" t="s">
        <v>470</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382"/>
      <c r="P25" s="383"/>
      <c r="Q25" s="379"/>
    </row>
    <row r="26" spans="1:17" s="19" customFormat="1" ht="36.6" customHeight="1" x14ac:dyDescent="0.2">
      <c r="A26" s="377"/>
      <c r="B26" s="377"/>
      <c r="C26" s="380"/>
      <c r="D26" s="385"/>
      <c r="E26" s="386"/>
      <c r="F26" s="388"/>
      <c r="G26" s="387" t="str">
        <f>IF(ISTEXT(F26)," ",IFERROR(VLOOKUP(SMALL(puan!$H$4:$I$111,COUNTIF(puan!$H$4:$I$111,"&lt;"&amp;F26)+1),puan!$H$4:$I$111,2,0),"    "))</f>
        <v xml:space="preserve">    </v>
      </c>
      <c r="H26" s="22"/>
      <c r="I26" s="256" t="s">
        <v>18</v>
      </c>
      <c r="J26" s="257"/>
      <c r="K26" s="257"/>
      <c r="L26" s="257"/>
      <c r="M26" s="257"/>
      <c r="N26" s="257"/>
      <c r="O26" s="257"/>
      <c r="P26" s="257"/>
      <c r="Q26" s="258"/>
    </row>
    <row r="27" spans="1:17" s="19" customFormat="1" ht="36.6" customHeight="1" x14ac:dyDescent="0.2">
      <c r="A27" s="377"/>
      <c r="B27" s="377"/>
      <c r="C27" s="380"/>
      <c r="D27" s="385"/>
      <c r="E27" s="386"/>
      <c r="F27" s="388"/>
      <c r="G27" s="387" t="str">
        <f>IF(ISTEXT(F27)," ",IFERROR(VLOOKUP(SMALL(puan!$H$4:$I$111,COUNTIF(puan!$H$4:$I$111,"&lt;"&amp;F27)+1),puan!$H$4:$I$111,2,0),"    "))</f>
        <v xml:space="preserve">    </v>
      </c>
      <c r="H27" s="22"/>
      <c r="I27" s="49" t="s">
        <v>12</v>
      </c>
      <c r="J27" s="46" t="s">
        <v>98</v>
      </c>
      <c r="K27" s="46" t="s">
        <v>97</v>
      </c>
      <c r="L27" s="47" t="s">
        <v>13</v>
      </c>
      <c r="M27" s="48" t="s">
        <v>14</v>
      </c>
      <c r="N27" s="48" t="s">
        <v>793</v>
      </c>
      <c r="O27" s="280" t="s">
        <v>15</v>
      </c>
      <c r="P27" s="282" t="s">
        <v>777</v>
      </c>
      <c r="Q27" s="46" t="s">
        <v>28</v>
      </c>
    </row>
    <row r="28" spans="1:17" s="19" customFormat="1" ht="36.6" customHeight="1" x14ac:dyDescent="0.2">
      <c r="A28" s="377"/>
      <c r="B28" s="377"/>
      <c r="C28" s="380"/>
      <c r="D28" s="385"/>
      <c r="E28" s="386"/>
      <c r="F28" s="388"/>
      <c r="G28" s="387" t="str">
        <f>IF(ISTEXT(F28)," ",IFERROR(VLOOKUP(SMALL(puan!$H$4:$I$111,COUNTIF(puan!$H$4:$I$111,"&lt;"&amp;F28)+1),puan!$H$4:$I$111,2,0),"    "))</f>
        <v xml:space="preserve">    </v>
      </c>
      <c r="H28" s="22"/>
      <c r="I28" s="377">
        <v>1</v>
      </c>
      <c r="J28" s="378" t="s">
        <v>58</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382" t="str">
        <f t="shared" ref="O28:O35" si="0">IF(IF(OR(P28="NM",P28="DNF",P28="DNS",P28="DQ",P28=""),P28,(ROUNDUP(P28,)+24))=0," ",IF(OR(P28="NM",P28="DNF",P28="DNS",P28="DQ",P28=""),P28,(ROUNDUP(P28,)+24)))</f>
        <v xml:space="preserve"> </v>
      </c>
      <c r="P28" s="383"/>
      <c r="Q28" s="379"/>
    </row>
    <row r="29" spans="1:17" s="19" customFormat="1" ht="36.6" customHeight="1" x14ac:dyDescent="0.2">
      <c r="A29" s="377"/>
      <c r="B29" s="377"/>
      <c r="C29" s="380"/>
      <c r="D29" s="385"/>
      <c r="E29" s="386"/>
      <c r="F29" s="388"/>
      <c r="G29" s="387" t="str">
        <f>IF(ISTEXT(F29)," ",IFERROR(VLOOKUP(SMALL(puan!$H$4:$I$111,COUNTIF(puan!$H$4:$I$111,"&lt;"&amp;F29)+1),puan!$H$4:$I$111,2,0),"    "))</f>
        <v xml:space="preserve">    </v>
      </c>
      <c r="H29" s="22"/>
      <c r="I29" s="377">
        <v>2</v>
      </c>
      <c r="J29" s="378" t="s">
        <v>59</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382" t="str">
        <f t="shared" si="0"/>
        <v xml:space="preserve"> </v>
      </c>
      <c r="P29" s="383"/>
      <c r="Q29" s="379"/>
    </row>
    <row r="30" spans="1:17" s="19" customFormat="1" ht="36.6" customHeight="1" x14ac:dyDescent="0.2">
      <c r="A30" s="377"/>
      <c r="B30" s="377"/>
      <c r="C30" s="380"/>
      <c r="D30" s="385"/>
      <c r="E30" s="386"/>
      <c r="F30" s="388"/>
      <c r="G30" s="387" t="str">
        <f>IF(ISTEXT(F30)," ",IFERROR(VLOOKUP(SMALL(puan!$H$4:$I$111,COUNTIF(puan!$H$4:$I$111,"&lt;"&amp;F30)+1),puan!$H$4:$I$111,2,0),"    "))</f>
        <v xml:space="preserve">    </v>
      </c>
      <c r="H30" s="22"/>
      <c r="I30" s="377">
        <v>3</v>
      </c>
      <c r="J30" s="378" t="s">
        <v>60</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382" t="str">
        <f t="shared" si="0"/>
        <v xml:space="preserve"> </v>
      </c>
      <c r="P30" s="383"/>
      <c r="Q30" s="379"/>
    </row>
    <row r="31" spans="1:17" s="19" customFormat="1" ht="36.6" customHeight="1" x14ac:dyDescent="0.2">
      <c r="A31" s="377"/>
      <c r="B31" s="377"/>
      <c r="C31" s="380"/>
      <c r="D31" s="385"/>
      <c r="E31" s="386"/>
      <c r="F31" s="388"/>
      <c r="G31" s="387" t="str">
        <f>IF(ISTEXT(F31)," ",IFERROR(VLOOKUP(SMALL(puan!$H$4:$I$111,COUNTIF(puan!$H$4:$I$111,"&lt;"&amp;F31)+1),puan!$H$4:$I$111,2,0),"    "))</f>
        <v xml:space="preserve">    </v>
      </c>
      <c r="H31" s="22"/>
      <c r="I31" s="377">
        <v>4</v>
      </c>
      <c r="J31" s="378" t="s">
        <v>61</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382" t="str">
        <f t="shared" si="0"/>
        <v xml:space="preserve"> </v>
      </c>
      <c r="P31" s="383"/>
      <c r="Q31" s="379"/>
    </row>
    <row r="32" spans="1:17" s="19" customFormat="1" ht="36.6" customHeight="1" x14ac:dyDescent="0.2">
      <c r="A32" s="377"/>
      <c r="B32" s="377"/>
      <c r="C32" s="380"/>
      <c r="D32" s="385"/>
      <c r="E32" s="386"/>
      <c r="F32" s="388"/>
      <c r="G32" s="387" t="str">
        <f>IF(ISTEXT(F32)," ",IFERROR(VLOOKUP(SMALL(puan!$H$4:$I$111,COUNTIF(puan!$H$4:$I$111,"&lt;"&amp;F32)+1),puan!$H$4:$I$111,2,0),"    "))</f>
        <v xml:space="preserve">    </v>
      </c>
      <c r="H32" s="22"/>
      <c r="I32" s="377">
        <v>5</v>
      </c>
      <c r="J32" s="378" t="s">
        <v>62</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382" t="str">
        <f t="shared" si="0"/>
        <v xml:space="preserve"> </v>
      </c>
      <c r="P32" s="383"/>
      <c r="Q32" s="379"/>
    </row>
    <row r="33" spans="1:17" s="19" customFormat="1" ht="36.6" customHeight="1" x14ac:dyDescent="0.2">
      <c r="A33" s="377"/>
      <c r="B33" s="377"/>
      <c r="C33" s="380"/>
      <c r="D33" s="385"/>
      <c r="E33" s="386"/>
      <c r="F33" s="388"/>
      <c r="G33" s="387" t="str">
        <f>IF(ISTEXT(F33)," ",IFERROR(VLOOKUP(SMALL(puan!$H$4:$I$111,COUNTIF(puan!$H$4:$I$111,"&lt;"&amp;F33)+1),puan!$H$4:$I$111,2,0),"    "))</f>
        <v xml:space="preserve">    </v>
      </c>
      <c r="H33" s="22"/>
      <c r="I33" s="377">
        <v>6</v>
      </c>
      <c r="J33" s="378" t="s">
        <v>63</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382" t="str">
        <f t="shared" si="0"/>
        <v xml:space="preserve"> </v>
      </c>
      <c r="P33" s="383"/>
      <c r="Q33" s="379"/>
    </row>
    <row r="34" spans="1:17" s="19" customFormat="1" ht="36.6" customHeight="1" x14ac:dyDescent="0.2">
      <c r="A34" s="377"/>
      <c r="B34" s="377"/>
      <c r="C34" s="380"/>
      <c r="D34" s="385"/>
      <c r="E34" s="386"/>
      <c r="F34" s="388"/>
      <c r="G34" s="387" t="str">
        <f>IF(ISTEXT(F34)," ",IFERROR(VLOOKUP(SMALL(puan!$H$4:$I$111,COUNTIF(puan!$H$4:$I$111,"&lt;"&amp;F34)+1),puan!$H$4:$I$111,2,0),"    "))</f>
        <v xml:space="preserve">    </v>
      </c>
      <c r="H34" s="22"/>
      <c r="I34" s="377">
        <v>7</v>
      </c>
      <c r="J34" s="378" t="s">
        <v>471</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382" t="str">
        <f t="shared" si="0"/>
        <v xml:space="preserve"> </v>
      </c>
      <c r="P34" s="383"/>
      <c r="Q34" s="379"/>
    </row>
    <row r="35" spans="1:17" s="19" customFormat="1" ht="36.6" customHeight="1" x14ac:dyDescent="0.2">
      <c r="A35" s="377"/>
      <c r="B35" s="377"/>
      <c r="C35" s="380"/>
      <c r="D35" s="385"/>
      <c r="E35" s="386"/>
      <c r="F35" s="388"/>
      <c r="G35" s="387" t="str">
        <f>IF(ISTEXT(F35)," ",IFERROR(VLOOKUP(SMALL(puan!$H$4:$I$111,COUNTIF(puan!$H$4:$I$111,"&lt;"&amp;F35)+1),puan!$H$4:$I$111,2,0),"    "))</f>
        <v xml:space="preserve">    </v>
      </c>
      <c r="H35" s="22"/>
      <c r="I35" s="377">
        <v>8</v>
      </c>
      <c r="J35" s="378" t="s">
        <v>472</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382" t="str">
        <f t="shared" si="0"/>
        <v xml:space="preserve"> </v>
      </c>
      <c r="P35" s="383"/>
      <c r="Q35" s="379"/>
    </row>
    <row r="36" spans="1:17" s="19" customFormat="1" ht="36.6" customHeight="1" x14ac:dyDescent="0.2">
      <c r="A36" s="377"/>
      <c r="B36" s="377"/>
      <c r="C36" s="380"/>
      <c r="D36" s="385"/>
      <c r="E36" s="386"/>
      <c r="F36" s="388"/>
      <c r="G36" s="387" t="str">
        <f>IF(ISTEXT(F36)," ",IFERROR(VLOOKUP(SMALL(puan!$H$4:$I$111,COUNTIF(puan!$H$4:$I$111,"&lt;"&amp;F36)+1),puan!$H$4:$I$111,2,0),"    "))</f>
        <v xml:space="preserve">    </v>
      </c>
      <c r="H36" s="22"/>
      <c r="I36" s="256" t="s">
        <v>44</v>
      </c>
      <c r="J36" s="257"/>
      <c r="K36" s="257"/>
      <c r="L36" s="257"/>
      <c r="M36" s="257"/>
      <c r="N36" s="257"/>
      <c r="O36" s="257"/>
      <c r="P36" s="257"/>
      <c r="Q36" s="258"/>
    </row>
    <row r="37" spans="1:17" s="19" customFormat="1" ht="36.6" customHeight="1" x14ac:dyDescent="0.2">
      <c r="A37" s="377"/>
      <c r="B37" s="377"/>
      <c r="C37" s="380"/>
      <c r="D37" s="385"/>
      <c r="E37" s="386"/>
      <c r="F37" s="388"/>
      <c r="G37" s="387" t="str">
        <f>IF(ISTEXT(F37)," ",IFERROR(VLOOKUP(SMALL(puan!$H$4:$I$111,COUNTIF(puan!$H$4:$I$111,"&lt;"&amp;F37)+1),puan!$H$4:$I$111,2,0),"    "))</f>
        <v xml:space="preserve">    </v>
      </c>
      <c r="H37" s="22"/>
      <c r="I37" s="49" t="s">
        <v>12</v>
      </c>
      <c r="J37" s="46" t="s">
        <v>98</v>
      </c>
      <c r="K37" s="46" t="s">
        <v>97</v>
      </c>
      <c r="L37" s="47" t="s">
        <v>13</v>
      </c>
      <c r="M37" s="48" t="s">
        <v>14</v>
      </c>
      <c r="N37" s="48" t="s">
        <v>793</v>
      </c>
      <c r="O37" s="280" t="s">
        <v>15</v>
      </c>
      <c r="P37" s="282" t="s">
        <v>777</v>
      </c>
      <c r="Q37" s="46" t="s">
        <v>28</v>
      </c>
    </row>
    <row r="38" spans="1:17" s="19" customFormat="1" ht="36.6" customHeight="1" x14ac:dyDescent="0.2">
      <c r="A38" s="377"/>
      <c r="B38" s="377"/>
      <c r="C38" s="380"/>
      <c r="D38" s="385"/>
      <c r="E38" s="386"/>
      <c r="F38" s="388"/>
      <c r="G38" s="387" t="str">
        <f>IF(ISTEXT(F38)," ",IFERROR(VLOOKUP(SMALL(puan!$H$4:$I$111,COUNTIF(puan!$H$4:$I$111,"&lt;"&amp;F38)+1),puan!$H$4:$I$111,2,0),"    "))</f>
        <v xml:space="preserve">    </v>
      </c>
      <c r="H38" s="22"/>
      <c r="I38" s="377">
        <v>1</v>
      </c>
      <c r="J38" s="378" t="s">
        <v>64</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382" t="str">
        <f t="shared" ref="O38:O45" si="1">IF(IF(OR(P38="NM",P38="DNF",P38="DNS",P38="DQ",P38=""),P38,(ROUNDUP(P38,)+24))=0," ",IF(OR(P38="NM",P38="DNF",P38="DNS",P38="DQ",P38=""),P38,(ROUNDUP(P38,)+24)))</f>
        <v xml:space="preserve"> </v>
      </c>
      <c r="P38" s="383"/>
      <c r="Q38" s="379"/>
    </row>
    <row r="39" spans="1:17" s="19" customFormat="1" ht="36.6" customHeight="1" x14ac:dyDescent="0.2">
      <c r="A39" s="377"/>
      <c r="B39" s="377"/>
      <c r="C39" s="380"/>
      <c r="D39" s="385"/>
      <c r="E39" s="386"/>
      <c r="F39" s="388"/>
      <c r="G39" s="387" t="str">
        <f>IF(ISTEXT(F39)," ",IFERROR(VLOOKUP(SMALL(puan!$H$4:$I$111,COUNTIF(puan!$H$4:$I$111,"&lt;"&amp;F39)+1),puan!$H$4:$I$111,2,0),"    "))</f>
        <v xml:space="preserve">    </v>
      </c>
      <c r="H39" s="22"/>
      <c r="I39" s="377">
        <v>2</v>
      </c>
      <c r="J39" s="378" t="s">
        <v>65</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382" t="str">
        <f t="shared" si="1"/>
        <v xml:space="preserve"> </v>
      </c>
      <c r="P39" s="383"/>
      <c r="Q39" s="379"/>
    </row>
    <row r="40" spans="1:17" s="19" customFormat="1" ht="36.6" customHeight="1" x14ac:dyDescent="0.2">
      <c r="A40" s="377"/>
      <c r="B40" s="377"/>
      <c r="C40" s="380"/>
      <c r="D40" s="385"/>
      <c r="E40" s="386"/>
      <c r="F40" s="388"/>
      <c r="G40" s="387" t="str">
        <f>IF(ISTEXT(F40)," ",IFERROR(VLOOKUP(SMALL(puan!$H$4:$I$111,COUNTIF(puan!$H$4:$I$111,"&lt;"&amp;F40)+1),puan!$H$4:$I$111,2,0),"    "))</f>
        <v xml:space="preserve">    </v>
      </c>
      <c r="H40" s="22"/>
      <c r="I40" s="377">
        <v>3</v>
      </c>
      <c r="J40" s="378" t="s">
        <v>66</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382" t="str">
        <f t="shared" si="1"/>
        <v xml:space="preserve"> </v>
      </c>
      <c r="P40" s="383"/>
      <c r="Q40" s="379"/>
    </row>
    <row r="41" spans="1:17" s="19" customFormat="1" ht="36.6" customHeight="1" x14ac:dyDescent="0.2">
      <c r="A41" s="377"/>
      <c r="B41" s="377"/>
      <c r="C41" s="380"/>
      <c r="D41" s="385"/>
      <c r="E41" s="386"/>
      <c r="F41" s="388"/>
      <c r="G41" s="387" t="str">
        <f>IF(ISTEXT(F41)," ",IFERROR(VLOOKUP(SMALL(puan!$H$4:$I$111,COUNTIF(puan!$H$4:$I$111,"&lt;"&amp;F41)+1),puan!$H$4:$I$111,2,0),"    "))</f>
        <v xml:space="preserve">    </v>
      </c>
      <c r="H41" s="22"/>
      <c r="I41" s="377">
        <v>4</v>
      </c>
      <c r="J41" s="378" t="s">
        <v>67</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382" t="str">
        <f t="shared" si="1"/>
        <v xml:space="preserve"> </v>
      </c>
      <c r="P41" s="383"/>
      <c r="Q41" s="379"/>
    </row>
    <row r="42" spans="1:17" s="19" customFormat="1" ht="36.6" customHeight="1" x14ac:dyDescent="0.2">
      <c r="A42" s="377"/>
      <c r="B42" s="377"/>
      <c r="C42" s="380"/>
      <c r="D42" s="385"/>
      <c r="E42" s="386"/>
      <c r="F42" s="388"/>
      <c r="G42" s="387" t="str">
        <f>IF(ISTEXT(F42)," ",IFERROR(VLOOKUP(SMALL(puan!$H$4:$I$111,COUNTIF(puan!$H$4:$I$111,"&lt;"&amp;F42)+1),puan!$H$4:$I$111,2,0),"    "))</f>
        <v xml:space="preserve">    </v>
      </c>
      <c r="H42" s="22"/>
      <c r="I42" s="377">
        <v>5</v>
      </c>
      <c r="J42" s="378" t="s">
        <v>68</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382" t="str">
        <f t="shared" si="1"/>
        <v xml:space="preserve"> </v>
      </c>
      <c r="P42" s="383"/>
      <c r="Q42" s="379"/>
    </row>
    <row r="43" spans="1:17" s="19" customFormat="1" ht="36.6" customHeight="1" x14ac:dyDescent="0.2">
      <c r="A43" s="377"/>
      <c r="B43" s="377"/>
      <c r="C43" s="380"/>
      <c r="D43" s="385"/>
      <c r="E43" s="386"/>
      <c r="F43" s="388"/>
      <c r="G43" s="387" t="str">
        <f>IF(ISTEXT(F43)," ",IFERROR(VLOOKUP(SMALL(puan!$H$4:$I$111,COUNTIF(puan!$H$4:$I$111,"&lt;"&amp;F43)+1),puan!$H$4:$I$111,2,0),"    "))</f>
        <v xml:space="preserve">    </v>
      </c>
      <c r="H43" s="22"/>
      <c r="I43" s="377">
        <v>6</v>
      </c>
      <c r="J43" s="378" t="s">
        <v>69</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382" t="str">
        <f t="shared" si="1"/>
        <v xml:space="preserve"> </v>
      </c>
      <c r="P43" s="383"/>
      <c r="Q43" s="379"/>
    </row>
    <row r="44" spans="1:17" s="19" customFormat="1" ht="36.6" customHeight="1" x14ac:dyDescent="0.2">
      <c r="A44" s="377"/>
      <c r="B44" s="377"/>
      <c r="C44" s="380"/>
      <c r="D44" s="385"/>
      <c r="E44" s="386"/>
      <c r="F44" s="388"/>
      <c r="G44" s="387" t="str">
        <f>IF(ISTEXT(F44)," ",IFERROR(VLOOKUP(SMALL(puan!$H$4:$I$111,COUNTIF(puan!$H$4:$I$111,"&lt;"&amp;F44)+1),puan!$H$4:$I$111,2,0),"    "))</f>
        <v xml:space="preserve">    </v>
      </c>
      <c r="H44" s="22"/>
      <c r="I44" s="377">
        <v>7</v>
      </c>
      <c r="J44" s="378" t="s">
        <v>473</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382" t="str">
        <f t="shared" si="1"/>
        <v xml:space="preserve"> </v>
      </c>
      <c r="P44" s="383"/>
      <c r="Q44" s="379"/>
    </row>
    <row r="45" spans="1:17" s="19" customFormat="1" ht="36.6" customHeight="1" x14ac:dyDescent="0.2">
      <c r="A45" s="377"/>
      <c r="B45" s="377"/>
      <c r="C45" s="380"/>
      <c r="D45" s="385"/>
      <c r="E45" s="386"/>
      <c r="F45" s="388"/>
      <c r="G45" s="387" t="str">
        <f>IF(ISTEXT(F45)," ",IFERROR(VLOOKUP(SMALL(puan!$H$4:$I$111,COUNTIF(puan!$H$4:$I$111,"&lt;"&amp;F45)+1),puan!$H$4:$I$111,2,0),"    "))</f>
        <v xml:space="preserve">    </v>
      </c>
      <c r="H45" s="22"/>
      <c r="I45" s="377">
        <v>8</v>
      </c>
      <c r="J45" s="378" t="s">
        <v>474</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384" t="str">
        <f t="shared" si="1"/>
        <v xml:space="preserve"> </v>
      </c>
      <c r="P45" s="383"/>
      <c r="Q45" s="379"/>
    </row>
    <row r="46" spans="1:17" ht="13.5" customHeight="1" x14ac:dyDescent="0.2">
      <c r="A46" s="35"/>
      <c r="B46" s="35"/>
      <c r="C46" s="36"/>
      <c r="D46" s="57"/>
      <c r="E46" s="37"/>
      <c r="F46" s="38"/>
      <c r="G46" s="39"/>
      <c r="I46" s="40"/>
      <c r="J46" s="41"/>
      <c r="K46" s="42"/>
      <c r="L46" s="43"/>
      <c r="M46" s="53"/>
      <c r="N46" s="53"/>
      <c r="O46" s="53"/>
      <c r="P46" s="44"/>
      <c r="Q46" s="42"/>
    </row>
    <row r="47" spans="1:17" ht="14.25" customHeight="1" x14ac:dyDescent="0.2">
      <c r="A47" s="30" t="s">
        <v>19</v>
      </c>
      <c r="B47" s="30"/>
      <c r="C47" s="30"/>
      <c r="D47" s="58"/>
      <c r="E47" s="51" t="s">
        <v>0</v>
      </c>
      <c r="F47" s="45" t="s">
        <v>1</v>
      </c>
      <c r="G47" s="27"/>
      <c r="H47" s="31" t="s">
        <v>2</v>
      </c>
      <c r="I47" s="31"/>
      <c r="J47" s="31"/>
      <c r="K47" s="31"/>
      <c r="M47" s="54" t="s">
        <v>3</v>
      </c>
      <c r="N47" s="55" t="s">
        <v>3</v>
      </c>
      <c r="O47" s="55"/>
      <c r="P47" s="27" t="s">
        <v>3</v>
      </c>
      <c r="Q47" s="30"/>
    </row>
    <row r="52" spans="4:4" x14ac:dyDescent="0.2">
      <c r="D52" s="52" t="s">
        <v>961</v>
      </c>
    </row>
    <row r="53" spans="4:4" x14ac:dyDescent="0.2">
      <c r="D53" s="52" t="s">
        <v>973</v>
      </c>
    </row>
    <row r="54" spans="4:4" x14ac:dyDescent="0.2">
      <c r="D54" s="52" t="s">
        <v>971</v>
      </c>
    </row>
    <row r="55" spans="4:4" x14ac:dyDescent="0.2">
      <c r="D55" s="52" t="s">
        <v>972</v>
      </c>
    </row>
    <row r="56" spans="4:4" x14ac:dyDescent="0.2">
      <c r="D56" s="52" t="s">
        <v>970</v>
      </c>
    </row>
    <row r="57" spans="4:4" x14ac:dyDescent="0.2">
      <c r="D57" s="52" t="s">
        <v>964</v>
      </c>
    </row>
    <row r="58" spans="4:4" x14ac:dyDescent="0.2">
      <c r="D58" s="52" t="s">
        <v>974</v>
      </c>
    </row>
    <row r="59" spans="4:4" x14ac:dyDescent="0.2">
      <c r="D59" s="52" t="s">
        <v>965</v>
      </c>
    </row>
    <row r="60" spans="4:4" x14ac:dyDescent="0.2">
      <c r="D60" s="52" t="s">
        <v>960</v>
      </c>
    </row>
    <row r="61" spans="4:4" x14ac:dyDescent="0.2">
      <c r="D61" s="52" t="s">
        <v>957</v>
      </c>
    </row>
    <row r="62" spans="4:4" x14ac:dyDescent="0.2">
      <c r="D62" s="52" t="s">
        <v>975</v>
      </c>
    </row>
    <row r="63" spans="4:4" x14ac:dyDescent="0.2">
      <c r="D63" s="52" t="s">
        <v>963</v>
      </c>
    </row>
    <row r="64" spans="4:4" x14ac:dyDescent="0.2">
      <c r="D64" s="52" t="s">
        <v>967</v>
      </c>
    </row>
    <row r="65" spans="4:4" x14ac:dyDescent="0.2">
      <c r="D65" s="52" t="s">
        <v>986</v>
      </c>
    </row>
    <row r="66" spans="4:4" x14ac:dyDescent="0.2">
      <c r="D66" s="52" t="s">
        <v>966</v>
      </c>
    </row>
    <row r="67" spans="4:4" x14ac:dyDescent="0.2">
      <c r="D67" s="52" t="s">
        <v>959</v>
      </c>
    </row>
    <row r="68" spans="4:4" x14ac:dyDescent="0.2">
      <c r="D68" s="52" t="s">
        <v>969</v>
      </c>
    </row>
    <row r="69" spans="4:4" x14ac:dyDescent="0.2">
      <c r="D69" s="52" t="s">
        <v>976</v>
      </c>
    </row>
    <row r="70" spans="4:4" x14ac:dyDescent="0.2">
      <c r="D70" s="52" t="s">
        <v>962</v>
      </c>
    </row>
    <row r="71" spans="4:4" x14ac:dyDescent="0.2">
      <c r="D71" s="52" t="s">
        <v>979</v>
      </c>
    </row>
    <row r="72" spans="4:4" x14ac:dyDescent="0.2">
      <c r="D72" s="52" t="s">
        <v>981</v>
      </c>
    </row>
    <row r="73" spans="4:4" x14ac:dyDescent="0.2">
      <c r="D73" s="52" t="s">
        <v>958</v>
      </c>
    </row>
    <row r="74" spans="4:4" x14ac:dyDescent="0.2">
      <c r="D74" s="52" t="s">
        <v>968</v>
      </c>
    </row>
    <row r="75" spans="4:4" x14ac:dyDescent="0.2">
      <c r="D75" s="52" t="s">
        <v>977</v>
      </c>
    </row>
    <row r="76" spans="4:4" x14ac:dyDescent="0.2">
      <c r="D76" s="52" t="s">
        <v>978</v>
      </c>
    </row>
    <row r="77" spans="4:4" x14ac:dyDescent="0.2">
      <c r="D77" s="52" t="s">
        <v>980</v>
      </c>
    </row>
    <row r="78" spans="4:4" x14ac:dyDescent="0.2">
      <c r="D78" s="52" t="s">
        <v>982</v>
      </c>
    </row>
    <row r="79" spans="4:4" x14ac:dyDescent="0.2">
      <c r="D79" s="52" t="s">
        <v>983</v>
      </c>
    </row>
    <row r="80" spans="4:4" x14ac:dyDescent="0.2">
      <c r="D80" s="52" t="s">
        <v>984</v>
      </c>
    </row>
    <row r="81" spans="4:4" x14ac:dyDescent="0.2">
      <c r="D81" s="52" t="s">
        <v>985</v>
      </c>
    </row>
    <row r="82" spans="4:4" x14ac:dyDescent="0.2">
      <c r="D82" s="52" t="s">
        <v>1028</v>
      </c>
    </row>
    <row r="83" spans="4:4" x14ac:dyDescent="0.2">
      <c r="D83" s="52" t="s">
        <v>994</v>
      </c>
    </row>
    <row r="84" spans="4:4" x14ac:dyDescent="0.2">
      <c r="D84" s="52" t="s">
        <v>991</v>
      </c>
    </row>
    <row r="85" spans="4:4" x14ac:dyDescent="0.2">
      <c r="D85" s="52" t="s">
        <v>992</v>
      </c>
    </row>
    <row r="86" spans="4:4" x14ac:dyDescent="0.2">
      <c r="D86" s="52" t="s">
        <v>987</v>
      </c>
    </row>
    <row r="87" spans="4:4" x14ac:dyDescent="0.2">
      <c r="D87" s="52" t="s">
        <v>989</v>
      </c>
    </row>
    <row r="88" spans="4:4" x14ac:dyDescent="0.2">
      <c r="D88" s="52" t="s">
        <v>988</v>
      </c>
    </row>
    <row r="89" spans="4:4" x14ac:dyDescent="0.2">
      <c r="D89" s="52" t="s">
        <v>990</v>
      </c>
    </row>
    <row r="90" spans="4:4" x14ac:dyDescent="0.2">
      <c r="D90" s="52" t="s">
        <v>993</v>
      </c>
    </row>
    <row r="91" spans="4:4" x14ac:dyDescent="0.2">
      <c r="D91" s="52" t="s">
        <v>995</v>
      </c>
    </row>
    <row r="92" spans="4:4" x14ac:dyDescent="0.2">
      <c r="D92" s="52" t="s">
        <v>1003</v>
      </c>
    </row>
    <row r="93" spans="4:4" x14ac:dyDescent="0.2">
      <c r="D93" s="52" t="s">
        <v>1005</v>
      </c>
    </row>
    <row r="94" spans="4:4" x14ac:dyDescent="0.2">
      <c r="D94" s="52" t="s">
        <v>998</v>
      </c>
    </row>
    <row r="95" spans="4:4" x14ac:dyDescent="0.2">
      <c r="D95" s="52" t="s">
        <v>999</v>
      </c>
    </row>
    <row r="96" spans="4:4" x14ac:dyDescent="0.2">
      <c r="D96" s="52" t="s">
        <v>1002</v>
      </c>
    </row>
    <row r="97" spans="4:4" x14ac:dyDescent="0.2">
      <c r="D97" s="52" t="s">
        <v>997</v>
      </c>
    </row>
    <row r="98" spans="4:4" x14ac:dyDescent="0.2">
      <c r="D98" s="52" t="s">
        <v>1001</v>
      </c>
    </row>
    <row r="99" spans="4:4" x14ac:dyDescent="0.2">
      <c r="D99" s="52" t="s">
        <v>1010</v>
      </c>
    </row>
    <row r="100" spans="4:4" x14ac:dyDescent="0.2">
      <c r="D100" s="52" t="s">
        <v>1011</v>
      </c>
    </row>
    <row r="101" spans="4:4" x14ac:dyDescent="0.2">
      <c r="D101" s="52" t="s">
        <v>1009</v>
      </c>
    </row>
    <row r="102" spans="4:4" x14ac:dyDescent="0.2">
      <c r="D102" s="52" t="s">
        <v>1006</v>
      </c>
    </row>
    <row r="103" spans="4:4" x14ac:dyDescent="0.2">
      <c r="D103" s="52" t="s">
        <v>1000</v>
      </c>
    </row>
    <row r="104" spans="4:4" x14ac:dyDescent="0.2">
      <c r="D104" s="52" t="s">
        <v>996</v>
      </c>
    </row>
    <row r="105" spans="4:4" x14ac:dyDescent="0.2">
      <c r="D105" s="52" t="s">
        <v>1004</v>
      </c>
    </row>
    <row r="106" spans="4:4" x14ac:dyDescent="0.2">
      <c r="D106" s="52" t="s">
        <v>1007</v>
      </c>
    </row>
    <row r="107" spans="4:4" x14ac:dyDescent="0.2">
      <c r="D107" s="52" t="s">
        <v>1008</v>
      </c>
    </row>
    <row r="108" spans="4:4" x14ac:dyDescent="0.2">
      <c r="D108" s="52" t="s">
        <v>1029</v>
      </c>
    </row>
    <row r="109" spans="4:4" x14ac:dyDescent="0.2">
      <c r="D109" s="52" t="s">
        <v>1015</v>
      </c>
    </row>
    <row r="110" spans="4:4" x14ac:dyDescent="0.2">
      <c r="D110" s="52" t="s">
        <v>1014</v>
      </c>
    </row>
    <row r="111" spans="4:4" x14ac:dyDescent="0.2">
      <c r="D111" s="52" t="s">
        <v>1012</v>
      </c>
    </row>
    <row r="112" spans="4:4" x14ac:dyDescent="0.2">
      <c r="D112" s="52" t="s">
        <v>1013</v>
      </c>
    </row>
    <row r="113" spans="4:4" x14ac:dyDescent="0.2">
      <c r="D113" s="52" t="s">
        <v>1020</v>
      </c>
    </row>
    <row r="114" spans="4:4" x14ac:dyDescent="0.2">
      <c r="D114" s="52" t="s">
        <v>1019</v>
      </c>
    </row>
    <row r="115" spans="4:4" x14ac:dyDescent="0.2">
      <c r="D115" s="52" t="s">
        <v>1016</v>
      </c>
    </row>
    <row r="116" spans="4:4" x14ac:dyDescent="0.2">
      <c r="D116" s="52" t="s">
        <v>1017</v>
      </c>
    </row>
    <row r="117" spans="4:4" x14ac:dyDescent="0.2">
      <c r="D117" s="52" t="s">
        <v>1018</v>
      </c>
    </row>
    <row r="118" spans="4:4" x14ac:dyDescent="0.2">
      <c r="D118" s="52" t="s">
        <v>1023</v>
      </c>
    </row>
    <row r="119" spans="4:4" x14ac:dyDescent="0.2">
      <c r="D119" s="52" t="s">
        <v>1022</v>
      </c>
    </row>
    <row r="120" spans="4:4" x14ac:dyDescent="0.2">
      <c r="D120" s="52" t="s">
        <v>1021</v>
      </c>
    </row>
    <row r="121" spans="4:4" x14ac:dyDescent="0.2">
      <c r="D121" s="52" t="s">
        <v>1025</v>
      </c>
    </row>
    <row r="122" spans="4:4" x14ac:dyDescent="0.2">
      <c r="D122" s="52" t="s">
        <v>1024</v>
      </c>
    </row>
    <row r="123" spans="4:4" x14ac:dyDescent="0.2">
      <c r="D123" s="52" t="s">
        <v>1026</v>
      </c>
    </row>
    <row r="124" spans="4:4" x14ac:dyDescent="0.2">
      <c r="D124" s="52" t="s">
        <v>1027</v>
      </c>
    </row>
    <row r="65536" spans="1:1" x14ac:dyDescent="0.2">
      <c r="A65536" s="27" t="s">
        <v>778</v>
      </c>
    </row>
  </sheetData>
  <sortState ref="B8:F16">
    <sortCondition ref="F8:F16"/>
  </sortState>
  <mergeCells count="18">
    <mergeCell ref="N5:Q5"/>
    <mergeCell ref="G6:G7"/>
    <mergeCell ref="A4:C4"/>
    <mergeCell ref="D4:E4"/>
    <mergeCell ref="N3:Q3"/>
    <mergeCell ref="I3:L3"/>
    <mergeCell ref="N4:Q4"/>
    <mergeCell ref="F6:F7"/>
    <mergeCell ref="C6:C7"/>
    <mergeCell ref="D6:D7"/>
    <mergeCell ref="E6:E7"/>
    <mergeCell ref="A6:A7"/>
    <mergeCell ref="B6:B7"/>
    <mergeCell ref="A1:Q1"/>
    <mergeCell ref="A2:Q2"/>
    <mergeCell ref="A3:C3"/>
    <mergeCell ref="D3:E3"/>
    <mergeCell ref="F3:G3"/>
  </mergeCells>
  <conditionalFormatting sqref="O7">
    <cfRule type="containsText" dxfId="19" priority="11" stopIfTrue="1" operator="containsText" text="FERDİ">
      <formula>NOT(ISERROR(SEARCH("FERDİ",O7)))</formula>
    </cfRule>
  </conditionalFormatting>
  <conditionalFormatting sqref="O17">
    <cfRule type="containsText" dxfId="18" priority="10" stopIfTrue="1" operator="containsText" text="FERDİ">
      <formula>NOT(ISERROR(SEARCH("FERDİ",O17)))</formula>
    </cfRule>
  </conditionalFormatting>
  <conditionalFormatting sqref="O27">
    <cfRule type="containsText" dxfId="17" priority="9" stopIfTrue="1" operator="containsText" text="FERDİ">
      <formula>NOT(ISERROR(SEARCH("FERDİ",O27)))</formula>
    </cfRule>
  </conditionalFormatting>
  <conditionalFormatting sqref="O37">
    <cfRule type="containsText" dxfId="16" priority="8" stopIfTrue="1" operator="containsText" text="FERDİ">
      <formula>NOT(ISERROR(SEARCH("FERDİ",O37)))</formula>
    </cfRule>
  </conditionalFormatting>
  <conditionalFormatting sqref="O27">
    <cfRule type="containsText" dxfId="15" priority="7" stopIfTrue="1" operator="containsText" text="FERDİ">
      <formula>NOT(ISERROR(SEARCH("FERDİ",O27)))</formula>
    </cfRule>
  </conditionalFormatting>
  <conditionalFormatting sqref="O17">
    <cfRule type="containsText" dxfId="14" priority="6" stopIfTrue="1" operator="containsText" text="FERDİ">
      <formula>NOT(ISERROR(SEARCH("FERDİ",O17)))</formula>
    </cfRule>
  </conditionalFormatting>
  <conditionalFormatting sqref="O17">
    <cfRule type="containsText" dxfId="13" priority="5" stopIfTrue="1" operator="containsText" text="FERDİ">
      <formula>NOT(ISERROR(SEARCH("FERDİ",O17)))</formula>
    </cfRule>
  </conditionalFormatting>
  <conditionalFormatting sqref="O7">
    <cfRule type="containsText" dxfId="12" priority="4" stopIfTrue="1" operator="containsText" text="FERDİ">
      <formula>NOT(ISERROR(SEARCH("FERDİ",O7)))</formula>
    </cfRule>
  </conditionalFormatting>
  <conditionalFormatting sqref="O7">
    <cfRule type="containsText" dxfId="11" priority="3" stopIfTrue="1" operator="containsText" text="FERDİ">
      <formula>NOT(ISERROR(SEARCH("FERDİ",O7)))</formula>
    </cfRule>
  </conditionalFormatting>
  <conditionalFormatting sqref="O7">
    <cfRule type="containsText" dxfId="10" priority="2" stopIfTrue="1" operator="containsText" text="FERDİ">
      <formula>NOT(ISERROR(SEARCH("FERDİ",O7)))</formula>
    </cfRule>
  </conditionalFormatting>
  <hyperlinks>
    <hyperlink ref="D3" location="'YARIŞMA PROGRAMI'!C7" display="100 m. Engelli"/>
  </hyperlinks>
  <printOptions horizontalCentered="1"/>
  <pageMargins left="0.17" right="0.19685039370078741" top="0.31" bottom="0.35433070866141736" header="0.39370078740157483" footer="0.27559055118110237"/>
  <pageSetup paperSize="9" scale="51" orientation="portrait" r:id="rId1"/>
  <headerFooter alignWithMargins="0"/>
  <ignoredErrors>
    <ignoredError sqref="O28:O35 O38:O45" unlocked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theme="9" tint="-0.249977111117893"/>
    <pageSetUpPr fitToPage="1"/>
  </sheetPr>
  <dimension ref="A1:Q65536"/>
  <sheetViews>
    <sheetView view="pageBreakPreview" zoomScale="70" zoomScaleNormal="100" zoomScaleSheetLayoutView="70" workbookViewId="0">
      <selection activeCell="E16" sqref="E16"/>
    </sheetView>
  </sheetViews>
  <sheetFormatPr defaultColWidth="9.140625" defaultRowHeight="12.75" x14ac:dyDescent="0.2"/>
  <cols>
    <col min="1" max="1" width="4.85546875" style="27" customWidth="1"/>
    <col min="2" max="2" width="7.7109375" style="27" bestFit="1" customWidth="1"/>
    <col min="3" max="3" width="14.42578125" style="21" customWidth="1"/>
    <col min="4" max="4" width="31.42578125" style="52" customWidth="1"/>
    <col min="5" max="5" width="23.85546875" style="52" customWidth="1"/>
    <col min="6" max="6" width="11.28515625" style="21" customWidth="1"/>
    <col min="7" max="7" width="7.5703125" style="28" customWidth="1"/>
    <col min="8" max="8" width="2.140625" style="21" customWidth="1"/>
    <col min="9" max="9" width="4.42578125" style="27" customWidth="1"/>
    <col min="10" max="10" width="14.28515625" style="27" hidden="1" customWidth="1"/>
    <col min="11" max="11" width="9.140625" style="27" bestFit="1" customWidth="1"/>
    <col min="12" max="12" width="15.140625" style="29" bestFit="1" customWidth="1"/>
    <col min="13" max="13" width="25.7109375" style="56" bestFit="1" customWidth="1"/>
    <col min="14" max="14" width="13.85546875" style="56" bestFit="1" customWidth="1"/>
    <col min="15" max="15" width="13.7109375" style="56" customWidth="1"/>
    <col min="16" max="16" width="10.42578125" style="21" hidden="1" customWidth="1"/>
    <col min="17" max="17" width="6.7109375" style="21" customWidth="1"/>
    <col min="18" max="16384" width="9.140625" style="21"/>
  </cols>
  <sheetData>
    <row r="1" spans="1:17" s="10" customFormat="1" ht="53.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row>
    <row r="2" spans="1:17"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row>
    <row r="3" spans="1:17" s="12" customFormat="1" ht="21.75" customHeight="1" x14ac:dyDescent="0.2">
      <c r="A3" s="577" t="s">
        <v>112</v>
      </c>
      <c r="B3" s="577"/>
      <c r="C3" s="577"/>
      <c r="D3" s="578" t="str">
        <f>'YARIŞMA PROGRAMI'!C27</f>
        <v>300 Metre Engelli</v>
      </c>
      <c r="E3" s="578"/>
      <c r="F3" s="579"/>
      <c r="G3" s="579"/>
      <c r="H3" s="11"/>
      <c r="I3" s="590"/>
      <c r="J3" s="590"/>
      <c r="K3" s="590"/>
      <c r="L3" s="590"/>
      <c r="M3" s="246"/>
      <c r="N3" s="588"/>
      <c r="O3" s="588"/>
      <c r="P3" s="588"/>
      <c r="Q3" s="588"/>
    </row>
    <row r="4" spans="1:17" s="12" customFormat="1" ht="17.25" customHeight="1" x14ac:dyDescent="0.2">
      <c r="A4" s="580" t="s">
        <v>102</v>
      </c>
      <c r="B4" s="580"/>
      <c r="C4" s="580"/>
      <c r="D4" s="581" t="str">
        <f>'YARIŞMA BİLGİLERİ'!F21</f>
        <v>15 Yaş Kızlar</v>
      </c>
      <c r="E4" s="581"/>
      <c r="F4" s="32"/>
      <c r="G4" s="32"/>
      <c r="H4" s="32"/>
      <c r="I4" s="32"/>
      <c r="J4" s="32"/>
      <c r="K4" s="32"/>
      <c r="L4" s="33"/>
      <c r="M4" s="83" t="s">
        <v>110</v>
      </c>
      <c r="N4" s="589">
        <f>'YARIŞMA PROGRAMI'!B27</f>
        <v>0</v>
      </c>
      <c r="O4" s="589"/>
      <c r="P4" s="589"/>
      <c r="Q4" s="589"/>
    </row>
    <row r="5" spans="1:17" s="10" customFormat="1" ht="19.5" customHeight="1" x14ac:dyDescent="0.2">
      <c r="A5" s="13"/>
      <c r="B5" s="13"/>
      <c r="C5" s="14"/>
      <c r="D5" s="15"/>
      <c r="E5" s="16"/>
      <c r="F5" s="16"/>
      <c r="G5" s="16"/>
      <c r="H5" s="16"/>
      <c r="I5" s="13"/>
      <c r="J5" s="13"/>
      <c r="K5" s="13"/>
      <c r="L5" s="17"/>
      <c r="M5" s="18"/>
      <c r="N5" s="587">
        <f ca="1">NOW()</f>
        <v>43602.347718055556</v>
      </c>
      <c r="O5" s="587"/>
      <c r="P5" s="587"/>
      <c r="Q5" s="587"/>
    </row>
    <row r="6" spans="1:17" s="19" customFormat="1" ht="24.95" customHeight="1" x14ac:dyDescent="0.2">
      <c r="A6" s="582" t="s">
        <v>12</v>
      </c>
      <c r="B6" s="584" t="s">
        <v>97</v>
      </c>
      <c r="C6" s="586" t="s">
        <v>109</v>
      </c>
      <c r="D6" s="583" t="s">
        <v>14</v>
      </c>
      <c r="E6" s="583" t="s">
        <v>793</v>
      </c>
      <c r="F6" s="583" t="s">
        <v>15</v>
      </c>
      <c r="G6" s="591" t="s">
        <v>276</v>
      </c>
      <c r="I6" s="256" t="s">
        <v>16</v>
      </c>
      <c r="J6" s="257"/>
      <c r="K6" s="257"/>
      <c r="L6" s="257"/>
      <c r="M6" s="257"/>
      <c r="N6" s="257"/>
      <c r="O6" s="257"/>
      <c r="P6" s="257"/>
      <c r="Q6" s="258"/>
    </row>
    <row r="7" spans="1:17" ht="26.25" customHeight="1" x14ac:dyDescent="0.2">
      <c r="A7" s="582"/>
      <c r="B7" s="585"/>
      <c r="C7" s="586"/>
      <c r="D7" s="583"/>
      <c r="E7" s="583"/>
      <c r="F7" s="583"/>
      <c r="G7" s="592"/>
      <c r="H7" s="20"/>
      <c r="I7" s="49" t="s">
        <v>12</v>
      </c>
      <c r="J7" s="46" t="s">
        <v>98</v>
      </c>
      <c r="K7" s="46" t="s">
        <v>97</v>
      </c>
      <c r="L7" s="47" t="s">
        <v>13</v>
      </c>
      <c r="M7" s="48" t="s">
        <v>14</v>
      </c>
      <c r="N7" s="48" t="s">
        <v>793</v>
      </c>
      <c r="O7" s="48" t="s">
        <v>15</v>
      </c>
      <c r="P7" s="282" t="s">
        <v>777</v>
      </c>
      <c r="Q7" s="46" t="s">
        <v>28</v>
      </c>
    </row>
    <row r="8" spans="1:17" s="19" customFormat="1" ht="36" customHeight="1" x14ac:dyDescent="0.2">
      <c r="A8" s="377"/>
      <c r="B8" s="377"/>
      <c r="C8" s="380"/>
      <c r="D8" s="385"/>
      <c r="E8" s="386"/>
      <c r="F8" s="453"/>
      <c r="G8" s="398" t="str">
        <f>IF(ISTEXT(F8),0,IFERROR(VLOOKUP(SMALL(puan!$L$4:$M$111,COUNTIF(puan!$L$4:$M$111,"&lt;"&amp;F8)+1),puan!$L$4:$M$111, 2,0)," "))</f>
        <v xml:space="preserve"> </v>
      </c>
      <c r="H8" s="22"/>
      <c r="I8" s="377">
        <v>1</v>
      </c>
      <c r="J8" s="378" t="s">
        <v>582</v>
      </c>
      <c r="K8" s="379" t="str">
        <f>IF(ISERROR(VLOOKUP(J8,'KAYIT LİSTESİ'!$B$4:$H$1046,2,0)),"",(VLOOKUP(J8,'KAYIT LİSTESİ'!$B$4:$H$1046,2,0)))</f>
        <v/>
      </c>
      <c r="L8" s="380" t="str">
        <f>IF(ISERROR(VLOOKUP(J8,'KAYIT LİSTESİ'!$B$4:$H$1046,4,0)),"",(VLOOKUP(J8,'KAYIT LİSTESİ'!$B$4:$H$1046,4,0)))</f>
        <v/>
      </c>
      <c r="M8" s="381" t="str">
        <f>IF(ISERROR(VLOOKUP(J8,'KAYIT LİSTESİ'!$B$4:$H$1046,5,0)),"",(VLOOKUP(J8,'KAYIT LİSTESİ'!$B$4:$H$1046,5,0)))</f>
        <v/>
      </c>
      <c r="N8" s="381" t="str">
        <f>IF(ISERROR(VLOOKUP(J8,'KAYIT LİSTESİ'!$B$4:$H$1046,6,0)),"",(VLOOKUP(J8,'KAYIT LİSTESİ'!$B$4:$H$1046,6,0)))</f>
        <v/>
      </c>
      <c r="O8" s="382"/>
      <c r="P8" s="383"/>
      <c r="Q8" s="379"/>
    </row>
    <row r="9" spans="1:17" s="19" customFormat="1" ht="36" customHeight="1" x14ac:dyDescent="0.2">
      <c r="A9" s="377"/>
      <c r="B9" s="377"/>
      <c r="C9" s="380"/>
      <c r="D9" s="385"/>
      <c r="E9" s="386"/>
      <c r="F9" s="453"/>
      <c r="G9" s="398" t="str">
        <f>IF(ISTEXT(F9),0,IFERROR(VLOOKUP(SMALL(puan!$L$4:$M$111,COUNTIF(puan!$L$4:$M$111,"&lt;"&amp;F9)+1),puan!$L$4:$M$111, 2,0)," "))</f>
        <v xml:space="preserve"> </v>
      </c>
      <c r="H9" s="22"/>
      <c r="I9" s="377">
        <v>2</v>
      </c>
      <c r="J9" s="378" t="s">
        <v>583</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46"/>
      <c r="P9" s="383"/>
      <c r="Q9" s="379"/>
    </row>
    <row r="10" spans="1:17" s="19" customFormat="1" ht="36" customHeight="1" x14ac:dyDescent="0.2">
      <c r="A10" s="377"/>
      <c r="B10" s="377"/>
      <c r="C10" s="380"/>
      <c r="D10" s="385"/>
      <c r="E10" s="386"/>
      <c r="F10" s="453"/>
      <c r="G10" s="398" t="str">
        <f>IF(ISTEXT(F10),0,IFERROR(VLOOKUP(SMALL(puan!$L$4:$M$111,COUNTIF(puan!$L$4:$M$111,"&lt;"&amp;F10)+1),puan!$L$4:$M$111, 2,0)," "))</f>
        <v xml:space="preserve"> </v>
      </c>
      <c r="H10" s="22"/>
      <c r="I10" s="377">
        <v>3</v>
      </c>
      <c r="J10" s="378" t="s">
        <v>584</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46"/>
      <c r="P10" s="383"/>
      <c r="Q10" s="379"/>
    </row>
    <row r="11" spans="1:17" s="19" customFormat="1" ht="36" customHeight="1" x14ac:dyDescent="0.2">
      <c r="A11" s="377"/>
      <c r="B11" s="377"/>
      <c r="C11" s="380"/>
      <c r="D11" s="385"/>
      <c r="E11" s="386"/>
      <c r="F11" s="453"/>
      <c r="G11" s="398" t="str">
        <f>IF(ISTEXT(F11),0,IFERROR(VLOOKUP(SMALL(puan!$L$4:$M$111,COUNTIF(puan!$L$4:$M$111,"&lt;"&amp;F11)+1),puan!$L$4:$M$111, 2,0)," "))</f>
        <v xml:space="preserve"> </v>
      </c>
      <c r="H11" s="22"/>
      <c r="I11" s="377">
        <v>4</v>
      </c>
      <c r="J11" s="378" t="s">
        <v>585</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46"/>
      <c r="P11" s="383"/>
      <c r="Q11" s="379"/>
    </row>
    <row r="12" spans="1:17" s="19" customFormat="1" ht="36" customHeight="1" x14ac:dyDescent="0.2">
      <c r="A12" s="377"/>
      <c r="B12" s="377"/>
      <c r="C12" s="380"/>
      <c r="D12" s="385"/>
      <c r="E12" s="386"/>
      <c r="F12" s="453"/>
      <c r="G12" s="398" t="str">
        <f>IF(ISTEXT(F12),0,IFERROR(VLOOKUP(SMALL(puan!$L$4:$M$111,COUNTIF(puan!$L$4:$M$111,"&lt;"&amp;F12)+1),puan!$L$4:$M$111, 2,0)," "))</f>
        <v xml:space="preserve"> </v>
      </c>
      <c r="H12" s="22"/>
      <c r="I12" s="377">
        <v>5</v>
      </c>
      <c r="J12" s="378" t="s">
        <v>586</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46"/>
      <c r="P12" s="383"/>
      <c r="Q12" s="379"/>
    </row>
    <row r="13" spans="1:17" s="19" customFormat="1" ht="36" customHeight="1" x14ac:dyDescent="0.2">
      <c r="A13" s="377"/>
      <c r="B13" s="377"/>
      <c r="C13" s="380"/>
      <c r="D13" s="385"/>
      <c r="E13" s="386"/>
      <c r="F13" s="453"/>
      <c r="G13" s="398" t="str">
        <f>IF(ISTEXT(F13),0,IFERROR(VLOOKUP(SMALL(puan!$L$4:$M$111,COUNTIF(puan!$L$4:$M$111,"&lt;"&amp;F13)+1),puan!$L$4:$M$111, 2,0)," "))</f>
        <v xml:space="preserve"> </v>
      </c>
      <c r="H13" s="22"/>
      <c r="I13" s="377">
        <v>6</v>
      </c>
      <c r="J13" s="378" t="s">
        <v>587</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46"/>
      <c r="P13" s="383"/>
      <c r="Q13" s="379"/>
    </row>
    <row r="14" spans="1:17" s="19" customFormat="1" ht="36" customHeight="1" x14ac:dyDescent="0.2">
      <c r="A14" s="377"/>
      <c r="B14" s="377"/>
      <c r="C14" s="380"/>
      <c r="D14" s="385"/>
      <c r="E14" s="386"/>
      <c r="F14" s="453"/>
      <c r="G14" s="398" t="str">
        <f>IF(ISTEXT(F14),0,IFERROR(VLOOKUP(SMALL(puan!$L$4:$M$111,COUNTIF(puan!$L$4:$M$111,"&lt;"&amp;F14)+1),puan!$L$4:$M$111, 2,0)," "))</f>
        <v xml:space="preserve"> </v>
      </c>
      <c r="H14" s="22"/>
      <c r="I14" s="377">
        <v>7</v>
      </c>
      <c r="J14" s="378" t="s">
        <v>588</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46"/>
      <c r="P14" s="383"/>
      <c r="Q14" s="379"/>
    </row>
    <row r="15" spans="1:17" s="19" customFormat="1" ht="36" customHeight="1" x14ac:dyDescent="0.2">
      <c r="A15" s="377"/>
      <c r="B15" s="377"/>
      <c r="C15" s="380"/>
      <c r="D15" s="385"/>
      <c r="E15" s="386"/>
      <c r="F15" s="388"/>
      <c r="G15" s="398" t="str">
        <f>IF(ISTEXT(F15),0,IFERROR(VLOOKUP(SMALL(puan!$L$4:$M$111,COUNTIF(puan!$L$4:$M$111,"&lt;"&amp;F15)+1),puan!$L$4:$M$111, 2,0)," "))</f>
        <v xml:space="preserve"> </v>
      </c>
      <c r="H15" s="22"/>
      <c r="I15" s="377">
        <v>8</v>
      </c>
      <c r="J15" s="378" t="s">
        <v>589</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46"/>
      <c r="P15" s="383"/>
      <c r="Q15" s="379"/>
    </row>
    <row r="16" spans="1:17" s="19" customFormat="1" ht="36" customHeight="1" x14ac:dyDescent="0.2">
      <c r="A16" s="377"/>
      <c r="B16" s="377"/>
      <c r="C16" s="380"/>
      <c r="D16" s="385"/>
      <c r="E16" s="386"/>
      <c r="F16" s="388"/>
      <c r="G16" s="398" t="str">
        <f>IF(ISTEXT(F16),0,IFERROR(VLOOKUP(SMALL(puan!$L$4:$M$111,COUNTIF(puan!$L$4:$M$111,"&lt;"&amp;F16)+1),puan!$L$4:$M$111, 2,0)," "))</f>
        <v xml:space="preserve"> </v>
      </c>
      <c r="H16" s="22"/>
      <c r="I16" s="256" t="s">
        <v>17</v>
      </c>
      <c r="J16" s="257"/>
      <c r="K16" s="257"/>
      <c r="L16" s="257"/>
      <c r="M16" s="257"/>
      <c r="N16" s="257"/>
      <c r="O16" s="257"/>
      <c r="P16" s="257"/>
      <c r="Q16" s="258"/>
    </row>
    <row r="17" spans="1:17" s="19" customFormat="1" ht="36" customHeight="1" x14ac:dyDescent="0.2">
      <c r="A17" s="377"/>
      <c r="B17" s="377"/>
      <c r="C17" s="380"/>
      <c r="D17" s="385"/>
      <c r="E17" s="386"/>
      <c r="F17" s="388"/>
      <c r="G17" s="398" t="str">
        <f>IF(ISTEXT(F17),0,IFERROR(VLOOKUP(SMALL(puan!$L$4:$M$111,COUNTIF(puan!$L$4:$M$111,"&lt;"&amp;F17)+1),puan!$L$4:$M$111, 2,0)," "))</f>
        <v xml:space="preserve"> </v>
      </c>
      <c r="H17" s="22"/>
      <c r="I17" s="49" t="s">
        <v>12</v>
      </c>
      <c r="J17" s="46" t="s">
        <v>98</v>
      </c>
      <c r="K17" s="46" t="s">
        <v>97</v>
      </c>
      <c r="L17" s="47" t="s">
        <v>13</v>
      </c>
      <c r="M17" s="48" t="s">
        <v>14</v>
      </c>
      <c r="N17" s="48" t="s">
        <v>793</v>
      </c>
      <c r="O17" s="48" t="s">
        <v>15</v>
      </c>
      <c r="P17" s="282" t="s">
        <v>777</v>
      </c>
      <c r="Q17" s="46" t="s">
        <v>28</v>
      </c>
    </row>
    <row r="18" spans="1:17" s="19" customFormat="1" ht="36" customHeight="1" x14ac:dyDescent="0.2">
      <c r="A18" s="377"/>
      <c r="B18" s="377"/>
      <c r="C18" s="380"/>
      <c r="D18" s="385"/>
      <c r="E18" s="386"/>
      <c r="F18" s="388"/>
      <c r="G18" s="398" t="str">
        <f>IF(ISTEXT(F18),0,IFERROR(VLOOKUP(SMALL(puan!$L$4:$M$111,COUNTIF(puan!$L$4:$M$111,"&lt;"&amp;F18)+1),puan!$L$4:$M$111, 2,0)," "))</f>
        <v xml:space="preserve"> </v>
      </c>
      <c r="H18" s="22"/>
      <c r="I18" s="377">
        <v>1</v>
      </c>
      <c r="J18" s="378" t="s">
        <v>590</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382" t="str">
        <f t="shared" ref="O18:O25" si="0">IF(IF(OR(P18="NM",P18="DNF",P18="DNS",P18="DQ",P18=""),P18,(ROUNDUP(P18,)+24))=0," ",IF(OR(P18="NM",P18="DNF",P18="DNS",P18="DQ",P18=""),P18,(ROUNDUP(P18,)+24)))</f>
        <v xml:space="preserve"> </v>
      </c>
      <c r="P18" s="383"/>
      <c r="Q18" s="379"/>
    </row>
    <row r="19" spans="1:17" s="19" customFormat="1" ht="36" customHeight="1" x14ac:dyDescent="0.2">
      <c r="A19" s="377"/>
      <c r="B19" s="377"/>
      <c r="C19" s="380"/>
      <c r="D19" s="385"/>
      <c r="E19" s="386"/>
      <c r="F19" s="388"/>
      <c r="G19" s="398" t="str">
        <f>IF(ISTEXT(F19),0,IFERROR(VLOOKUP(SMALL(puan!$L$4:$M$111,COUNTIF(puan!$L$4:$M$111,"&lt;"&amp;F19)+1),puan!$L$4:$M$111, 2,0)," "))</f>
        <v xml:space="preserve"> </v>
      </c>
      <c r="H19" s="22"/>
      <c r="I19" s="377">
        <v>2</v>
      </c>
      <c r="J19" s="378" t="s">
        <v>591</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382" t="str">
        <f t="shared" si="0"/>
        <v xml:space="preserve"> </v>
      </c>
      <c r="P19" s="383"/>
      <c r="Q19" s="379"/>
    </row>
    <row r="20" spans="1:17" s="19" customFormat="1" ht="36" customHeight="1" x14ac:dyDescent="0.2">
      <c r="A20" s="377"/>
      <c r="B20" s="377"/>
      <c r="C20" s="380"/>
      <c r="D20" s="385"/>
      <c r="E20" s="386"/>
      <c r="F20" s="388"/>
      <c r="G20" s="398" t="str">
        <f>IF(ISTEXT(F20),0,IFERROR(VLOOKUP(SMALL(puan!$L$4:$M$111,COUNTIF(puan!$L$4:$M$111,"&lt;"&amp;F20)+1),puan!$L$4:$M$111, 2,0)," "))</f>
        <v xml:space="preserve"> </v>
      </c>
      <c r="H20" s="22"/>
      <c r="I20" s="377">
        <v>3</v>
      </c>
      <c r="J20" s="378" t="s">
        <v>592</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382" t="str">
        <f t="shared" si="0"/>
        <v xml:space="preserve"> </v>
      </c>
      <c r="P20" s="383"/>
      <c r="Q20" s="379"/>
    </row>
    <row r="21" spans="1:17" s="19" customFormat="1" ht="36" customHeight="1" x14ac:dyDescent="0.2">
      <c r="A21" s="377"/>
      <c r="B21" s="377"/>
      <c r="C21" s="380"/>
      <c r="D21" s="385"/>
      <c r="E21" s="386"/>
      <c r="F21" s="388"/>
      <c r="G21" s="398" t="str">
        <f>IF(ISTEXT(F21),0,IFERROR(VLOOKUP(SMALL(puan!$L$4:$M$111,COUNTIF(puan!$L$4:$M$111,"&lt;"&amp;F21)+1),puan!$L$4:$M$111, 2,0)," "))</f>
        <v xml:space="preserve"> </v>
      </c>
      <c r="H21" s="22"/>
      <c r="I21" s="377">
        <v>4</v>
      </c>
      <c r="J21" s="378" t="s">
        <v>593</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382" t="str">
        <f t="shared" si="0"/>
        <v xml:space="preserve"> </v>
      </c>
      <c r="P21" s="383"/>
      <c r="Q21" s="379"/>
    </row>
    <row r="22" spans="1:17" s="19" customFormat="1" ht="36" customHeight="1" x14ac:dyDescent="0.2">
      <c r="A22" s="377"/>
      <c r="B22" s="377"/>
      <c r="C22" s="380"/>
      <c r="D22" s="385"/>
      <c r="E22" s="386"/>
      <c r="F22" s="388"/>
      <c r="G22" s="398" t="str">
        <f>IF(ISTEXT(F22),0,IFERROR(VLOOKUP(SMALL(puan!$L$4:$M$111,COUNTIF(puan!$L$4:$M$111,"&lt;"&amp;F22)+1),puan!$L$4:$M$111, 2,0)," "))</f>
        <v xml:space="preserve"> </v>
      </c>
      <c r="H22" s="22"/>
      <c r="I22" s="377">
        <v>5</v>
      </c>
      <c r="J22" s="378" t="s">
        <v>594</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382" t="str">
        <f t="shared" si="0"/>
        <v xml:space="preserve"> </v>
      </c>
      <c r="P22" s="383"/>
      <c r="Q22" s="379"/>
    </row>
    <row r="23" spans="1:17" s="19" customFormat="1" ht="36" customHeight="1" x14ac:dyDescent="0.2">
      <c r="A23" s="377"/>
      <c r="B23" s="377"/>
      <c r="C23" s="380"/>
      <c r="D23" s="385"/>
      <c r="E23" s="386"/>
      <c r="F23" s="388"/>
      <c r="G23" s="398" t="str">
        <f>IF(ISTEXT(F23),0,IFERROR(VLOOKUP(SMALL(puan!$L$4:$M$111,COUNTIF(puan!$L$4:$M$111,"&lt;"&amp;F23)+1),puan!$L$4:$M$111, 2,0)," "))</f>
        <v xml:space="preserve"> </v>
      </c>
      <c r="H23" s="22"/>
      <c r="I23" s="377">
        <v>6</v>
      </c>
      <c r="J23" s="378" t="s">
        <v>595</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382" t="str">
        <f t="shared" si="0"/>
        <v xml:space="preserve"> </v>
      </c>
      <c r="P23" s="383"/>
      <c r="Q23" s="379"/>
    </row>
    <row r="24" spans="1:17" s="19" customFormat="1" ht="36" customHeight="1" x14ac:dyDescent="0.2">
      <c r="A24" s="377"/>
      <c r="B24" s="377"/>
      <c r="C24" s="380"/>
      <c r="D24" s="385"/>
      <c r="E24" s="386"/>
      <c r="F24" s="388"/>
      <c r="G24" s="398" t="str">
        <f>IF(ISTEXT(F24),0,IFERROR(VLOOKUP(SMALL(puan!$L$4:$M$111,COUNTIF(puan!$L$4:$M$111,"&lt;"&amp;F24)+1),puan!$L$4:$M$111, 2,0)," "))</f>
        <v xml:space="preserve"> </v>
      </c>
      <c r="H24" s="22"/>
      <c r="I24" s="377">
        <v>7</v>
      </c>
      <c r="J24" s="378" t="s">
        <v>596</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382" t="str">
        <f t="shared" si="0"/>
        <v xml:space="preserve"> </v>
      </c>
      <c r="P24" s="383"/>
      <c r="Q24" s="379"/>
    </row>
    <row r="25" spans="1:17" s="19" customFormat="1" ht="36" customHeight="1" x14ac:dyDescent="0.2">
      <c r="A25" s="377"/>
      <c r="B25" s="377"/>
      <c r="C25" s="380"/>
      <c r="D25" s="385"/>
      <c r="E25" s="386"/>
      <c r="F25" s="388"/>
      <c r="G25" s="398" t="str">
        <f>IF(ISTEXT(F25),0,IFERROR(VLOOKUP(SMALL(puan!$L$4:$M$111,COUNTIF(puan!$L$4:$M$111,"&lt;"&amp;F25)+1),puan!$L$4:$M$111, 2,0)," "))</f>
        <v xml:space="preserve"> </v>
      </c>
      <c r="H25" s="22"/>
      <c r="I25" s="377">
        <v>8</v>
      </c>
      <c r="J25" s="378" t="s">
        <v>597</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382" t="str">
        <f t="shared" si="0"/>
        <v xml:space="preserve"> </v>
      </c>
      <c r="P25" s="383"/>
      <c r="Q25" s="379"/>
    </row>
    <row r="26" spans="1:17" s="19" customFormat="1" ht="36" customHeight="1" x14ac:dyDescent="0.2">
      <c r="A26" s="377"/>
      <c r="B26" s="377"/>
      <c r="C26" s="380"/>
      <c r="D26" s="385"/>
      <c r="E26" s="386"/>
      <c r="F26" s="388"/>
      <c r="G26" s="398" t="str">
        <f>IF(ISTEXT(F26),0,IFERROR(VLOOKUP(SMALL(puan!$L$4:$M$111,COUNTIF(puan!$L$4:$M$111,"&lt;"&amp;F26)+1),puan!$L$4:$M$111, 2,0)," "))</f>
        <v xml:space="preserve"> </v>
      </c>
      <c r="H26" s="22"/>
      <c r="I26" s="256" t="s">
        <v>18</v>
      </c>
      <c r="J26" s="257"/>
      <c r="K26" s="257"/>
      <c r="L26" s="257"/>
      <c r="M26" s="257"/>
      <c r="N26" s="257"/>
      <c r="O26" s="257"/>
      <c r="P26" s="257"/>
      <c r="Q26" s="258"/>
    </row>
    <row r="27" spans="1:17" s="19" customFormat="1" ht="36" customHeight="1" x14ac:dyDescent="0.2">
      <c r="A27" s="377"/>
      <c r="B27" s="377"/>
      <c r="C27" s="380"/>
      <c r="D27" s="385"/>
      <c r="E27" s="386"/>
      <c r="F27" s="388"/>
      <c r="G27" s="398" t="str">
        <f>IF(ISTEXT(F27),0,IFERROR(VLOOKUP(SMALL(puan!$L$4:$M$111,COUNTIF(puan!$L$4:$M$111,"&lt;"&amp;F27)+1),puan!$L$4:$M$111, 2,0)," "))</f>
        <v xml:space="preserve"> </v>
      </c>
      <c r="H27" s="22"/>
      <c r="I27" s="49" t="s">
        <v>12</v>
      </c>
      <c r="J27" s="46" t="s">
        <v>98</v>
      </c>
      <c r="K27" s="46" t="s">
        <v>97</v>
      </c>
      <c r="L27" s="47" t="s">
        <v>13</v>
      </c>
      <c r="M27" s="48" t="s">
        <v>14</v>
      </c>
      <c r="N27" s="48" t="s">
        <v>793</v>
      </c>
      <c r="O27" s="48" t="s">
        <v>15</v>
      </c>
      <c r="P27" s="282" t="s">
        <v>777</v>
      </c>
      <c r="Q27" s="46" t="s">
        <v>28</v>
      </c>
    </row>
    <row r="28" spans="1:17" s="19" customFormat="1" ht="36" customHeight="1" x14ac:dyDescent="0.2">
      <c r="A28" s="377"/>
      <c r="B28" s="377"/>
      <c r="C28" s="380"/>
      <c r="D28" s="385"/>
      <c r="E28" s="386"/>
      <c r="F28" s="388"/>
      <c r="G28" s="398" t="str">
        <f>IF(ISTEXT(F28),0,IFERROR(VLOOKUP(SMALL(puan!$L$4:$M$111,COUNTIF(puan!$L$4:$M$111,"&lt;"&amp;F28)+1),puan!$L$4:$M$111, 2,0)," "))</f>
        <v xml:space="preserve"> </v>
      </c>
      <c r="H28" s="22"/>
      <c r="I28" s="377">
        <v>1</v>
      </c>
      <c r="J28" s="378" t="s">
        <v>598</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382" t="str">
        <f t="shared" ref="O28:O35" si="1">IF(IF(OR(P28="NM",P28="DNF",P28="DNS",P28="DQ",P28=""),P28,(ROUNDUP(P28,)+24))=0," ",IF(OR(P28="NM",P28="DNF",P28="DNS",P28="DQ",P28=""),P28,(ROUNDUP(P28,)+24)))</f>
        <v xml:space="preserve"> </v>
      </c>
      <c r="P28" s="383"/>
      <c r="Q28" s="379"/>
    </row>
    <row r="29" spans="1:17" s="19" customFormat="1" ht="36" customHeight="1" x14ac:dyDescent="0.2">
      <c r="A29" s="377"/>
      <c r="B29" s="377"/>
      <c r="C29" s="380"/>
      <c r="D29" s="385"/>
      <c r="E29" s="386"/>
      <c r="F29" s="388"/>
      <c r="G29" s="398" t="str">
        <f>IF(ISTEXT(F29),0,IFERROR(VLOOKUP(SMALL(puan!$L$4:$M$111,COUNTIF(puan!$L$4:$M$111,"&lt;"&amp;F29)+1),puan!$L$4:$M$111, 2,0)," "))</f>
        <v xml:space="preserve"> </v>
      </c>
      <c r="H29" s="22"/>
      <c r="I29" s="377">
        <v>2</v>
      </c>
      <c r="J29" s="378" t="s">
        <v>599</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382" t="str">
        <f t="shared" si="1"/>
        <v xml:space="preserve"> </v>
      </c>
      <c r="P29" s="383"/>
      <c r="Q29" s="379"/>
    </row>
    <row r="30" spans="1:17" s="19" customFormat="1" ht="36" customHeight="1" x14ac:dyDescent="0.2">
      <c r="A30" s="377"/>
      <c r="B30" s="377"/>
      <c r="C30" s="380"/>
      <c r="D30" s="385"/>
      <c r="E30" s="386"/>
      <c r="F30" s="388"/>
      <c r="G30" s="398" t="str">
        <f>IF(ISTEXT(F30),0,IFERROR(VLOOKUP(SMALL(puan!$L$4:$M$111,COUNTIF(puan!$L$4:$M$111,"&lt;"&amp;F30)+1),puan!$L$4:$M$111, 2,0)," "))</f>
        <v xml:space="preserve"> </v>
      </c>
      <c r="H30" s="22"/>
      <c r="I30" s="377">
        <v>3</v>
      </c>
      <c r="J30" s="378" t="s">
        <v>600</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382" t="str">
        <f t="shared" si="1"/>
        <v xml:space="preserve"> </v>
      </c>
      <c r="P30" s="383"/>
      <c r="Q30" s="379"/>
    </row>
    <row r="31" spans="1:17" s="19" customFormat="1" ht="36" customHeight="1" x14ac:dyDescent="0.2">
      <c r="A31" s="377"/>
      <c r="B31" s="377"/>
      <c r="C31" s="380"/>
      <c r="D31" s="385"/>
      <c r="E31" s="386"/>
      <c r="F31" s="388"/>
      <c r="G31" s="398" t="str">
        <f>IF(ISTEXT(F31),0,IFERROR(VLOOKUP(SMALL(puan!$L$4:$M$111,COUNTIF(puan!$L$4:$M$111,"&lt;"&amp;F31)+1),puan!$L$4:$M$111, 2,0)," "))</f>
        <v xml:space="preserve"> </v>
      </c>
      <c r="H31" s="22"/>
      <c r="I31" s="377">
        <v>4</v>
      </c>
      <c r="J31" s="378" t="s">
        <v>601</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382" t="str">
        <f t="shared" si="1"/>
        <v xml:space="preserve"> </v>
      </c>
      <c r="P31" s="383"/>
      <c r="Q31" s="379"/>
    </row>
    <row r="32" spans="1:17" s="19" customFormat="1" ht="36" customHeight="1" x14ac:dyDescent="0.2">
      <c r="A32" s="377"/>
      <c r="B32" s="377"/>
      <c r="C32" s="380"/>
      <c r="D32" s="385"/>
      <c r="E32" s="386"/>
      <c r="F32" s="388"/>
      <c r="G32" s="398" t="str">
        <f>IF(ISTEXT(F32),0,IFERROR(VLOOKUP(SMALL(puan!$L$4:$M$111,COUNTIF(puan!$L$4:$M$111,"&lt;"&amp;F32)+1),puan!$L$4:$M$111, 2,0)," "))</f>
        <v xml:space="preserve"> </v>
      </c>
      <c r="H32" s="22"/>
      <c r="I32" s="377">
        <v>5</v>
      </c>
      <c r="J32" s="378" t="s">
        <v>602</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382" t="str">
        <f t="shared" si="1"/>
        <v xml:space="preserve"> </v>
      </c>
      <c r="P32" s="383"/>
      <c r="Q32" s="379"/>
    </row>
    <row r="33" spans="1:17" s="19" customFormat="1" ht="36" customHeight="1" x14ac:dyDescent="0.2">
      <c r="A33" s="377"/>
      <c r="B33" s="377"/>
      <c r="C33" s="380"/>
      <c r="D33" s="385"/>
      <c r="E33" s="386"/>
      <c r="F33" s="388"/>
      <c r="G33" s="398" t="str">
        <f>IF(ISTEXT(F33),0,IFERROR(VLOOKUP(SMALL(puan!$L$4:$M$111,COUNTIF(puan!$L$4:$M$111,"&lt;"&amp;F33)+1),puan!$L$4:$M$111, 2,0)," "))</f>
        <v xml:space="preserve"> </v>
      </c>
      <c r="H33" s="22"/>
      <c r="I33" s="377">
        <v>6</v>
      </c>
      <c r="J33" s="378" t="s">
        <v>603</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382" t="str">
        <f t="shared" si="1"/>
        <v xml:space="preserve"> </v>
      </c>
      <c r="P33" s="383"/>
      <c r="Q33" s="379"/>
    </row>
    <row r="34" spans="1:17" s="19" customFormat="1" ht="36" customHeight="1" x14ac:dyDescent="0.2">
      <c r="A34" s="377"/>
      <c r="B34" s="377"/>
      <c r="C34" s="380"/>
      <c r="D34" s="385"/>
      <c r="E34" s="386"/>
      <c r="F34" s="388"/>
      <c r="G34" s="398" t="str">
        <f>IF(ISTEXT(F34),0,IFERROR(VLOOKUP(SMALL(puan!$L$4:$M$111,COUNTIF(puan!$L$4:$M$111,"&lt;"&amp;F34)+1),puan!$L$4:$M$111, 2,0)," "))</f>
        <v xml:space="preserve"> </v>
      </c>
      <c r="H34" s="22"/>
      <c r="I34" s="377">
        <v>7</v>
      </c>
      <c r="J34" s="378" t="s">
        <v>604</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382" t="str">
        <f t="shared" si="1"/>
        <v xml:space="preserve"> </v>
      </c>
      <c r="P34" s="383"/>
      <c r="Q34" s="379"/>
    </row>
    <row r="35" spans="1:17" s="19" customFormat="1" ht="36" customHeight="1" x14ac:dyDescent="0.2">
      <c r="A35" s="377"/>
      <c r="B35" s="377"/>
      <c r="C35" s="380"/>
      <c r="D35" s="385"/>
      <c r="E35" s="386"/>
      <c r="F35" s="388"/>
      <c r="G35" s="398" t="str">
        <f>IF(ISTEXT(F35),0,IFERROR(VLOOKUP(SMALL(puan!$L$4:$M$111,COUNTIF(puan!$L$4:$M$111,"&lt;"&amp;F35)+1),puan!$L$4:$M$111, 2,0)," "))</f>
        <v xml:space="preserve"> </v>
      </c>
      <c r="H35" s="22"/>
      <c r="I35" s="377">
        <v>8</v>
      </c>
      <c r="J35" s="378" t="s">
        <v>605</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382" t="str">
        <f t="shared" si="1"/>
        <v xml:space="preserve"> </v>
      </c>
      <c r="P35" s="383"/>
      <c r="Q35" s="379"/>
    </row>
    <row r="36" spans="1:17" s="19" customFormat="1" ht="36" customHeight="1" x14ac:dyDescent="0.2">
      <c r="A36" s="377"/>
      <c r="B36" s="377"/>
      <c r="C36" s="380"/>
      <c r="D36" s="385"/>
      <c r="E36" s="386"/>
      <c r="F36" s="388"/>
      <c r="G36" s="398" t="str">
        <f>IF(ISTEXT(F36),0,IFERROR(VLOOKUP(SMALL(puan!$L$4:$M$111,COUNTIF(puan!$L$4:$M$111,"&lt;"&amp;F36)+1),puan!$L$4:$M$111, 2,0)," "))</f>
        <v xml:space="preserve"> </v>
      </c>
      <c r="H36" s="22"/>
      <c r="I36" s="256" t="s">
        <v>44</v>
      </c>
      <c r="J36" s="257"/>
      <c r="K36" s="257"/>
      <c r="L36" s="257"/>
      <c r="M36" s="257"/>
      <c r="N36" s="257"/>
      <c r="O36" s="257"/>
      <c r="P36" s="257"/>
      <c r="Q36" s="258"/>
    </row>
    <row r="37" spans="1:17" s="19" customFormat="1" ht="36" customHeight="1" x14ac:dyDescent="0.2">
      <c r="A37" s="377"/>
      <c r="B37" s="377"/>
      <c r="C37" s="380"/>
      <c r="D37" s="385"/>
      <c r="E37" s="386"/>
      <c r="F37" s="388"/>
      <c r="G37" s="398" t="str">
        <f>IF(ISTEXT(F37),0,IFERROR(VLOOKUP(SMALL(puan!$L$4:$M$111,COUNTIF(puan!$L$4:$M$111,"&lt;"&amp;F37)+1),puan!$L$4:$M$111, 2,0)," "))</f>
        <v xml:space="preserve"> </v>
      </c>
      <c r="H37" s="22"/>
      <c r="I37" s="49" t="s">
        <v>12</v>
      </c>
      <c r="J37" s="46" t="s">
        <v>98</v>
      </c>
      <c r="K37" s="46" t="s">
        <v>97</v>
      </c>
      <c r="L37" s="47" t="s">
        <v>13</v>
      </c>
      <c r="M37" s="48" t="s">
        <v>14</v>
      </c>
      <c r="N37" s="48" t="s">
        <v>793</v>
      </c>
      <c r="O37" s="48" t="s">
        <v>15</v>
      </c>
      <c r="P37" s="282" t="s">
        <v>777</v>
      </c>
      <c r="Q37" s="46" t="s">
        <v>28</v>
      </c>
    </row>
    <row r="38" spans="1:17" s="19" customFormat="1" ht="36" customHeight="1" x14ac:dyDescent="0.2">
      <c r="A38" s="377"/>
      <c r="B38" s="377"/>
      <c r="C38" s="380"/>
      <c r="D38" s="385"/>
      <c r="E38" s="386"/>
      <c r="F38" s="388"/>
      <c r="G38" s="398" t="str">
        <f>IF(ISTEXT(F38),0,IFERROR(VLOOKUP(SMALL(puan!$L$4:$M$111,COUNTIF(puan!$L$4:$M$111,"&lt;"&amp;F38)+1),puan!$L$4:$M$111, 2,0)," "))</f>
        <v xml:space="preserve"> </v>
      </c>
      <c r="H38" s="22"/>
      <c r="I38" s="377">
        <v>1</v>
      </c>
      <c r="J38" s="378" t="s">
        <v>606</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382" t="str">
        <f t="shared" ref="O38:O45" si="2">IF(IF(OR(P38="NM",P38="DNF",P38="DNS",P38="DQ",P38=""),P38,(ROUNDUP(P38,)+24))=0," ",IF(OR(P38="NM",P38="DNF",P38="DNS",P38="DQ",P38=""),P38,(ROUNDUP(P38,)+24)))</f>
        <v xml:space="preserve"> </v>
      </c>
      <c r="P38" s="383"/>
      <c r="Q38" s="379"/>
    </row>
    <row r="39" spans="1:17" s="19" customFormat="1" ht="36" customHeight="1" x14ac:dyDescent="0.2">
      <c r="A39" s="377"/>
      <c r="B39" s="377"/>
      <c r="C39" s="380"/>
      <c r="D39" s="385"/>
      <c r="E39" s="386"/>
      <c r="F39" s="388"/>
      <c r="G39" s="398" t="str">
        <f>IF(ISTEXT(F39),0,IFERROR(VLOOKUP(SMALL(puan!$L$4:$M$111,COUNTIF(puan!$L$4:$M$111,"&lt;"&amp;F39)+1),puan!$L$4:$M$111, 2,0)," "))</f>
        <v xml:space="preserve"> </v>
      </c>
      <c r="H39" s="22"/>
      <c r="I39" s="377">
        <v>2</v>
      </c>
      <c r="J39" s="378" t="s">
        <v>607</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382" t="str">
        <f t="shared" si="2"/>
        <v xml:space="preserve"> </v>
      </c>
      <c r="P39" s="383"/>
      <c r="Q39" s="379"/>
    </row>
    <row r="40" spans="1:17" s="19" customFormat="1" ht="36" customHeight="1" x14ac:dyDescent="0.2">
      <c r="A40" s="377"/>
      <c r="B40" s="377"/>
      <c r="C40" s="380"/>
      <c r="D40" s="385"/>
      <c r="E40" s="386"/>
      <c r="F40" s="388"/>
      <c r="G40" s="398" t="str">
        <f>IF(ISTEXT(F40),0,IFERROR(VLOOKUP(SMALL(puan!$L$4:$M$111,COUNTIF(puan!$L$4:$M$111,"&lt;"&amp;F40)+1),puan!$L$4:$M$111, 2,0)," "))</f>
        <v xml:space="preserve"> </v>
      </c>
      <c r="H40" s="22"/>
      <c r="I40" s="377">
        <v>3</v>
      </c>
      <c r="J40" s="378" t="s">
        <v>608</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382" t="str">
        <f t="shared" si="2"/>
        <v xml:space="preserve"> </v>
      </c>
      <c r="P40" s="383"/>
      <c r="Q40" s="379"/>
    </row>
    <row r="41" spans="1:17" s="19" customFormat="1" ht="36" customHeight="1" x14ac:dyDescent="0.2">
      <c r="A41" s="377"/>
      <c r="B41" s="377"/>
      <c r="C41" s="380"/>
      <c r="D41" s="385"/>
      <c r="E41" s="386"/>
      <c r="F41" s="388"/>
      <c r="G41" s="398" t="str">
        <f>IF(ISTEXT(F41),0,IFERROR(VLOOKUP(SMALL(puan!$L$4:$M$111,COUNTIF(puan!$L$4:$M$111,"&lt;"&amp;F41)+1),puan!$L$4:$M$111, 2,0)," "))</f>
        <v xml:space="preserve"> </v>
      </c>
      <c r="H41" s="22"/>
      <c r="I41" s="377">
        <v>4</v>
      </c>
      <c r="J41" s="378" t="s">
        <v>609</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382" t="str">
        <f t="shared" si="2"/>
        <v xml:space="preserve"> </v>
      </c>
      <c r="P41" s="383"/>
      <c r="Q41" s="379"/>
    </row>
    <row r="42" spans="1:17" s="19" customFormat="1" ht="36" customHeight="1" x14ac:dyDescent="0.2">
      <c r="A42" s="377"/>
      <c r="B42" s="377"/>
      <c r="C42" s="380"/>
      <c r="D42" s="385"/>
      <c r="E42" s="386"/>
      <c r="F42" s="388"/>
      <c r="G42" s="398" t="str">
        <f>IF(ISTEXT(F42),0,IFERROR(VLOOKUP(SMALL(puan!$L$4:$M$111,COUNTIF(puan!$L$4:$M$111,"&lt;"&amp;F42)+1),puan!$L$4:$M$111, 2,0)," "))</f>
        <v xml:space="preserve"> </v>
      </c>
      <c r="H42" s="22"/>
      <c r="I42" s="377">
        <v>5</v>
      </c>
      <c r="J42" s="378" t="s">
        <v>610</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382" t="str">
        <f t="shared" si="2"/>
        <v xml:space="preserve"> </v>
      </c>
      <c r="P42" s="383"/>
      <c r="Q42" s="379"/>
    </row>
    <row r="43" spans="1:17" s="19" customFormat="1" ht="36" customHeight="1" x14ac:dyDescent="0.2">
      <c r="A43" s="377"/>
      <c r="B43" s="377"/>
      <c r="C43" s="380"/>
      <c r="D43" s="385"/>
      <c r="E43" s="386"/>
      <c r="F43" s="388"/>
      <c r="G43" s="398" t="str">
        <f>IF(ISTEXT(F43),0,IFERROR(VLOOKUP(SMALL(puan!$L$4:$M$111,COUNTIF(puan!$L$4:$M$111,"&lt;"&amp;F43)+1),puan!$L$4:$M$111, 2,0)," "))</f>
        <v xml:space="preserve"> </v>
      </c>
      <c r="H43" s="22"/>
      <c r="I43" s="377">
        <v>6</v>
      </c>
      <c r="J43" s="378" t="s">
        <v>611</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382" t="str">
        <f t="shared" si="2"/>
        <v xml:space="preserve"> </v>
      </c>
      <c r="P43" s="383"/>
      <c r="Q43" s="379"/>
    </row>
    <row r="44" spans="1:17" s="19" customFormat="1" ht="36" customHeight="1" x14ac:dyDescent="0.2">
      <c r="A44" s="377"/>
      <c r="B44" s="377"/>
      <c r="C44" s="380"/>
      <c r="D44" s="385"/>
      <c r="E44" s="386"/>
      <c r="F44" s="388"/>
      <c r="G44" s="398" t="str">
        <f>IF(ISTEXT(F44),0,IFERROR(VLOOKUP(SMALL(puan!$L$4:$M$111,COUNTIF(puan!$L$4:$M$111,"&lt;"&amp;F44)+1),puan!$L$4:$M$111, 2,0)," "))</f>
        <v xml:space="preserve"> </v>
      </c>
      <c r="H44" s="22"/>
      <c r="I44" s="377">
        <v>7</v>
      </c>
      <c r="J44" s="378" t="s">
        <v>612</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382" t="str">
        <f t="shared" si="2"/>
        <v xml:space="preserve"> </v>
      </c>
      <c r="P44" s="383"/>
      <c r="Q44" s="379"/>
    </row>
    <row r="45" spans="1:17" s="19" customFormat="1" ht="36" customHeight="1" x14ac:dyDescent="0.2">
      <c r="A45" s="377"/>
      <c r="B45" s="377"/>
      <c r="C45" s="380"/>
      <c r="D45" s="385"/>
      <c r="E45" s="386"/>
      <c r="F45" s="388"/>
      <c r="G45" s="398" t="str">
        <f>IF(ISTEXT(F45),0,IFERROR(VLOOKUP(SMALL(puan!$L$4:$M$111,COUNTIF(puan!$L$4:$M$111,"&lt;"&amp;F45)+1),puan!$L$4:$M$111, 2,0)," "))</f>
        <v xml:space="preserve"> </v>
      </c>
      <c r="H45" s="22"/>
      <c r="I45" s="377">
        <v>8</v>
      </c>
      <c r="J45" s="378" t="s">
        <v>613</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384" t="str">
        <f t="shared" si="2"/>
        <v xml:space="preserve"> </v>
      </c>
      <c r="P45" s="383"/>
      <c r="Q45" s="379"/>
    </row>
    <row r="46" spans="1:17" ht="13.5" customHeight="1" x14ac:dyDescent="0.2">
      <c r="A46" s="35"/>
      <c r="B46" s="35"/>
      <c r="C46" s="36"/>
      <c r="D46" s="57"/>
      <c r="E46" s="37"/>
      <c r="F46" s="38"/>
      <c r="G46" s="39"/>
      <c r="I46" s="40"/>
      <c r="J46" s="41"/>
      <c r="K46" s="42"/>
      <c r="L46" s="43"/>
      <c r="M46" s="53"/>
      <c r="N46" s="53"/>
      <c r="O46" s="53"/>
      <c r="P46" s="44"/>
      <c r="Q46" s="42"/>
    </row>
    <row r="47" spans="1:17" ht="14.25" customHeight="1" x14ac:dyDescent="0.2">
      <c r="A47" s="30" t="s">
        <v>19</v>
      </c>
      <c r="B47" s="30"/>
      <c r="C47" s="30"/>
      <c r="D47" s="58"/>
      <c r="E47" s="51" t="s">
        <v>0</v>
      </c>
      <c r="F47" s="45" t="s">
        <v>1</v>
      </c>
      <c r="G47" s="27"/>
      <c r="H47" s="31" t="s">
        <v>2</v>
      </c>
      <c r="I47" s="31"/>
      <c r="J47" s="31"/>
      <c r="K47" s="31"/>
      <c r="M47" s="54" t="s">
        <v>3</v>
      </c>
      <c r="N47" s="55" t="s">
        <v>3</v>
      </c>
      <c r="O47" s="55"/>
      <c r="P47" s="27" t="s">
        <v>3</v>
      </c>
      <c r="Q47" s="30"/>
    </row>
    <row r="50" spans="4:4" hidden="1" x14ac:dyDescent="0.2"/>
    <row r="51" spans="4:4" hidden="1" x14ac:dyDescent="0.2">
      <c r="D51" s="52" t="s">
        <v>961</v>
      </c>
    </row>
    <row r="52" spans="4:4" hidden="1" x14ac:dyDescent="0.2">
      <c r="D52" s="52" t="s">
        <v>973</v>
      </c>
    </row>
    <row r="53" spans="4:4" hidden="1" x14ac:dyDescent="0.2">
      <c r="D53" s="52" t="s">
        <v>971</v>
      </c>
    </row>
    <row r="54" spans="4:4" hidden="1" x14ac:dyDescent="0.2">
      <c r="D54" s="52" t="s">
        <v>972</v>
      </c>
    </row>
    <row r="55" spans="4:4" hidden="1" x14ac:dyDescent="0.2">
      <c r="D55" s="52" t="s">
        <v>970</v>
      </c>
    </row>
    <row r="56" spans="4:4" hidden="1" x14ac:dyDescent="0.2">
      <c r="D56" s="52" t="s">
        <v>964</v>
      </c>
    </row>
    <row r="57" spans="4:4" hidden="1" x14ac:dyDescent="0.2">
      <c r="D57" s="52" t="s">
        <v>974</v>
      </c>
    </row>
    <row r="58" spans="4:4" hidden="1" x14ac:dyDescent="0.2">
      <c r="D58" s="52" t="s">
        <v>965</v>
      </c>
    </row>
    <row r="59" spans="4:4" hidden="1" x14ac:dyDescent="0.2">
      <c r="D59" s="52" t="s">
        <v>960</v>
      </c>
    </row>
    <row r="60" spans="4:4" hidden="1" x14ac:dyDescent="0.2">
      <c r="D60" s="52" t="s">
        <v>957</v>
      </c>
    </row>
    <row r="61" spans="4:4" hidden="1" x14ac:dyDescent="0.2">
      <c r="D61" s="52" t="s">
        <v>975</v>
      </c>
    </row>
    <row r="62" spans="4:4" hidden="1" x14ac:dyDescent="0.2">
      <c r="D62" s="52" t="s">
        <v>963</v>
      </c>
    </row>
    <row r="63" spans="4:4" hidden="1" x14ac:dyDescent="0.2">
      <c r="D63" s="52" t="s">
        <v>967</v>
      </c>
    </row>
    <row r="64" spans="4:4" hidden="1" x14ac:dyDescent="0.2">
      <c r="D64" s="52" t="s">
        <v>986</v>
      </c>
    </row>
    <row r="65" spans="4:4" hidden="1" x14ac:dyDescent="0.2">
      <c r="D65" s="52" t="s">
        <v>966</v>
      </c>
    </row>
    <row r="66" spans="4:4" hidden="1" x14ac:dyDescent="0.2">
      <c r="D66" s="52" t="s">
        <v>959</v>
      </c>
    </row>
    <row r="67" spans="4:4" hidden="1" x14ac:dyDescent="0.2">
      <c r="D67" s="52" t="s">
        <v>969</v>
      </c>
    </row>
    <row r="68" spans="4:4" hidden="1" x14ac:dyDescent="0.2">
      <c r="D68" s="52" t="s">
        <v>976</v>
      </c>
    </row>
    <row r="69" spans="4:4" hidden="1" x14ac:dyDescent="0.2">
      <c r="D69" s="52" t="s">
        <v>962</v>
      </c>
    </row>
    <row r="70" spans="4:4" hidden="1" x14ac:dyDescent="0.2">
      <c r="D70" s="52" t="s">
        <v>979</v>
      </c>
    </row>
    <row r="71" spans="4:4" hidden="1" x14ac:dyDescent="0.2">
      <c r="D71" s="52" t="s">
        <v>981</v>
      </c>
    </row>
    <row r="72" spans="4:4" hidden="1" x14ac:dyDescent="0.2">
      <c r="D72" s="52" t="s">
        <v>958</v>
      </c>
    </row>
    <row r="73" spans="4:4" hidden="1" x14ac:dyDescent="0.2">
      <c r="D73" s="52" t="s">
        <v>968</v>
      </c>
    </row>
    <row r="74" spans="4:4" hidden="1" x14ac:dyDescent="0.2">
      <c r="D74" s="52" t="s">
        <v>977</v>
      </c>
    </row>
    <row r="75" spans="4:4" hidden="1" x14ac:dyDescent="0.2">
      <c r="D75" s="52" t="s">
        <v>978</v>
      </c>
    </row>
    <row r="76" spans="4:4" hidden="1" x14ac:dyDescent="0.2">
      <c r="D76" s="52" t="s">
        <v>980</v>
      </c>
    </row>
    <row r="77" spans="4:4" hidden="1" x14ac:dyDescent="0.2">
      <c r="D77" s="52" t="s">
        <v>982</v>
      </c>
    </row>
    <row r="78" spans="4:4" hidden="1" x14ac:dyDescent="0.2">
      <c r="D78" s="52" t="s">
        <v>983</v>
      </c>
    </row>
    <row r="79" spans="4:4" hidden="1" x14ac:dyDescent="0.2">
      <c r="D79" s="52" t="s">
        <v>984</v>
      </c>
    </row>
    <row r="80" spans="4:4" hidden="1" x14ac:dyDescent="0.2">
      <c r="D80" s="52" t="s">
        <v>985</v>
      </c>
    </row>
    <row r="81" spans="4:4" hidden="1" x14ac:dyDescent="0.2">
      <c r="D81" s="52" t="s">
        <v>1028</v>
      </c>
    </row>
    <row r="82" spans="4:4" hidden="1" x14ac:dyDescent="0.2">
      <c r="D82" s="52" t="s">
        <v>994</v>
      </c>
    </row>
    <row r="83" spans="4:4" hidden="1" x14ac:dyDescent="0.2">
      <c r="D83" s="52" t="s">
        <v>991</v>
      </c>
    </row>
    <row r="84" spans="4:4" hidden="1" x14ac:dyDescent="0.2">
      <c r="D84" s="52" t="s">
        <v>992</v>
      </c>
    </row>
    <row r="85" spans="4:4" hidden="1" x14ac:dyDescent="0.2">
      <c r="D85" s="52" t="s">
        <v>987</v>
      </c>
    </row>
    <row r="86" spans="4:4" hidden="1" x14ac:dyDescent="0.2">
      <c r="D86" s="52" t="s">
        <v>989</v>
      </c>
    </row>
    <row r="87" spans="4:4" hidden="1" x14ac:dyDescent="0.2">
      <c r="D87" s="52" t="s">
        <v>988</v>
      </c>
    </row>
    <row r="88" spans="4:4" hidden="1" x14ac:dyDescent="0.2">
      <c r="D88" s="52" t="s">
        <v>990</v>
      </c>
    </row>
    <row r="89" spans="4:4" hidden="1" x14ac:dyDescent="0.2">
      <c r="D89" s="52" t="s">
        <v>993</v>
      </c>
    </row>
    <row r="90" spans="4:4" hidden="1" x14ac:dyDescent="0.2">
      <c r="D90" s="52" t="s">
        <v>995</v>
      </c>
    </row>
    <row r="91" spans="4:4" hidden="1" x14ac:dyDescent="0.2">
      <c r="D91" s="52" t="s">
        <v>1003</v>
      </c>
    </row>
    <row r="92" spans="4:4" hidden="1" x14ac:dyDescent="0.2">
      <c r="D92" s="52" t="s">
        <v>1005</v>
      </c>
    </row>
    <row r="93" spans="4:4" hidden="1" x14ac:dyDescent="0.2">
      <c r="D93" s="52" t="s">
        <v>998</v>
      </c>
    </row>
    <row r="94" spans="4:4" hidden="1" x14ac:dyDescent="0.2">
      <c r="D94" s="52" t="s">
        <v>999</v>
      </c>
    </row>
    <row r="95" spans="4:4" hidden="1" x14ac:dyDescent="0.2">
      <c r="D95" s="52" t="s">
        <v>1002</v>
      </c>
    </row>
    <row r="96" spans="4:4" hidden="1" x14ac:dyDescent="0.2">
      <c r="D96" s="52" t="s">
        <v>997</v>
      </c>
    </row>
    <row r="97" spans="4:4" hidden="1" x14ac:dyDescent="0.2">
      <c r="D97" s="52" t="s">
        <v>1001</v>
      </c>
    </row>
    <row r="98" spans="4:4" hidden="1" x14ac:dyDescent="0.2">
      <c r="D98" s="52" t="s">
        <v>1010</v>
      </c>
    </row>
    <row r="99" spans="4:4" hidden="1" x14ac:dyDescent="0.2">
      <c r="D99" s="52" t="s">
        <v>1011</v>
      </c>
    </row>
    <row r="100" spans="4:4" hidden="1" x14ac:dyDescent="0.2">
      <c r="D100" s="52" t="s">
        <v>1009</v>
      </c>
    </row>
    <row r="101" spans="4:4" hidden="1" x14ac:dyDescent="0.2">
      <c r="D101" s="52" t="s">
        <v>1006</v>
      </c>
    </row>
    <row r="102" spans="4:4" hidden="1" x14ac:dyDescent="0.2">
      <c r="D102" s="52" t="s">
        <v>1000</v>
      </c>
    </row>
    <row r="103" spans="4:4" hidden="1" x14ac:dyDescent="0.2">
      <c r="D103" s="52" t="s">
        <v>996</v>
      </c>
    </row>
    <row r="104" spans="4:4" hidden="1" x14ac:dyDescent="0.2">
      <c r="D104" s="52" t="s">
        <v>1004</v>
      </c>
    </row>
    <row r="105" spans="4:4" hidden="1" x14ac:dyDescent="0.2">
      <c r="D105" s="52" t="s">
        <v>1007</v>
      </c>
    </row>
    <row r="106" spans="4:4" hidden="1" x14ac:dyDescent="0.2">
      <c r="D106" s="52" t="s">
        <v>1008</v>
      </c>
    </row>
    <row r="107" spans="4:4" hidden="1" x14ac:dyDescent="0.2">
      <c r="D107" s="52" t="s">
        <v>1029</v>
      </c>
    </row>
    <row r="108" spans="4:4" hidden="1" x14ac:dyDescent="0.2">
      <c r="D108" s="52" t="s">
        <v>1015</v>
      </c>
    </row>
    <row r="109" spans="4:4" hidden="1" x14ac:dyDescent="0.2">
      <c r="D109" s="52" t="s">
        <v>1014</v>
      </c>
    </row>
    <row r="110" spans="4:4" hidden="1" x14ac:dyDescent="0.2">
      <c r="D110" s="52" t="s">
        <v>1012</v>
      </c>
    </row>
    <row r="111" spans="4:4" hidden="1" x14ac:dyDescent="0.2">
      <c r="D111" s="52" t="s">
        <v>1013</v>
      </c>
    </row>
    <row r="112" spans="4:4" hidden="1" x14ac:dyDescent="0.2">
      <c r="D112" s="52" t="s">
        <v>1020</v>
      </c>
    </row>
    <row r="113" spans="4:4" hidden="1" x14ac:dyDescent="0.2">
      <c r="D113" s="52" t="s">
        <v>1019</v>
      </c>
    </row>
    <row r="114" spans="4:4" hidden="1" x14ac:dyDescent="0.2">
      <c r="D114" s="52" t="s">
        <v>1016</v>
      </c>
    </row>
    <row r="115" spans="4:4" hidden="1" x14ac:dyDescent="0.2">
      <c r="D115" s="52" t="s">
        <v>1017</v>
      </c>
    </row>
    <row r="116" spans="4:4" hidden="1" x14ac:dyDescent="0.2">
      <c r="D116" s="52" t="s">
        <v>1018</v>
      </c>
    </row>
    <row r="117" spans="4:4" hidden="1" x14ac:dyDescent="0.2">
      <c r="D117" s="52" t="s">
        <v>1023</v>
      </c>
    </row>
    <row r="118" spans="4:4" hidden="1" x14ac:dyDescent="0.2">
      <c r="D118" s="52" t="s">
        <v>1022</v>
      </c>
    </row>
    <row r="119" spans="4:4" hidden="1" x14ac:dyDescent="0.2">
      <c r="D119" s="52" t="s">
        <v>1021</v>
      </c>
    </row>
    <row r="120" spans="4:4" hidden="1" x14ac:dyDescent="0.2">
      <c r="D120" s="52" t="s">
        <v>1025</v>
      </c>
    </row>
    <row r="121" spans="4:4" hidden="1" x14ac:dyDescent="0.2">
      <c r="D121" s="52" t="s">
        <v>1024</v>
      </c>
    </row>
    <row r="122" spans="4:4" hidden="1" x14ac:dyDescent="0.2">
      <c r="D122" s="52" t="s">
        <v>1026</v>
      </c>
    </row>
    <row r="123" spans="4:4" hidden="1" x14ac:dyDescent="0.2">
      <c r="D123" s="52" t="s">
        <v>1027</v>
      </c>
    </row>
    <row r="124" spans="4:4" hidden="1" x14ac:dyDescent="0.2"/>
    <row r="125" spans="4:4" hidden="1" x14ac:dyDescent="0.2"/>
    <row r="126" spans="4:4" hidden="1" x14ac:dyDescent="0.2"/>
    <row r="127" spans="4:4" hidden="1" x14ac:dyDescent="0.2"/>
    <row r="128" spans="4:4"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65536" spans="1:1" x14ac:dyDescent="0.2">
      <c r="A65536" s="27" t="s">
        <v>778</v>
      </c>
    </row>
  </sheetData>
  <sortState ref="B8:F14">
    <sortCondition ref="F8:F14"/>
  </sortState>
  <mergeCells count="18">
    <mergeCell ref="G6:G7"/>
    <mergeCell ref="I3:L3"/>
    <mergeCell ref="A4:C4"/>
    <mergeCell ref="N3:Q3"/>
    <mergeCell ref="B6:B7"/>
    <mergeCell ref="D4:E4"/>
    <mergeCell ref="N4:Q4"/>
    <mergeCell ref="N5:Q5"/>
    <mergeCell ref="A6:A7"/>
    <mergeCell ref="E6:E7"/>
    <mergeCell ref="F6:F7"/>
    <mergeCell ref="C6:C7"/>
    <mergeCell ref="D6:D7"/>
    <mergeCell ref="A1:Q1"/>
    <mergeCell ref="A2:Q2"/>
    <mergeCell ref="A3:C3"/>
    <mergeCell ref="D3:E3"/>
    <mergeCell ref="F3:G3"/>
  </mergeCells>
  <conditionalFormatting sqref="O7">
    <cfRule type="containsText" dxfId="9" priority="11" stopIfTrue="1" operator="containsText" text="FERDİ">
      <formula>NOT(ISERROR(SEARCH("FERDİ",O7)))</formula>
    </cfRule>
  </conditionalFormatting>
  <conditionalFormatting sqref="O17">
    <cfRule type="containsText" dxfId="8" priority="10" stopIfTrue="1" operator="containsText" text="FERDİ">
      <formula>NOT(ISERROR(SEARCH("FERDİ",O17)))</formula>
    </cfRule>
  </conditionalFormatting>
  <conditionalFormatting sqref="O27">
    <cfRule type="containsText" dxfId="7" priority="9" stopIfTrue="1" operator="containsText" text="FERDİ">
      <formula>NOT(ISERROR(SEARCH("FERDİ",O27)))</formula>
    </cfRule>
  </conditionalFormatting>
  <conditionalFormatting sqref="O37">
    <cfRule type="containsText" dxfId="6" priority="8" stopIfTrue="1" operator="containsText" text="FERDİ">
      <formula>NOT(ISERROR(SEARCH("FERDİ",O37)))</formula>
    </cfRule>
  </conditionalFormatting>
  <conditionalFormatting sqref="O27">
    <cfRule type="containsText" dxfId="5" priority="7" stopIfTrue="1" operator="containsText" text="FERDİ">
      <formula>NOT(ISERROR(SEARCH("FERDİ",O27)))</formula>
    </cfRule>
  </conditionalFormatting>
  <conditionalFormatting sqref="O17">
    <cfRule type="containsText" dxfId="4" priority="6" stopIfTrue="1" operator="containsText" text="FERDİ">
      <formula>NOT(ISERROR(SEARCH("FERDİ",O17)))</formula>
    </cfRule>
  </conditionalFormatting>
  <conditionalFormatting sqref="O17">
    <cfRule type="containsText" dxfId="3" priority="5" stopIfTrue="1" operator="containsText" text="FERDİ">
      <formula>NOT(ISERROR(SEARCH("FERDİ",O17)))</formula>
    </cfRule>
  </conditionalFormatting>
  <conditionalFormatting sqref="O7">
    <cfRule type="containsText" dxfId="2" priority="4" stopIfTrue="1" operator="containsText" text="FERDİ">
      <formula>NOT(ISERROR(SEARCH("FERDİ",O7)))</formula>
    </cfRule>
  </conditionalFormatting>
  <conditionalFormatting sqref="O7">
    <cfRule type="containsText" dxfId="1" priority="3" stopIfTrue="1" operator="containsText" text="FERDİ">
      <formula>NOT(ISERROR(SEARCH("FERDİ",O7)))</formula>
    </cfRule>
  </conditionalFormatting>
  <conditionalFormatting sqref="O7">
    <cfRule type="containsText" dxfId="0" priority="2" stopIfTrue="1" operator="containsText" text="FERDİ">
      <formula>NOT(ISERROR(SEARCH("FERDİ",O7)))</formula>
    </cfRule>
  </conditionalFormatting>
  <hyperlinks>
    <hyperlink ref="D3" location="'YARIŞMA PROGRAMI'!C7" display="100 m. Engelli"/>
  </hyperlinks>
  <printOptions horizontalCentered="1"/>
  <pageMargins left="0.17" right="0.19685039370078741" top="0.31" bottom="0.35433070866141736" header="0.39370078740157483" footer="0.27559055118110237"/>
  <pageSetup paperSize="9" scale="51" orientation="portrait" r:id="rId1"/>
  <headerFooter alignWithMargins="0"/>
  <ignoredErrors>
    <ignoredError sqref="O18:O25 O28:O35 O38:O45" unlocked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8" tint="0.39997558519241921"/>
  </sheetPr>
  <dimension ref="A1:O282"/>
  <sheetViews>
    <sheetView view="pageBreakPreview" zoomScale="60" zoomScaleNormal="100" workbookViewId="0">
      <selection activeCell="S8" sqref="S8"/>
    </sheetView>
  </sheetViews>
  <sheetFormatPr defaultRowHeight="12.75" x14ac:dyDescent="0.2"/>
  <cols>
    <col min="2" max="2" width="15.140625" hidden="1" customWidth="1"/>
    <col min="3" max="3" width="15.5703125" customWidth="1"/>
    <col min="4" max="4" width="24" customWidth="1"/>
    <col min="5" max="5" width="33.140625" customWidth="1"/>
    <col min="6" max="6" width="26.7109375"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9.85546875" customWidth="1"/>
    <col min="14" max="14" width="31" customWidth="1"/>
    <col min="15" max="15" width="16" customWidth="1"/>
  </cols>
  <sheetData>
    <row r="1" spans="1:15" ht="48" customHeight="1" x14ac:dyDescent="0.2">
      <c r="A1" s="563" t="str">
        <f>('YARIŞMA BİLGİLERİ'!A2)</f>
        <v>Türkiye Atletizm Federasyonu</v>
      </c>
      <c r="B1" s="563"/>
      <c r="C1" s="563"/>
      <c r="D1" s="563"/>
      <c r="E1" s="563"/>
      <c r="F1" s="563"/>
      <c r="G1" s="563"/>
      <c r="H1" s="563"/>
      <c r="I1" s="563"/>
      <c r="J1" s="563"/>
      <c r="K1" s="563"/>
      <c r="L1" s="563"/>
      <c r="M1" s="563"/>
      <c r="N1" s="563"/>
      <c r="O1" s="563"/>
    </row>
    <row r="2" spans="1:15" ht="18" customHeight="1" x14ac:dyDescent="0.2">
      <c r="A2" s="564" t="str">
        <f>'YARIŞMA BİLGİLERİ'!F19</f>
        <v>Naili Moran Türkiye Atletizm Şampiyonası</v>
      </c>
      <c r="B2" s="564"/>
      <c r="C2" s="564"/>
      <c r="D2" s="564"/>
      <c r="E2" s="564"/>
      <c r="F2" s="564"/>
      <c r="G2" s="564"/>
      <c r="H2" s="564"/>
      <c r="I2" s="564"/>
      <c r="J2" s="564"/>
      <c r="K2" s="564"/>
      <c r="L2" s="564"/>
      <c r="M2" s="564"/>
      <c r="N2" s="564"/>
      <c r="O2" s="564"/>
    </row>
    <row r="3" spans="1:15" ht="23.25" customHeight="1" x14ac:dyDescent="0.2">
      <c r="A3" s="565" t="s">
        <v>733</v>
      </c>
      <c r="B3" s="565"/>
      <c r="C3" s="565"/>
      <c r="D3" s="565"/>
      <c r="E3" s="565"/>
      <c r="F3" s="565"/>
      <c r="G3" s="565"/>
      <c r="H3" s="565"/>
      <c r="I3" s="565"/>
      <c r="J3" s="565"/>
      <c r="K3" s="565"/>
      <c r="L3" s="565"/>
      <c r="M3" s="565"/>
      <c r="N3" s="565"/>
      <c r="O3" s="565"/>
    </row>
    <row r="4" spans="1:15" ht="23.25" customHeight="1" x14ac:dyDescent="0.3">
      <c r="A4" s="566" t="s">
        <v>273</v>
      </c>
      <c r="B4" s="566"/>
      <c r="C4" s="566"/>
      <c r="D4" s="566"/>
      <c r="E4" s="566"/>
      <c r="F4" s="566"/>
      <c r="G4" s="566"/>
      <c r="H4" s="228"/>
      <c r="I4" s="561" t="s">
        <v>480</v>
      </c>
      <c r="J4" s="561"/>
      <c r="K4" s="561"/>
      <c r="L4" s="561"/>
      <c r="M4" s="561"/>
      <c r="N4" s="561"/>
      <c r="O4" s="561"/>
    </row>
    <row r="5" spans="1:15" ht="27" customHeight="1" x14ac:dyDescent="0.3">
      <c r="A5" s="557" t="s">
        <v>16</v>
      </c>
      <c r="B5" s="558"/>
      <c r="C5" s="558"/>
      <c r="D5" s="558"/>
      <c r="E5" s="558"/>
      <c r="F5" s="558"/>
      <c r="G5" s="558"/>
      <c r="H5" s="225"/>
      <c r="I5" s="229"/>
      <c r="J5" s="230"/>
      <c r="K5" s="231"/>
      <c r="L5" s="231"/>
      <c r="M5" s="231"/>
      <c r="N5" s="231"/>
      <c r="O5" s="231"/>
    </row>
    <row r="6" spans="1:15" ht="42.75" customHeight="1" x14ac:dyDescent="0.2">
      <c r="A6" s="198" t="s">
        <v>12</v>
      </c>
      <c r="B6" s="198" t="s">
        <v>98</v>
      </c>
      <c r="C6" s="198" t="s">
        <v>97</v>
      </c>
      <c r="D6" s="199" t="s">
        <v>13</v>
      </c>
      <c r="E6" s="200" t="s">
        <v>14</v>
      </c>
      <c r="F6" s="200" t="s">
        <v>219</v>
      </c>
      <c r="G6" s="201" t="s">
        <v>271</v>
      </c>
      <c r="H6" s="226"/>
      <c r="I6" s="672" t="s">
        <v>6</v>
      </c>
      <c r="J6" s="674"/>
      <c r="K6" s="672" t="s">
        <v>96</v>
      </c>
      <c r="L6" s="672" t="s">
        <v>21</v>
      </c>
      <c r="M6" s="672" t="s">
        <v>7</v>
      </c>
      <c r="N6" s="672" t="s">
        <v>218</v>
      </c>
      <c r="O6" s="672" t="s">
        <v>277</v>
      </c>
    </row>
    <row r="7" spans="1:15" ht="42.75" customHeight="1" x14ac:dyDescent="0.2">
      <c r="A7" s="73">
        <v>1</v>
      </c>
      <c r="B7" s="203" t="s">
        <v>72</v>
      </c>
      <c r="C7" s="263" t="str">
        <f>IF(ISERROR(VLOOKUP(B7,'KAYIT LİSTESİ'!$B$4:$H$1046,2,0)),"",(VLOOKUP(B7,'KAYIT LİSTESİ'!$B$4:$H$1046,2,0)))</f>
        <v/>
      </c>
      <c r="D7" s="126" t="str">
        <f>IF(ISERROR(VLOOKUP(B7,'KAYIT LİSTESİ'!$B$4:$H$1046,4,0)),"",(VLOOKUP(B7,'KAYIT LİSTESİ'!$B$4:$H$1046,4,0)))</f>
        <v/>
      </c>
      <c r="E7" s="204" t="str">
        <f>IF(ISERROR(VLOOKUP(B7,'KAYIT LİSTESİ'!$B$4:$H$1046,5,0)),"",(VLOOKUP(B7,'KAYIT LİSTESİ'!$B$4:$H$1046,5,0)))</f>
        <v/>
      </c>
      <c r="F7" s="204" t="str">
        <f>IF(ISERROR(VLOOKUP(B7,'KAYIT LİSTESİ'!$B$4:$H$1046,6,0)),"",(VLOOKUP(B7,'KAYIT LİSTESİ'!$B$4:$H$1046,6,0)))</f>
        <v/>
      </c>
      <c r="G7" s="181"/>
      <c r="H7" s="226"/>
      <c r="I7" s="673"/>
      <c r="J7" s="674"/>
      <c r="K7" s="673"/>
      <c r="L7" s="673"/>
      <c r="M7" s="673"/>
      <c r="N7" s="673"/>
      <c r="O7" s="673"/>
    </row>
    <row r="8" spans="1:15" ht="42.75" customHeight="1" x14ac:dyDescent="0.2">
      <c r="A8" s="73">
        <v>2</v>
      </c>
      <c r="B8" s="203" t="s">
        <v>73</v>
      </c>
      <c r="C8" s="263" t="str">
        <f>IF(ISERROR(VLOOKUP(B8,'KAYIT LİSTESİ'!$B$4:$H$1046,2,0)),"",(VLOOKUP(B8,'KAYIT LİSTESİ'!$B$4:$H$1046,2,0)))</f>
        <v/>
      </c>
      <c r="D8" s="126" t="str">
        <f>IF(ISERROR(VLOOKUP(B8,'KAYIT LİSTESİ'!$B$4:$H$1046,4,0)),"",(VLOOKUP(B8,'KAYIT LİSTESİ'!$B$4:$H$1046,4,0)))</f>
        <v/>
      </c>
      <c r="E8" s="204" t="str">
        <f>IF(ISERROR(VLOOKUP(B8,'KAYIT LİSTESİ'!$B$4:$H$1046,5,0)),"",(VLOOKUP(B8,'KAYIT LİSTESİ'!$B$4:$H$1046,5,0)))</f>
        <v/>
      </c>
      <c r="F8" s="204" t="str">
        <f>IF(ISERROR(VLOOKUP(B8,'KAYIT LİSTESİ'!$B$4:$H$1046,6,0)),"",(VLOOKUP(B8,'KAYIT LİSTESİ'!$B$4:$H$1046,6,0)))</f>
        <v/>
      </c>
      <c r="G8" s="181"/>
      <c r="H8" s="226"/>
      <c r="I8" s="73">
        <v>1</v>
      </c>
      <c r="J8" s="203" t="s">
        <v>509</v>
      </c>
      <c r="K8" s="265" t="str">
        <f>IF(ISERROR(VLOOKUP(J8,'KAYIT LİSTESİ'!$B$4:$H$1046,2,0)),"",(VLOOKUP(J8,'KAYIT LİSTESİ'!$B$4:$H$1046,2,0)))</f>
        <v/>
      </c>
      <c r="L8" s="205" t="str">
        <f>IF(ISERROR(VLOOKUP(J8,'KAYIT LİSTESİ'!$B$4:$H$1046,4,0)),"",(VLOOKUP(J8,'KAYIT LİSTESİ'!$B$4:$H$1046,4,0)))</f>
        <v/>
      </c>
      <c r="M8" s="173" t="str">
        <f>IF(ISERROR(VLOOKUP(J8,'KAYIT LİSTESİ'!$B$4:$H$1046,5,0)),"",(VLOOKUP(J8,'KAYIT LİSTESİ'!$B$4:$H$1046,5,0)))</f>
        <v/>
      </c>
      <c r="N8" s="173" t="str">
        <f>IF(ISERROR(VLOOKUP(J8,'KAYIT LİSTESİ'!$B$4:$H$1046,6,0)),"",(VLOOKUP(J8,'KAYIT LİSTESİ'!$B$4:$H$1046,6,0)))</f>
        <v/>
      </c>
      <c r="O8" s="206"/>
    </row>
    <row r="9" spans="1:15" ht="42.75" customHeight="1" x14ac:dyDescent="0.2">
      <c r="A9" s="73">
        <v>3</v>
      </c>
      <c r="B9" s="203" t="s">
        <v>74</v>
      </c>
      <c r="C9" s="263" t="str">
        <f>IF(ISERROR(VLOOKUP(B9,'KAYIT LİSTESİ'!$B$4:$H$1046,2,0)),"",(VLOOKUP(B9,'KAYIT LİSTESİ'!$B$4:$H$1046,2,0)))</f>
        <v/>
      </c>
      <c r="D9" s="126" t="str">
        <f>IF(ISERROR(VLOOKUP(B9,'KAYIT LİSTESİ'!$B$4:$H$1046,4,0)),"",(VLOOKUP(B9,'KAYIT LİSTESİ'!$B$4:$H$1046,4,0)))</f>
        <v/>
      </c>
      <c r="E9" s="204" t="str">
        <f>IF(ISERROR(VLOOKUP(B9,'KAYIT LİSTESİ'!$B$4:$H$1046,5,0)),"",(VLOOKUP(B9,'KAYIT LİSTESİ'!$B$4:$H$1046,5,0)))</f>
        <v/>
      </c>
      <c r="F9" s="204" t="str">
        <f>IF(ISERROR(VLOOKUP(B9,'KAYIT LİSTESİ'!$B$4:$H$1046,6,0)),"",(VLOOKUP(B9,'KAYIT LİSTESİ'!$B$4:$H$1046,6,0)))</f>
        <v/>
      </c>
      <c r="G9" s="181"/>
      <c r="H9" s="226"/>
      <c r="I9" s="73">
        <v>2</v>
      </c>
      <c r="J9" s="203" t="s">
        <v>510</v>
      </c>
      <c r="K9" s="265" t="str">
        <f>IF(ISERROR(VLOOKUP(J9,'KAYIT LİSTESİ'!$B$4:$H$1046,2,0)),"",(VLOOKUP(J9,'KAYIT LİSTESİ'!$B$4:$H$1046,2,0)))</f>
        <v/>
      </c>
      <c r="L9" s="205" t="str">
        <f>IF(ISERROR(VLOOKUP(J9,'KAYIT LİSTESİ'!$B$4:$H$1046,4,0)),"",(VLOOKUP(J9,'KAYIT LİSTESİ'!$B$4:$H$1046,4,0)))</f>
        <v/>
      </c>
      <c r="M9" s="173" t="str">
        <f>IF(ISERROR(VLOOKUP(J9,'KAYIT LİSTESİ'!$B$4:$H$1046,5,0)),"",(VLOOKUP(J9,'KAYIT LİSTESİ'!$B$4:$H$1046,5,0)))</f>
        <v/>
      </c>
      <c r="N9" s="173" t="str">
        <f>IF(ISERROR(VLOOKUP(J9,'KAYIT LİSTESİ'!$B$4:$H$1046,6,0)),"",(VLOOKUP(J9,'KAYIT LİSTESİ'!$B$4:$H$1046,6,0)))</f>
        <v/>
      </c>
      <c r="O9" s="206"/>
    </row>
    <row r="10" spans="1:15" ht="42.75" customHeight="1" x14ac:dyDescent="0.2">
      <c r="A10" s="73">
        <v>4</v>
      </c>
      <c r="B10" s="203" t="s">
        <v>75</v>
      </c>
      <c r="C10" s="263" t="str">
        <f>IF(ISERROR(VLOOKUP(B10,'KAYIT LİSTESİ'!$B$4:$H$1046,2,0)),"",(VLOOKUP(B10,'KAYIT LİSTESİ'!$B$4:$H$1046,2,0)))</f>
        <v/>
      </c>
      <c r="D10" s="126" t="str">
        <f>IF(ISERROR(VLOOKUP(B10,'KAYIT LİSTESİ'!$B$4:$H$1046,4,0)),"",(VLOOKUP(B10,'KAYIT LİSTESİ'!$B$4:$H$1046,4,0)))</f>
        <v/>
      </c>
      <c r="E10" s="204" t="str">
        <f>IF(ISERROR(VLOOKUP(B10,'KAYIT LİSTESİ'!$B$4:$H$1046,5,0)),"",(VLOOKUP(B10,'KAYIT LİSTESİ'!$B$4:$H$1046,5,0)))</f>
        <v/>
      </c>
      <c r="F10" s="204" t="str">
        <f>IF(ISERROR(VLOOKUP(B10,'KAYIT LİSTESİ'!$B$4:$H$1046,6,0)),"",(VLOOKUP(B10,'KAYIT LİSTESİ'!$B$4:$H$1046,6,0)))</f>
        <v/>
      </c>
      <c r="G10" s="181"/>
      <c r="H10" s="226"/>
      <c r="I10" s="73">
        <v>3</v>
      </c>
      <c r="J10" s="203" t="s">
        <v>511</v>
      </c>
      <c r="K10" s="265" t="str">
        <f>IF(ISERROR(VLOOKUP(J10,'KAYIT LİSTESİ'!$B$4:$H$1046,2,0)),"",(VLOOKUP(J10,'KAYIT LİSTESİ'!$B$4:$H$1046,2,0)))</f>
        <v/>
      </c>
      <c r="L10" s="205" t="str">
        <f>IF(ISERROR(VLOOKUP(J10,'KAYIT LİSTESİ'!$B$4:$H$1046,4,0)),"",(VLOOKUP(J10,'KAYIT LİSTESİ'!$B$4:$H$1046,4,0)))</f>
        <v/>
      </c>
      <c r="M10" s="173" t="str">
        <f>IF(ISERROR(VLOOKUP(J10,'KAYIT LİSTESİ'!$B$4:$H$1046,5,0)),"",(VLOOKUP(J10,'KAYIT LİSTESİ'!$B$4:$H$1046,5,0)))</f>
        <v/>
      </c>
      <c r="N10" s="173" t="str">
        <f>IF(ISERROR(VLOOKUP(J10,'KAYIT LİSTESİ'!$B$4:$H$1046,6,0)),"",(VLOOKUP(J10,'KAYIT LİSTESİ'!$B$4:$H$1046,6,0)))</f>
        <v/>
      </c>
      <c r="O10" s="206"/>
    </row>
    <row r="11" spans="1:15" ht="42.75" customHeight="1" x14ac:dyDescent="0.2">
      <c r="A11" s="73">
        <v>5</v>
      </c>
      <c r="B11" s="203" t="s">
        <v>76</v>
      </c>
      <c r="C11" s="263" t="str">
        <f>IF(ISERROR(VLOOKUP(B11,'KAYIT LİSTESİ'!$B$4:$H$1046,2,0)),"",(VLOOKUP(B11,'KAYIT LİSTESİ'!$B$4:$H$1046,2,0)))</f>
        <v/>
      </c>
      <c r="D11" s="126" t="str">
        <f>IF(ISERROR(VLOOKUP(B11,'KAYIT LİSTESİ'!$B$4:$H$1046,4,0)),"",(VLOOKUP(B11,'KAYIT LİSTESİ'!$B$4:$H$1046,4,0)))</f>
        <v/>
      </c>
      <c r="E11" s="204" t="str">
        <f>IF(ISERROR(VLOOKUP(B11,'KAYIT LİSTESİ'!$B$4:$H$1046,5,0)),"",(VLOOKUP(B11,'KAYIT LİSTESİ'!$B$4:$H$1046,5,0)))</f>
        <v/>
      </c>
      <c r="F11" s="204" t="str">
        <f>IF(ISERROR(VLOOKUP(B11,'KAYIT LİSTESİ'!$B$4:$H$1046,6,0)),"",(VLOOKUP(B11,'KAYIT LİSTESİ'!$B$4:$H$1046,6,0)))</f>
        <v/>
      </c>
      <c r="G11" s="181"/>
      <c r="H11" s="226"/>
      <c r="I11" s="73">
        <v>4</v>
      </c>
      <c r="J11" s="203" t="s">
        <v>512</v>
      </c>
      <c r="K11" s="265" t="str">
        <f>IF(ISERROR(VLOOKUP(J11,'KAYIT LİSTESİ'!$B$4:$H$1046,2,0)),"",(VLOOKUP(J11,'KAYIT LİSTESİ'!$B$4:$H$1046,2,0)))</f>
        <v/>
      </c>
      <c r="L11" s="205" t="str">
        <f>IF(ISERROR(VLOOKUP(J11,'KAYIT LİSTESİ'!$B$4:$H$1046,4,0)),"",(VLOOKUP(J11,'KAYIT LİSTESİ'!$B$4:$H$1046,4,0)))</f>
        <v/>
      </c>
      <c r="M11" s="173" t="str">
        <f>IF(ISERROR(VLOOKUP(J11,'KAYIT LİSTESİ'!$B$4:$H$1046,5,0)),"",(VLOOKUP(J11,'KAYIT LİSTESİ'!$B$4:$H$1046,5,0)))</f>
        <v/>
      </c>
      <c r="N11" s="173" t="str">
        <f>IF(ISERROR(VLOOKUP(J11,'KAYIT LİSTESİ'!$B$4:$H$1046,6,0)),"",(VLOOKUP(J11,'KAYIT LİSTESİ'!$B$4:$H$1046,6,0)))</f>
        <v/>
      </c>
      <c r="O11" s="206"/>
    </row>
    <row r="12" spans="1:15" ht="42.75" customHeight="1" x14ac:dyDescent="0.2">
      <c r="A12" s="73">
        <v>6</v>
      </c>
      <c r="B12" s="203" t="s">
        <v>77</v>
      </c>
      <c r="C12" s="263" t="str">
        <f>IF(ISERROR(VLOOKUP(B12,'KAYIT LİSTESİ'!$B$4:$H$1046,2,0)),"",(VLOOKUP(B12,'KAYIT LİSTESİ'!$B$4:$H$1046,2,0)))</f>
        <v/>
      </c>
      <c r="D12" s="126" t="str">
        <f>IF(ISERROR(VLOOKUP(B12,'KAYIT LİSTESİ'!$B$4:$H$1046,4,0)),"",(VLOOKUP(B12,'KAYIT LİSTESİ'!$B$4:$H$1046,4,0)))</f>
        <v/>
      </c>
      <c r="E12" s="204" t="str">
        <f>IF(ISERROR(VLOOKUP(B12,'KAYIT LİSTESİ'!$B$4:$H$1046,5,0)),"",(VLOOKUP(B12,'KAYIT LİSTESİ'!$B$4:$H$1046,5,0)))</f>
        <v/>
      </c>
      <c r="F12" s="204" t="str">
        <f>IF(ISERROR(VLOOKUP(B12,'KAYIT LİSTESİ'!$B$4:$H$1046,6,0)),"",(VLOOKUP(B12,'KAYIT LİSTESİ'!$B$4:$H$1046,6,0)))</f>
        <v/>
      </c>
      <c r="G12" s="181"/>
      <c r="H12" s="226"/>
      <c r="I12" s="73">
        <v>5</v>
      </c>
      <c r="J12" s="203" t="s">
        <v>513</v>
      </c>
      <c r="K12" s="265" t="str">
        <f>IF(ISERROR(VLOOKUP(J12,'KAYIT LİSTESİ'!$B$4:$H$1046,2,0)),"",(VLOOKUP(J12,'KAYIT LİSTESİ'!$B$4:$H$1046,2,0)))</f>
        <v/>
      </c>
      <c r="L12" s="205" t="str">
        <f>IF(ISERROR(VLOOKUP(J12,'KAYIT LİSTESİ'!$B$4:$H$1046,4,0)),"",(VLOOKUP(J12,'KAYIT LİSTESİ'!$B$4:$H$1046,4,0)))</f>
        <v/>
      </c>
      <c r="M12" s="173" t="str">
        <f>IF(ISERROR(VLOOKUP(J12,'KAYIT LİSTESİ'!$B$4:$H$1046,5,0)),"",(VLOOKUP(J12,'KAYIT LİSTESİ'!$B$4:$H$1046,5,0)))</f>
        <v/>
      </c>
      <c r="N12" s="173" t="str">
        <f>IF(ISERROR(VLOOKUP(J12,'KAYIT LİSTESİ'!$B$4:$H$1046,6,0)),"",(VLOOKUP(J12,'KAYIT LİSTESİ'!$B$4:$H$1046,6,0)))</f>
        <v/>
      </c>
      <c r="O12" s="206"/>
    </row>
    <row r="13" spans="1:15" ht="42.75" customHeight="1" x14ac:dyDescent="0.2">
      <c r="A13" s="73">
        <v>7</v>
      </c>
      <c r="B13" s="203" t="s">
        <v>245</v>
      </c>
      <c r="C13" s="263" t="str">
        <f>IF(ISERROR(VLOOKUP(B13,'KAYIT LİSTESİ'!$B$4:$H$1046,2,0)),"",(VLOOKUP(B13,'KAYIT LİSTESİ'!$B$4:$H$1046,2,0)))</f>
        <v/>
      </c>
      <c r="D13" s="126" t="str">
        <f>IF(ISERROR(VLOOKUP(B13,'KAYIT LİSTESİ'!$B$4:$H$1046,4,0)),"",(VLOOKUP(B13,'KAYIT LİSTESİ'!$B$4:$H$1046,4,0)))</f>
        <v/>
      </c>
      <c r="E13" s="204" t="str">
        <f>IF(ISERROR(VLOOKUP(B13,'KAYIT LİSTESİ'!$B$4:$H$1046,5,0)),"",(VLOOKUP(B13,'KAYIT LİSTESİ'!$B$4:$H$1046,5,0)))</f>
        <v/>
      </c>
      <c r="F13" s="204" t="str">
        <f>IF(ISERROR(VLOOKUP(B13,'KAYIT LİSTESİ'!$B$4:$H$1046,6,0)),"",(VLOOKUP(B13,'KAYIT LİSTESİ'!$B$4:$H$1046,6,0)))</f>
        <v/>
      </c>
      <c r="G13" s="181"/>
      <c r="H13" s="226"/>
      <c r="I13" s="73">
        <v>6</v>
      </c>
      <c r="J13" s="203" t="s">
        <v>514</v>
      </c>
      <c r="K13" s="265" t="str">
        <f>IF(ISERROR(VLOOKUP(J13,'KAYIT LİSTESİ'!$B$4:$H$1046,2,0)),"",(VLOOKUP(J13,'KAYIT LİSTESİ'!$B$4:$H$1046,2,0)))</f>
        <v/>
      </c>
      <c r="L13" s="205" t="str">
        <f>IF(ISERROR(VLOOKUP(J13,'KAYIT LİSTESİ'!$B$4:$H$1046,4,0)),"",(VLOOKUP(J13,'KAYIT LİSTESİ'!$B$4:$H$1046,4,0)))</f>
        <v/>
      </c>
      <c r="M13" s="173" t="str">
        <f>IF(ISERROR(VLOOKUP(J13,'KAYIT LİSTESİ'!$B$4:$H$1046,5,0)),"",(VLOOKUP(J13,'KAYIT LİSTESİ'!$B$4:$H$1046,5,0)))</f>
        <v/>
      </c>
      <c r="N13" s="173" t="str">
        <f>IF(ISERROR(VLOOKUP(J13,'KAYIT LİSTESİ'!$B$4:$H$1046,6,0)),"",(VLOOKUP(J13,'KAYIT LİSTESİ'!$B$4:$H$1046,6,0)))</f>
        <v/>
      </c>
      <c r="O13" s="206"/>
    </row>
    <row r="14" spans="1:15" ht="42.75" customHeight="1" x14ac:dyDescent="0.2">
      <c r="A14" s="73">
        <v>8</v>
      </c>
      <c r="B14" s="203" t="s">
        <v>246</v>
      </c>
      <c r="C14" s="263" t="str">
        <f>IF(ISERROR(VLOOKUP(B14,'KAYIT LİSTESİ'!$B$4:$H$1046,2,0)),"",(VLOOKUP(B14,'KAYIT LİSTESİ'!$B$4:$H$1046,2,0)))</f>
        <v/>
      </c>
      <c r="D14" s="126" t="str">
        <f>IF(ISERROR(VLOOKUP(B14,'KAYIT LİSTESİ'!$B$4:$H$1046,4,0)),"",(VLOOKUP(B14,'KAYIT LİSTESİ'!$B$4:$H$1046,4,0)))</f>
        <v/>
      </c>
      <c r="E14" s="204" t="str">
        <f>IF(ISERROR(VLOOKUP(B14,'KAYIT LİSTESİ'!$B$4:$H$1046,5,0)),"",(VLOOKUP(B14,'KAYIT LİSTESİ'!$B$4:$H$1046,5,0)))</f>
        <v/>
      </c>
      <c r="F14" s="204" t="str">
        <f>IF(ISERROR(VLOOKUP(B14,'KAYIT LİSTESİ'!$B$4:$H$1046,6,0)),"",(VLOOKUP(B14,'KAYIT LİSTESİ'!$B$4:$H$1046,6,0)))</f>
        <v/>
      </c>
      <c r="G14" s="181"/>
      <c r="H14" s="226"/>
      <c r="I14" s="73">
        <v>7</v>
      </c>
      <c r="J14" s="203" t="s">
        <v>515</v>
      </c>
      <c r="K14" s="265" t="str">
        <f>IF(ISERROR(VLOOKUP(J14,'KAYIT LİSTESİ'!$B$4:$H$1046,2,0)),"",(VLOOKUP(J14,'KAYIT LİSTESİ'!$B$4:$H$1046,2,0)))</f>
        <v/>
      </c>
      <c r="L14" s="205" t="str">
        <f>IF(ISERROR(VLOOKUP(J14,'KAYIT LİSTESİ'!$B$4:$H$1046,4,0)),"",(VLOOKUP(J14,'KAYIT LİSTESİ'!$B$4:$H$1046,4,0)))</f>
        <v/>
      </c>
      <c r="M14" s="173" t="str">
        <f>IF(ISERROR(VLOOKUP(J14,'KAYIT LİSTESİ'!$B$4:$H$1046,5,0)),"",(VLOOKUP(J14,'KAYIT LİSTESİ'!$B$4:$H$1046,5,0)))</f>
        <v/>
      </c>
      <c r="N14" s="173" t="str">
        <f>IF(ISERROR(VLOOKUP(J14,'KAYIT LİSTESİ'!$B$4:$H$1046,6,0)),"",(VLOOKUP(J14,'KAYIT LİSTESİ'!$B$4:$H$1046,6,0)))</f>
        <v/>
      </c>
      <c r="O14" s="206"/>
    </row>
    <row r="15" spans="1:15" ht="42.75" customHeight="1" x14ac:dyDescent="0.2">
      <c r="A15" s="73">
        <v>9</v>
      </c>
      <c r="B15" s="203" t="s">
        <v>247</v>
      </c>
      <c r="C15" s="263" t="str">
        <f>IF(ISERROR(VLOOKUP(B15,'KAYIT LİSTESİ'!$B$4:$H$1046,2,0)),"",(VLOOKUP(B15,'KAYIT LİSTESİ'!$B$4:$H$1046,2,0)))</f>
        <v/>
      </c>
      <c r="D15" s="126" t="str">
        <f>IF(ISERROR(VLOOKUP(B15,'KAYIT LİSTESİ'!$B$4:$H$1046,4,0)),"",(VLOOKUP(B15,'KAYIT LİSTESİ'!$B$4:$H$1046,4,0)))</f>
        <v/>
      </c>
      <c r="E15" s="204" t="str">
        <f>IF(ISERROR(VLOOKUP(B15,'KAYIT LİSTESİ'!$B$4:$H$1046,5,0)),"",(VLOOKUP(B15,'KAYIT LİSTESİ'!$B$4:$H$1046,5,0)))</f>
        <v/>
      </c>
      <c r="F15" s="204" t="str">
        <f>IF(ISERROR(VLOOKUP(B15,'KAYIT LİSTESİ'!$B$4:$H$1046,6,0)),"",(VLOOKUP(B15,'KAYIT LİSTESİ'!$B$4:$H$1046,6,0)))</f>
        <v/>
      </c>
      <c r="G15" s="181"/>
      <c r="H15" s="226"/>
      <c r="I15" s="73">
        <v>8</v>
      </c>
      <c r="J15" s="203" t="s">
        <v>516</v>
      </c>
      <c r="K15" s="265" t="str">
        <f>IF(ISERROR(VLOOKUP(J15,'KAYIT LİSTESİ'!$B$4:$H$1046,2,0)),"",(VLOOKUP(J15,'KAYIT LİSTESİ'!$B$4:$H$1046,2,0)))</f>
        <v/>
      </c>
      <c r="L15" s="205" t="str">
        <f>IF(ISERROR(VLOOKUP(J15,'KAYIT LİSTESİ'!$B$4:$H$1046,4,0)),"",(VLOOKUP(J15,'KAYIT LİSTESİ'!$B$4:$H$1046,4,0)))</f>
        <v/>
      </c>
      <c r="M15" s="173" t="str">
        <f>IF(ISERROR(VLOOKUP(J15,'KAYIT LİSTESİ'!$B$4:$H$1046,5,0)),"",(VLOOKUP(J15,'KAYIT LİSTESİ'!$B$4:$H$1046,5,0)))</f>
        <v/>
      </c>
      <c r="N15" s="173" t="str">
        <f>IF(ISERROR(VLOOKUP(J15,'KAYIT LİSTESİ'!$B$4:$H$1046,6,0)),"",(VLOOKUP(J15,'KAYIT LİSTESİ'!$B$4:$H$1046,6,0)))</f>
        <v/>
      </c>
      <c r="O15" s="206"/>
    </row>
    <row r="16" spans="1:15" ht="42.75" customHeight="1" x14ac:dyDescent="0.2">
      <c r="A16" s="73">
        <v>10</v>
      </c>
      <c r="B16" s="203" t="s">
        <v>248</v>
      </c>
      <c r="C16" s="263" t="str">
        <f>IF(ISERROR(VLOOKUP(B16,'KAYIT LİSTESİ'!$B$4:$H$1046,2,0)),"",(VLOOKUP(B16,'KAYIT LİSTESİ'!$B$4:$H$1046,2,0)))</f>
        <v/>
      </c>
      <c r="D16" s="126" t="str">
        <f>IF(ISERROR(VLOOKUP(B16,'KAYIT LİSTESİ'!$B$4:$H$1046,4,0)),"",(VLOOKUP(B16,'KAYIT LİSTESİ'!$B$4:$H$1046,4,0)))</f>
        <v/>
      </c>
      <c r="E16" s="204" t="str">
        <f>IF(ISERROR(VLOOKUP(B16,'KAYIT LİSTESİ'!$B$4:$H$1046,5,0)),"",(VLOOKUP(B16,'KAYIT LİSTESİ'!$B$4:$H$1046,5,0)))</f>
        <v/>
      </c>
      <c r="F16" s="204" t="str">
        <f>IF(ISERROR(VLOOKUP(B16,'KAYIT LİSTESİ'!$B$4:$H$1046,6,0)),"",(VLOOKUP(B16,'KAYIT LİSTESİ'!$B$4:$H$1046,6,0)))</f>
        <v/>
      </c>
      <c r="G16" s="181"/>
      <c r="H16" s="226"/>
      <c r="I16" s="73">
        <v>9</v>
      </c>
      <c r="J16" s="203" t="s">
        <v>517</v>
      </c>
      <c r="K16" s="265" t="str">
        <f>IF(ISERROR(VLOOKUP(J16,'KAYIT LİSTESİ'!$B$4:$H$1046,2,0)),"",(VLOOKUP(J16,'KAYIT LİSTESİ'!$B$4:$H$1046,2,0)))</f>
        <v/>
      </c>
      <c r="L16" s="205" t="str">
        <f>IF(ISERROR(VLOOKUP(J16,'KAYIT LİSTESİ'!$B$4:$H$1046,4,0)),"",(VLOOKUP(J16,'KAYIT LİSTESİ'!$B$4:$H$1046,4,0)))</f>
        <v/>
      </c>
      <c r="M16" s="173" t="str">
        <f>IF(ISERROR(VLOOKUP(J16,'KAYIT LİSTESİ'!$B$4:$H$1046,5,0)),"",(VLOOKUP(J16,'KAYIT LİSTESİ'!$B$4:$H$1046,5,0)))</f>
        <v/>
      </c>
      <c r="N16" s="173" t="str">
        <f>IF(ISERROR(VLOOKUP(J16,'KAYIT LİSTESİ'!$B$4:$H$1046,6,0)),"",(VLOOKUP(J16,'KAYIT LİSTESİ'!$B$4:$H$1046,6,0)))</f>
        <v/>
      </c>
      <c r="O16" s="206"/>
    </row>
    <row r="17" spans="1:15" ht="42.75" customHeight="1" x14ac:dyDescent="0.2">
      <c r="A17" s="73">
        <v>11</v>
      </c>
      <c r="B17" s="203" t="s">
        <v>249</v>
      </c>
      <c r="C17" s="263" t="str">
        <f>IF(ISERROR(VLOOKUP(B17,'KAYIT LİSTESİ'!$B$4:$H$1046,2,0)),"",(VLOOKUP(B17,'KAYIT LİSTESİ'!$B$4:$H$1046,2,0)))</f>
        <v/>
      </c>
      <c r="D17" s="126" t="str">
        <f>IF(ISERROR(VLOOKUP(B17,'KAYIT LİSTESİ'!$B$4:$H$1046,4,0)),"",(VLOOKUP(B17,'KAYIT LİSTESİ'!$B$4:$H$1046,4,0)))</f>
        <v/>
      </c>
      <c r="E17" s="204" t="str">
        <f>IF(ISERROR(VLOOKUP(B17,'KAYIT LİSTESİ'!$B$4:$H$1046,5,0)),"",(VLOOKUP(B17,'KAYIT LİSTESİ'!$B$4:$H$1046,5,0)))</f>
        <v/>
      </c>
      <c r="F17" s="204" t="str">
        <f>IF(ISERROR(VLOOKUP(B17,'KAYIT LİSTESİ'!$B$4:$H$1046,6,0)),"",(VLOOKUP(B17,'KAYIT LİSTESİ'!$B$4:$H$1046,6,0)))</f>
        <v/>
      </c>
      <c r="G17" s="181"/>
      <c r="H17" s="226"/>
      <c r="I17" s="73">
        <v>10</v>
      </c>
      <c r="J17" s="203" t="s">
        <v>518</v>
      </c>
      <c r="K17" s="265" t="str">
        <f>IF(ISERROR(VLOOKUP(J17,'KAYIT LİSTESİ'!$B$4:$H$1046,2,0)),"",(VLOOKUP(J17,'KAYIT LİSTESİ'!$B$4:$H$1046,2,0)))</f>
        <v/>
      </c>
      <c r="L17" s="205" t="str">
        <f>IF(ISERROR(VLOOKUP(J17,'KAYIT LİSTESİ'!$B$4:$H$1046,4,0)),"",(VLOOKUP(J17,'KAYIT LİSTESİ'!$B$4:$H$1046,4,0)))</f>
        <v/>
      </c>
      <c r="M17" s="173" t="str">
        <f>IF(ISERROR(VLOOKUP(J17,'KAYIT LİSTESİ'!$B$4:$H$1046,5,0)),"",(VLOOKUP(J17,'KAYIT LİSTESİ'!$B$4:$H$1046,5,0)))</f>
        <v/>
      </c>
      <c r="N17" s="173" t="str">
        <f>IF(ISERROR(VLOOKUP(J17,'KAYIT LİSTESİ'!$B$4:$H$1046,6,0)),"",(VLOOKUP(J17,'KAYIT LİSTESİ'!$B$4:$H$1046,6,0)))</f>
        <v/>
      </c>
      <c r="O17" s="206"/>
    </row>
    <row r="18" spans="1:15" ht="42.75" customHeight="1" x14ac:dyDescent="0.2">
      <c r="A18" s="73">
        <v>12</v>
      </c>
      <c r="B18" s="203" t="s">
        <v>250</v>
      </c>
      <c r="C18" s="263" t="str">
        <f>IF(ISERROR(VLOOKUP(B18,'KAYIT LİSTESİ'!$B$4:$H$1046,2,0)),"",(VLOOKUP(B18,'KAYIT LİSTESİ'!$B$4:$H$1046,2,0)))</f>
        <v/>
      </c>
      <c r="D18" s="126" t="str">
        <f>IF(ISERROR(VLOOKUP(B18,'KAYIT LİSTESİ'!$B$4:$H$1046,4,0)),"",(VLOOKUP(B18,'KAYIT LİSTESİ'!$B$4:$H$1046,4,0)))</f>
        <v/>
      </c>
      <c r="E18" s="204" t="str">
        <f>IF(ISERROR(VLOOKUP(B18,'KAYIT LİSTESİ'!$B$4:$H$1046,5,0)),"",(VLOOKUP(B18,'KAYIT LİSTESİ'!$B$4:$H$1046,5,0)))</f>
        <v/>
      </c>
      <c r="F18" s="204" t="str">
        <f>IF(ISERROR(VLOOKUP(B18,'KAYIT LİSTESİ'!$B$4:$H$1046,6,0)),"",(VLOOKUP(B18,'KAYIT LİSTESİ'!$B$4:$H$1046,6,0)))</f>
        <v/>
      </c>
      <c r="G18" s="181"/>
      <c r="H18" s="226"/>
      <c r="I18" s="73">
        <v>11</v>
      </c>
      <c r="J18" s="203" t="s">
        <v>519</v>
      </c>
      <c r="K18" s="265" t="str">
        <f>IF(ISERROR(VLOOKUP(J18,'KAYIT LİSTESİ'!$B$4:$H$1046,2,0)),"",(VLOOKUP(J18,'KAYIT LİSTESİ'!$B$4:$H$1046,2,0)))</f>
        <v/>
      </c>
      <c r="L18" s="205" t="str">
        <f>IF(ISERROR(VLOOKUP(J18,'KAYIT LİSTESİ'!$B$4:$H$1046,4,0)),"",(VLOOKUP(J18,'KAYIT LİSTESİ'!$B$4:$H$1046,4,0)))</f>
        <v/>
      </c>
      <c r="M18" s="173" t="str">
        <f>IF(ISERROR(VLOOKUP(J18,'KAYIT LİSTESİ'!$B$4:$H$1046,5,0)),"",(VLOOKUP(J18,'KAYIT LİSTESİ'!$B$4:$H$1046,5,0)))</f>
        <v/>
      </c>
      <c r="N18" s="173" t="str">
        <f>IF(ISERROR(VLOOKUP(J18,'KAYIT LİSTESİ'!$B$4:$H$1046,6,0)),"",(VLOOKUP(J18,'KAYIT LİSTESİ'!$B$4:$H$1046,6,0)))</f>
        <v/>
      </c>
      <c r="O18" s="206"/>
    </row>
    <row r="19" spans="1:15" ht="42.75" customHeight="1" x14ac:dyDescent="0.2">
      <c r="A19" s="557" t="s">
        <v>17</v>
      </c>
      <c r="B19" s="558"/>
      <c r="C19" s="558"/>
      <c r="D19" s="558"/>
      <c r="E19" s="558"/>
      <c r="F19" s="558"/>
      <c r="G19" s="558"/>
      <c r="H19" s="226"/>
      <c r="I19" s="73">
        <v>12</v>
      </c>
      <c r="J19" s="203" t="s">
        <v>520</v>
      </c>
      <c r="K19" s="265" t="str">
        <f>IF(ISERROR(VLOOKUP(J19,'KAYIT LİSTESİ'!$B$4:$H$1046,2,0)),"",(VLOOKUP(J19,'KAYIT LİSTESİ'!$B$4:$H$1046,2,0)))</f>
        <v/>
      </c>
      <c r="L19" s="205" t="str">
        <f>IF(ISERROR(VLOOKUP(J19,'KAYIT LİSTESİ'!$B$4:$H$1046,4,0)),"",(VLOOKUP(J19,'KAYIT LİSTESİ'!$B$4:$H$1046,4,0)))</f>
        <v/>
      </c>
      <c r="M19" s="173" t="str">
        <f>IF(ISERROR(VLOOKUP(J19,'KAYIT LİSTESİ'!$B$4:$H$1046,5,0)),"",(VLOOKUP(J19,'KAYIT LİSTESİ'!$B$4:$H$1046,5,0)))</f>
        <v/>
      </c>
      <c r="N19" s="173" t="str">
        <f>IF(ISERROR(VLOOKUP(J19,'KAYIT LİSTESİ'!$B$4:$H$1046,6,0)),"",(VLOOKUP(J19,'KAYIT LİSTESİ'!$B$4:$H$1046,6,0)))</f>
        <v/>
      </c>
      <c r="O19" s="206"/>
    </row>
    <row r="20" spans="1:15" ht="42.75" customHeight="1" x14ac:dyDescent="0.2">
      <c r="A20" s="198" t="s">
        <v>12</v>
      </c>
      <c r="B20" s="198" t="s">
        <v>98</v>
      </c>
      <c r="C20" s="198" t="s">
        <v>97</v>
      </c>
      <c r="D20" s="199" t="s">
        <v>13</v>
      </c>
      <c r="E20" s="200" t="s">
        <v>14</v>
      </c>
      <c r="F20" s="200" t="s">
        <v>219</v>
      </c>
      <c r="G20" s="201" t="s">
        <v>271</v>
      </c>
      <c r="H20" s="226"/>
      <c r="I20" s="73">
        <v>13</v>
      </c>
      <c r="J20" s="203" t="s">
        <v>521</v>
      </c>
      <c r="K20" s="265" t="str">
        <f>IF(ISERROR(VLOOKUP(J20,'KAYIT LİSTESİ'!$B$4:$H$1046,2,0)),"",(VLOOKUP(J20,'KAYIT LİSTESİ'!$B$4:$H$1046,2,0)))</f>
        <v/>
      </c>
      <c r="L20" s="205" t="str">
        <f>IF(ISERROR(VLOOKUP(J20,'KAYIT LİSTESİ'!$B$4:$H$1046,4,0)),"",(VLOOKUP(J20,'KAYIT LİSTESİ'!$B$4:$H$1046,4,0)))</f>
        <v/>
      </c>
      <c r="M20" s="173" t="str">
        <f>IF(ISERROR(VLOOKUP(J20,'KAYIT LİSTESİ'!$B$4:$H$1046,5,0)),"",(VLOOKUP(J20,'KAYIT LİSTESİ'!$B$4:$H$1046,5,0)))</f>
        <v/>
      </c>
      <c r="N20" s="173" t="str">
        <f>IF(ISERROR(VLOOKUP(J20,'KAYIT LİSTESİ'!$B$4:$H$1046,6,0)),"",(VLOOKUP(J20,'KAYIT LİSTESİ'!$B$4:$H$1046,6,0)))</f>
        <v/>
      </c>
      <c r="O20" s="206"/>
    </row>
    <row r="21" spans="1:15" ht="42.75" customHeight="1" x14ac:dyDescent="0.2">
      <c r="A21" s="73">
        <v>1</v>
      </c>
      <c r="B21" s="203" t="s">
        <v>78</v>
      </c>
      <c r="C21" s="263" t="str">
        <f>IF(ISERROR(VLOOKUP(B21,'KAYIT LİSTESİ'!$B$4:$H$1046,2,0)),"",(VLOOKUP(B21,'KAYIT LİSTESİ'!$B$4:$H$1046,2,0)))</f>
        <v/>
      </c>
      <c r="D21" s="126" t="str">
        <f>IF(ISERROR(VLOOKUP(B21,'KAYIT LİSTESİ'!$B$4:$H$1046,4,0)),"",(VLOOKUP(B21,'KAYIT LİSTESİ'!$B$4:$H$1046,4,0)))</f>
        <v/>
      </c>
      <c r="E21" s="204" t="str">
        <f>IF(ISERROR(VLOOKUP(B21,'KAYIT LİSTESİ'!$B$4:$H$1046,5,0)),"",(VLOOKUP(B21,'KAYIT LİSTESİ'!$B$4:$H$1046,5,0)))</f>
        <v/>
      </c>
      <c r="F21" s="204" t="str">
        <f>IF(ISERROR(VLOOKUP(B21,'KAYIT LİSTESİ'!$B$4:$H$1046,6,0)),"",(VLOOKUP(B21,'KAYIT LİSTESİ'!$B$4:$H$1046,6,0)))</f>
        <v/>
      </c>
      <c r="G21" s="181"/>
      <c r="H21" s="226"/>
      <c r="I21" s="73">
        <v>14</v>
      </c>
      <c r="J21" s="203" t="s">
        <v>522</v>
      </c>
      <c r="K21" s="265" t="str">
        <f>IF(ISERROR(VLOOKUP(J21,'KAYIT LİSTESİ'!$B$4:$H$1046,2,0)),"",(VLOOKUP(J21,'KAYIT LİSTESİ'!$B$4:$H$1046,2,0)))</f>
        <v/>
      </c>
      <c r="L21" s="205" t="str">
        <f>IF(ISERROR(VLOOKUP(J21,'KAYIT LİSTESİ'!$B$4:$H$1046,4,0)),"",(VLOOKUP(J21,'KAYIT LİSTESİ'!$B$4:$H$1046,4,0)))</f>
        <v/>
      </c>
      <c r="M21" s="173" t="str">
        <f>IF(ISERROR(VLOOKUP(J21,'KAYIT LİSTESİ'!$B$4:$H$1046,5,0)),"",(VLOOKUP(J21,'KAYIT LİSTESİ'!$B$4:$H$1046,5,0)))</f>
        <v/>
      </c>
      <c r="N21" s="173" t="str">
        <f>IF(ISERROR(VLOOKUP(J21,'KAYIT LİSTESİ'!$B$4:$H$1046,6,0)),"",(VLOOKUP(J21,'KAYIT LİSTESİ'!$B$4:$H$1046,6,0)))</f>
        <v/>
      </c>
      <c r="O21" s="206"/>
    </row>
    <row r="22" spans="1:15" ht="42.75" customHeight="1" x14ac:dyDescent="0.2">
      <c r="A22" s="73">
        <v>2</v>
      </c>
      <c r="B22" s="203" t="s">
        <v>79</v>
      </c>
      <c r="C22" s="263" t="str">
        <f>IF(ISERROR(VLOOKUP(B22,'KAYIT LİSTESİ'!$B$4:$H$1046,2,0)),"",(VLOOKUP(B22,'KAYIT LİSTESİ'!$B$4:$H$1046,2,0)))</f>
        <v/>
      </c>
      <c r="D22" s="126" t="str">
        <f>IF(ISERROR(VLOOKUP(B22,'KAYIT LİSTESİ'!$B$4:$H$1046,4,0)),"",(VLOOKUP(B22,'KAYIT LİSTESİ'!$B$4:$H$1046,4,0)))</f>
        <v/>
      </c>
      <c r="E22" s="204" t="str">
        <f>IF(ISERROR(VLOOKUP(B22,'KAYIT LİSTESİ'!$B$4:$H$1046,5,0)),"",(VLOOKUP(B22,'KAYIT LİSTESİ'!$B$4:$H$1046,5,0)))</f>
        <v/>
      </c>
      <c r="F22" s="204" t="str">
        <f>IF(ISERROR(VLOOKUP(B22,'KAYIT LİSTESİ'!$B$4:$H$1046,6,0)),"",(VLOOKUP(B22,'KAYIT LİSTESİ'!$B$4:$H$1046,6,0)))</f>
        <v/>
      </c>
      <c r="G22" s="181"/>
      <c r="H22" s="226"/>
      <c r="I22" s="73">
        <v>15</v>
      </c>
      <c r="J22" s="203" t="s">
        <v>523</v>
      </c>
      <c r="K22" s="265" t="str">
        <f>IF(ISERROR(VLOOKUP(J22,'KAYIT LİSTESİ'!$B$4:$H$1046,2,0)),"",(VLOOKUP(J22,'KAYIT LİSTESİ'!$B$4:$H$1046,2,0)))</f>
        <v/>
      </c>
      <c r="L22" s="205" t="str">
        <f>IF(ISERROR(VLOOKUP(J22,'KAYIT LİSTESİ'!$B$4:$H$1046,4,0)),"",(VLOOKUP(J22,'KAYIT LİSTESİ'!$B$4:$H$1046,4,0)))</f>
        <v/>
      </c>
      <c r="M22" s="173" t="str">
        <f>IF(ISERROR(VLOOKUP(J22,'KAYIT LİSTESİ'!$B$4:$H$1046,5,0)),"",(VLOOKUP(J22,'KAYIT LİSTESİ'!$B$4:$H$1046,5,0)))</f>
        <v/>
      </c>
      <c r="N22" s="173" t="str">
        <f>IF(ISERROR(VLOOKUP(J22,'KAYIT LİSTESİ'!$B$4:$H$1046,6,0)),"",(VLOOKUP(J22,'KAYIT LİSTESİ'!$B$4:$H$1046,6,0)))</f>
        <v/>
      </c>
      <c r="O22" s="206"/>
    </row>
    <row r="23" spans="1:15" ht="42.75" customHeight="1" x14ac:dyDescent="0.2">
      <c r="A23" s="73">
        <v>3</v>
      </c>
      <c r="B23" s="203" t="s">
        <v>80</v>
      </c>
      <c r="C23" s="263" t="str">
        <f>IF(ISERROR(VLOOKUP(B23,'KAYIT LİSTESİ'!$B$4:$H$1046,2,0)),"",(VLOOKUP(B23,'KAYIT LİSTESİ'!$B$4:$H$1046,2,0)))</f>
        <v/>
      </c>
      <c r="D23" s="126" t="str">
        <f>IF(ISERROR(VLOOKUP(B23,'KAYIT LİSTESİ'!$B$4:$H$1046,4,0)),"",(VLOOKUP(B23,'KAYIT LİSTESİ'!$B$4:$H$1046,4,0)))</f>
        <v/>
      </c>
      <c r="E23" s="204" t="str">
        <f>IF(ISERROR(VLOOKUP(B23,'KAYIT LİSTESİ'!$B$4:$H$1046,5,0)),"",(VLOOKUP(B23,'KAYIT LİSTESİ'!$B$4:$H$1046,5,0)))</f>
        <v/>
      </c>
      <c r="F23" s="204" t="str">
        <f>IF(ISERROR(VLOOKUP(B23,'KAYIT LİSTESİ'!$B$4:$H$1046,6,0)),"",(VLOOKUP(B23,'KAYIT LİSTESİ'!$B$4:$H$1046,6,0)))</f>
        <v/>
      </c>
      <c r="G23" s="181"/>
      <c r="H23" s="226"/>
      <c r="I23" s="73">
        <v>16</v>
      </c>
      <c r="J23" s="203" t="s">
        <v>524</v>
      </c>
      <c r="K23" s="265" t="str">
        <f>IF(ISERROR(VLOOKUP(J23,'KAYIT LİSTESİ'!$B$4:$H$1046,2,0)),"",(VLOOKUP(J23,'KAYIT LİSTESİ'!$B$4:$H$1046,2,0)))</f>
        <v/>
      </c>
      <c r="L23" s="205" t="str">
        <f>IF(ISERROR(VLOOKUP(J23,'KAYIT LİSTESİ'!$B$4:$H$1046,4,0)),"",(VLOOKUP(J23,'KAYIT LİSTESİ'!$B$4:$H$1046,4,0)))</f>
        <v/>
      </c>
      <c r="M23" s="173" t="str">
        <f>IF(ISERROR(VLOOKUP(J23,'KAYIT LİSTESİ'!$B$4:$H$1046,5,0)),"",(VLOOKUP(J23,'KAYIT LİSTESİ'!$B$4:$H$1046,5,0)))</f>
        <v/>
      </c>
      <c r="N23" s="173" t="str">
        <f>IF(ISERROR(VLOOKUP(J23,'KAYIT LİSTESİ'!$B$4:$H$1046,6,0)),"",(VLOOKUP(J23,'KAYIT LİSTESİ'!$B$4:$H$1046,6,0)))</f>
        <v/>
      </c>
      <c r="O23" s="206"/>
    </row>
    <row r="24" spans="1:15" ht="42.75" customHeight="1" x14ac:dyDescent="0.2">
      <c r="A24" s="73">
        <v>4</v>
      </c>
      <c r="B24" s="203" t="s">
        <v>81</v>
      </c>
      <c r="C24" s="263" t="str">
        <f>IF(ISERROR(VLOOKUP(B24,'KAYIT LİSTESİ'!$B$4:$H$1046,2,0)),"",(VLOOKUP(B24,'KAYIT LİSTESİ'!$B$4:$H$1046,2,0)))</f>
        <v/>
      </c>
      <c r="D24" s="126" t="str">
        <f>IF(ISERROR(VLOOKUP(B24,'KAYIT LİSTESİ'!$B$4:$H$1046,4,0)),"",(VLOOKUP(B24,'KAYIT LİSTESİ'!$B$4:$H$1046,4,0)))</f>
        <v/>
      </c>
      <c r="E24" s="204" t="str">
        <f>IF(ISERROR(VLOOKUP(B24,'KAYIT LİSTESİ'!$B$4:$H$1046,5,0)),"",(VLOOKUP(B24,'KAYIT LİSTESİ'!$B$4:$H$1046,5,0)))</f>
        <v/>
      </c>
      <c r="F24" s="204" t="str">
        <f>IF(ISERROR(VLOOKUP(B24,'KAYIT LİSTESİ'!$B$4:$H$1046,6,0)),"",(VLOOKUP(B24,'KAYIT LİSTESİ'!$B$4:$H$1046,6,0)))</f>
        <v/>
      </c>
      <c r="G24" s="181"/>
      <c r="H24" s="226"/>
      <c r="I24" s="73">
        <v>17</v>
      </c>
      <c r="J24" s="203" t="s">
        <v>525</v>
      </c>
      <c r="K24" s="265" t="str">
        <f>IF(ISERROR(VLOOKUP(J24,'KAYIT LİSTESİ'!$B$4:$H$1046,2,0)),"",(VLOOKUP(J24,'KAYIT LİSTESİ'!$B$4:$H$1046,2,0)))</f>
        <v/>
      </c>
      <c r="L24" s="205" t="str">
        <f>IF(ISERROR(VLOOKUP(J24,'KAYIT LİSTESİ'!$B$4:$H$1046,4,0)),"",(VLOOKUP(J24,'KAYIT LİSTESİ'!$B$4:$H$1046,4,0)))</f>
        <v/>
      </c>
      <c r="M24" s="173" t="str">
        <f>IF(ISERROR(VLOOKUP(J24,'KAYIT LİSTESİ'!$B$4:$H$1046,5,0)),"",(VLOOKUP(J24,'KAYIT LİSTESİ'!$B$4:$H$1046,5,0)))</f>
        <v/>
      </c>
      <c r="N24" s="173" t="str">
        <f>IF(ISERROR(VLOOKUP(J24,'KAYIT LİSTESİ'!$B$4:$H$1046,6,0)),"",(VLOOKUP(J24,'KAYIT LİSTESİ'!$B$4:$H$1046,6,0)))</f>
        <v/>
      </c>
      <c r="O24" s="206"/>
    </row>
    <row r="25" spans="1:15" ht="42.75" customHeight="1" x14ac:dyDescent="0.2">
      <c r="A25" s="73">
        <v>5</v>
      </c>
      <c r="B25" s="203" t="s">
        <v>82</v>
      </c>
      <c r="C25" s="263" t="str">
        <f>IF(ISERROR(VLOOKUP(B25,'KAYIT LİSTESİ'!$B$4:$H$1046,2,0)),"",(VLOOKUP(B25,'KAYIT LİSTESİ'!$B$4:$H$1046,2,0)))</f>
        <v/>
      </c>
      <c r="D25" s="126" t="str">
        <f>IF(ISERROR(VLOOKUP(B25,'KAYIT LİSTESİ'!$B$4:$H$1046,4,0)),"",(VLOOKUP(B25,'KAYIT LİSTESİ'!$B$4:$H$1046,4,0)))</f>
        <v/>
      </c>
      <c r="E25" s="204" t="str">
        <f>IF(ISERROR(VLOOKUP(B25,'KAYIT LİSTESİ'!$B$4:$H$1046,5,0)),"",(VLOOKUP(B25,'KAYIT LİSTESİ'!$B$4:$H$1046,5,0)))</f>
        <v/>
      </c>
      <c r="F25" s="204" t="str">
        <f>IF(ISERROR(VLOOKUP(B25,'KAYIT LİSTESİ'!$B$4:$H$1046,6,0)),"",(VLOOKUP(B25,'KAYIT LİSTESİ'!$B$4:$H$1046,6,0)))</f>
        <v/>
      </c>
      <c r="G25" s="181"/>
      <c r="H25" s="226"/>
      <c r="I25" s="73">
        <v>18</v>
      </c>
      <c r="J25" s="203" t="s">
        <v>526</v>
      </c>
      <c r="K25" s="265" t="str">
        <f>IF(ISERROR(VLOOKUP(J25,'KAYIT LİSTESİ'!$B$4:$H$1046,2,0)),"",(VLOOKUP(J25,'KAYIT LİSTESİ'!$B$4:$H$1046,2,0)))</f>
        <v/>
      </c>
      <c r="L25" s="205" t="str">
        <f>IF(ISERROR(VLOOKUP(J25,'KAYIT LİSTESİ'!$B$4:$H$1046,4,0)),"",(VLOOKUP(J25,'KAYIT LİSTESİ'!$B$4:$H$1046,4,0)))</f>
        <v/>
      </c>
      <c r="M25" s="173" t="str">
        <f>IF(ISERROR(VLOOKUP(J25,'KAYIT LİSTESİ'!$B$4:$H$1046,5,0)),"",(VLOOKUP(J25,'KAYIT LİSTESİ'!$B$4:$H$1046,5,0)))</f>
        <v/>
      </c>
      <c r="N25" s="173" t="str">
        <f>IF(ISERROR(VLOOKUP(J25,'KAYIT LİSTESİ'!$B$4:$H$1046,6,0)),"",(VLOOKUP(J25,'KAYIT LİSTESİ'!$B$4:$H$1046,6,0)))</f>
        <v/>
      </c>
      <c r="O25" s="206"/>
    </row>
    <row r="26" spans="1:15" ht="42.75" customHeight="1" x14ac:dyDescent="0.2">
      <c r="A26" s="73">
        <v>6</v>
      </c>
      <c r="B26" s="203" t="s">
        <v>83</v>
      </c>
      <c r="C26" s="263" t="str">
        <f>IF(ISERROR(VLOOKUP(B26,'KAYIT LİSTESİ'!$B$4:$H$1046,2,0)),"",(VLOOKUP(B26,'KAYIT LİSTESİ'!$B$4:$H$1046,2,0)))</f>
        <v/>
      </c>
      <c r="D26" s="126" t="str">
        <f>IF(ISERROR(VLOOKUP(B26,'KAYIT LİSTESİ'!$B$4:$H$1046,4,0)),"",(VLOOKUP(B26,'KAYIT LİSTESİ'!$B$4:$H$1046,4,0)))</f>
        <v/>
      </c>
      <c r="E26" s="204" t="str">
        <f>IF(ISERROR(VLOOKUP(B26,'KAYIT LİSTESİ'!$B$4:$H$1046,5,0)),"",(VLOOKUP(B26,'KAYIT LİSTESİ'!$B$4:$H$1046,5,0)))</f>
        <v/>
      </c>
      <c r="F26" s="204" t="str">
        <f>IF(ISERROR(VLOOKUP(B26,'KAYIT LİSTESİ'!$B$4:$H$1046,6,0)),"",(VLOOKUP(B26,'KAYIT LİSTESİ'!$B$4:$H$1046,6,0)))</f>
        <v/>
      </c>
      <c r="G26" s="181"/>
      <c r="H26" s="226"/>
      <c r="I26" s="73">
        <v>19</v>
      </c>
      <c r="J26" s="203" t="s">
        <v>527</v>
      </c>
      <c r="K26" s="265" t="str">
        <f>IF(ISERROR(VLOOKUP(J26,'KAYIT LİSTESİ'!$B$4:$H$1046,2,0)),"",(VLOOKUP(J26,'KAYIT LİSTESİ'!$B$4:$H$1046,2,0)))</f>
        <v/>
      </c>
      <c r="L26" s="205" t="str">
        <f>IF(ISERROR(VLOOKUP(J26,'KAYIT LİSTESİ'!$B$4:$H$1046,4,0)),"",(VLOOKUP(J26,'KAYIT LİSTESİ'!$B$4:$H$1046,4,0)))</f>
        <v/>
      </c>
      <c r="M26" s="173" t="str">
        <f>IF(ISERROR(VLOOKUP(J26,'KAYIT LİSTESİ'!$B$4:$H$1046,5,0)),"",(VLOOKUP(J26,'KAYIT LİSTESİ'!$B$4:$H$1046,5,0)))</f>
        <v/>
      </c>
      <c r="N26" s="173" t="str">
        <f>IF(ISERROR(VLOOKUP(J26,'KAYIT LİSTESİ'!$B$4:$H$1046,6,0)),"",(VLOOKUP(J26,'KAYIT LİSTESİ'!$B$4:$H$1046,6,0)))</f>
        <v/>
      </c>
      <c r="O26" s="206"/>
    </row>
    <row r="27" spans="1:15" ht="42.75" customHeight="1" x14ac:dyDescent="0.2">
      <c r="A27" s="73">
        <v>7</v>
      </c>
      <c r="B27" s="203" t="s">
        <v>251</v>
      </c>
      <c r="C27" s="263" t="str">
        <f>IF(ISERROR(VLOOKUP(B27,'KAYIT LİSTESİ'!$B$4:$H$1046,2,0)),"",(VLOOKUP(B27,'KAYIT LİSTESİ'!$B$4:$H$1046,2,0)))</f>
        <v/>
      </c>
      <c r="D27" s="126" t="str">
        <f>IF(ISERROR(VLOOKUP(B27,'KAYIT LİSTESİ'!$B$4:$H$1046,4,0)),"",(VLOOKUP(B27,'KAYIT LİSTESİ'!$B$4:$H$1046,4,0)))</f>
        <v/>
      </c>
      <c r="E27" s="204" t="str">
        <f>IF(ISERROR(VLOOKUP(B27,'KAYIT LİSTESİ'!$B$4:$H$1046,5,0)),"",(VLOOKUP(B27,'KAYIT LİSTESİ'!$B$4:$H$1046,5,0)))</f>
        <v/>
      </c>
      <c r="F27" s="204" t="str">
        <f>IF(ISERROR(VLOOKUP(B27,'KAYIT LİSTESİ'!$B$4:$H$1046,6,0)),"",(VLOOKUP(B27,'KAYIT LİSTESİ'!$B$4:$H$1046,6,0)))</f>
        <v/>
      </c>
      <c r="G27" s="181"/>
      <c r="H27" s="226"/>
      <c r="I27" s="73">
        <v>20</v>
      </c>
      <c r="J27" s="203" t="s">
        <v>528</v>
      </c>
      <c r="K27" s="265" t="str">
        <f>IF(ISERROR(VLOOKUP(J27,'KAYIT LİSTESİ'!$B$4:$H$1046,2,0)),"",(VLOOKUP(J27,'KAYIT LİSTESİ'!$B$4:$H$1046,2,0)))</f>
        <v/>
      </c>
      <c r="L27" s="205" t="str">
        <f>IF(ISERROR(VLOOKUP(J27,'KAYIT LİSTESİ'!$B$4:$H$1046,4,0)),"",(VLOOKUP(J27,'KAYIT LİSTESİ'!$B$4:$H$1046,4,0)))</f>
        <v/>
      </c>
      <c r="M27" s="173" t="str">
        <f>IF(ISERROR(VLOOKUP(J27,'KAYIT LİSTESİ'!$B$4:$H$1046,5,0)),"",(VLOOKUP(J27,'KAYIT LİSTESİ'!$B$4:$H$1046,5,0)))</f>
        <v/>
      </c>
      <c r="N27" s="173" t="str">
        <f>IF(ISERROR(VLOOKUP(J27,'KAYIT LİSTESİ'!$B$4:$H$1046,6,0)),"",(VLOOKUP(J27,'KAYIT LİSTESİ'!$B$4:$H$1046,6,0)))</f>
        <v/>
      </c>
      <c r="O27" s="206"/>
    </row>
    <row r="28" spans="1:15" ht="42.75" customHeight="1" x14ac:dyDescent="0.2">
      <c r="A28" s="73">
        <v>8</v>
      </c>
      <c r="B28" s="203" t="s">
        <v>252</v>
      </c>
      <c r="C28" s="263" t="str">
        <f>IF(ISERROR(VLOOKUP(B28,'KAYIT LİSTESİ'!$B$4:$H$1046,2,0)),"",(VLOOKUP(B28,'KAYIT LİSTESİ'!$B$4:$H$1046,2,0)))</f>
        <v/>
      </c>
      <c r="D28" s="126" t="str">
        <f>IF(ISERROR(VLOOKUP(B28,'KAYIT LİSTESİ'!$B$4:$H$1046,4,0)),"",(VLOOKUP(B28,'KAYIT LİSTESİ'!$B$4:$H$1046,4,0)))</f>
        <v/>
      </c>
      <c r="E28" s="204" t="str">
        <f>IF(ISERROR(VLOOKUP(B28,'KAYIT LİSTESİ'!$B$4:$H$1046,5,0)),"",(VLOOKUP(B28,'KAYIT LİSTESİ'!$B$4:$H$1046,5,0)))</f>
        <v/>
      </c>
      <c r="F28" s="204" t="str">
        <f>IF(ISERROR(VLOOKUP(B28,'KAYIT LİSTESİ'!$B$4:$H$1046,6,0)),"",(VLOOKUP(B28,'KAYIT LİSTESİ'!$B$4:$H$1046,6,0)))</f>
        <v/>
      </c>
      <c r="G28" s="181"/>
      <c r="H28" s="226"/>
      <c r="I28" s="73">
        <v>21</v>
      </c>
      <c r="J28" s="203" t="s">
        <v>529</v>
      </c>
      <c r="K28" s="265" t="str">
        <f>IF(ISERROR(VLOOKUP(J28,'KAYIT LİSTESİ'!$B$4:$H$1046,2,0)),"",(VLOOKUP(J28,'KAYIT LİSTESİ'!$B$4:$H$1046,2,0)))</f>
        <v/>
      </c>
      <c r="L28" s="205" t="str">
        <f>IF(ISERROR(VLOOKUP(J28,'KAYIT LİSTESİ'!$B$4:$H$1046,4,0)),"",(VLOOKUP(J28,'KAYIT LİSTESİ'!$B$4:$H$1046,4,0)))</f>
        <v/>
      </c>
      <c r="M28" s="173" t="str">
        <f>IF(ISERROR(VLOOKUP(J28,'KAYIT LİSTESİ'!$B$4:$H$1046,5,0)),"",(VLOOKUP(J28,'KAYIT LİSTESİ'!$B$4:$H$1046,5,0)))</f>
        <v/>
      </c>
      <c r="N28" s="173" t="str">
        <f>IF(ISERROR(VLOOKUP(J28,'KAYIT LİSTESİ'!$B$4:$H$1046,6,0)),"",(VLOOKUP(J28,'KAYIT LİSTESİ'!$B$4:$H$1046,6,0)))</f>
        <v/>
      </c>
      <c r="O28" s="206"/>
    </row>
    <row r="29" spans="1:15" ht="42.75" customHeight="1" x14ac:dyDescent="0.2">
      <c r="A29" s="73">
        <v>9</v>
      </c>
      <c r="B29" s="203" t="s">
        <v>253</v>
      </c>
      <c r="C29" s="263" t="str">
        <f>IF(ISERROR(VLOOKUP(B29,'KAYIT LİSTESİ'!$B$4:$H$1046,2,0)),"",(VLOOKUP(B29,'KAYIT LİSTESİ'!$B$4:$H$1046,2,0)))</f>
        <v/>
      </c>
      <c r="D29" s="126" t="str">
        <f>IF(ISERROR(VLOOKUP(B29,'KAYIT LİSTESİ'!$B$4:$H$1046,4,0)),"",(VLOOKUP(B29,'KAYIT LİSTESİ'!$B$4:$H$1046,4,0)))</f>
        <v/>
      </c>
      <c r="E29" s="204" t="str">
        <f>IF(ISERROR(VLOOKUP(B29,'KAYIT LİSTESİ'!$B$4:$H$1046,5,0)),"",(VLOOKUP(B29,'KAYIT LİSTESİ'!$B$4:$H$1046,5,0)))</f>
        <v/>
      </c>
      <c r="F29" s="204" t="str">
        <f>IF(ISERROR(VLOOKUP(B29,'KAYIT LİSTESİ'!$B$4:$H$1046,6,0)),"",(VLOOKUP(B29,'KAYIT LİSTESİ'!$B$4:$H$1046,6,0)))</f>
        <v/>
      </c>
      <c r="G29" s="181"/>
      <c r="H29" s="226"/>
      <c r="I29" s="73">
        <v>22</v>
      </c>
      <c r="J29" s="203" t="s">
        <v>530</v>
      </c>
      <c r="K29" s="265" t="str">
        <f>IF(ISERROR(VLOOKUP(J29,'KAYIT LİSTESİ'!$B$4:$H$1046,2,0)),"",(VLOOKUP(J29,'KAYIT LİSTESİ'!$B$4:$H$1046,2,0)))</f>
        <v/>
      </c>
      <c r="L29" s="205" t="str">
        <f>IF(ISERROR(VLOOKUP(J29,'KAYIT LİSTESİ'!$B$4:$H$1046,4,0)),"",(VLOOKUP(J29,'KAYIT LİSTESİ'!$B$4:$H$1046,4,0)))</f>
        <v/>
      </c>
      <c r="M29" s="173" t="str">
        <f>IF(ISERROR(VLOOKUP(J29,'KAYIT LİSTESİ'!$B$4:$H$1046,5,0)),"",(VLOOKUP(J29,'KAYIT LİSTESİ'!$B$4:$H$1046,5,0)))</f>
        <v/>
      </c>
      <c r="N29" s="173" t="str">
        <f>IF(ISERROR(VLOOKUP(J29,'KAYIT LİSTESİ'!$B$4:$H$1046,6,0)),"",(VLOOKUP(J29,'KAYIT LİSTESİ'!$B$4:$H$1046,6,0)))</f>
        <v/>
      </c>
      <c r="O29" s="206"/>
    </row>
    <row r="30" spans="1:15" ht="42.75" customHeight="1" x14ac:dyDescent="0.2">
      <c r="A30" s="73">
        <v>10</v>
      </c>
      <c r="B30" s="203" t="s">
        <v>254</v>
      </c>
      <c r="C30" s="263" t="str">
        <f>IF(ISERROR(VLOOKUP(B30,'KAYIT LİSTESİ'!$B$4:$H$1046,2,0)),"",(VLOOKUP(B30,'KAYIT LİSTESİ'!$B$4:$H$1046,2,0)))</f>
        <v/>
      </c>
      <c r="D30" s="126" t="str">
        <f>IF(ISERROR(VLOOKUP(B30,'KAYIT LİSTESİ'!$B$4:$H$1046,4,0)),"",(VLOOKUP(B30,'KAYIT LİSTESİ'!$B$4:$H$1046,4,0)))</f>
        <v/>
      </c>
      <c r="E30" s="204" t="str">
        <f>IF(ISERROR(VLOOKUP(B30,'KAYIT LİSTESİ'!$B$4:$H$1046,5,0)),"",(VLOOKUP(B30,'KAYIT LİSTESİ'!$B$4:$H$1046,5,0)))</f>
        <v/>
      </c>
      <c r="F30" s="204" t="str">
        <f>IF(ISERROR(VLOOKUP(B30,'KAYIT LİSTESİ'!$B$4:$H$1046,6,0)),"",(VLOOKUP(B30,'KAYIT LİSTESİ'!$B$4:$H$1046,6,0)))</f>
        <v/>
      </c>
      <c r="G30" s="181"/>
      <c r="H30" s="226"/>
      <c r="I30" s="73">
        <v>23</v>
      </c>
      <c r="J30" s="203" t="s">
        <v>531</v>
      </c>
      <c r="K30" s="265" t="str">
        <f>IF(ISERROR(VLOOKUP(J30,'KAYIT LİSTESİ'!$B$4:$H$1046,2,0)),"",(VLOOKUP(J30,'KAYIT LİSTESİ'!$B$4:$H$1046,2,0)))</f>
        <v/>
      </c>
      <c r="L30" s="205" t="str">
        <f>IF(ISERROR(VLOOKUP(J30,'KAYIT LİSTESİ'!$B$4:$H$1046,4,0)),"",(VLOOKUP(J30,'KAYIT LİSTESİ'!$B$4:$H$1046,4,0)))</f>
        <v/>
      </c>
      <c r="M30" s="173" t="str">
        <f>IF(ISERROR(VLOOKUP(J30,'KAYIT LİSTESİ'!$B$4:$H$1046,5,0)),"",(VLOOKUP(J30,'KAYIT LİSTESİ'!$B$4:$H$1046,5,0)))</f>
        <v/>
      </c>
      <c r="N30" s="173" t="str">
        <f>IF(ISERROR(VLOOKUP(J30,'KAYIT LİSTESİ'!$B$4:$H$1046,6,0)),"",(VLOOKUP(J30,'KAYIT LİSTESİ'!$B$4:$H$1046,6,0)))</f>
        <v/>
      </c>
      <c r="O30" s="206"/>
    </row>
    <row r="31" spans="1:15" ht="42.75" customHeight="1" x14ac:dyDescent="0.2">
      <c r="A31" s="73">
        <v>11</v>
      </c>
      <c r="B31" s="203" t="s">
        <v>255</v>
      </c>
      <c r="C31" s="263" t="str">
        <f>IF(ISERROR(VLOOKUP(B31,'KAYIT LİSTESİ'!$B$4:$H$1046,2,0)),"",(VLOOKUP(B31,'KAYIT LİSTESİ'!$B$4:$H$1046,2,0)))</f>
        <v/>
      </c>
      <c r="D31" s="126" t="str">
        <f>IF(ISERROR(VLOOKUP(B31,'KAYIT LİSTESİ'!$B$4:$H$1046,4,0)),"",(VLOOKUP(B31,'KAYIT LİSTESİ'!$B$4:$H$1046,4,0)))</f>
        <v/>
      </c>
      <c r="E31" s="204" t="str">
        <f>IF(ISERROR(VLOOKUP(B31,'KAYIT LİSTESİ'!$B$4:$H$1046,5,0)),"",(VLOOKUP(B31,'KAYIT LİSTESİ'!$B$4:$H$1046,5,0)))</f>
        <v/>
      </c>
      <c r="F31" s="204" t="str">
        <f>IF(ISERROR(VLOOKUP(B31,'KAYIT LİSTESİ'!$B$4:$H$1046,6,0)),"",(VLOOKUP(B31,'KAYIT LİSTESİ'!$B$4:$H$1046,6,0)))</f>
        <v/>
      </c>
      <c r="G31" s="181"/>
      <c r="H31" s="226"/>
      <c r="I31" s="73">
        <v>24</v>
      </c>
      <c r="J31" s="203" t="s">
        <v>532</v>
      </c>
      <c r="K31" s="265" t="str">
        <f>IF(ISERROR(VLOOKUP(J31,'KAYIT LİSTESİ'!$B$4:$H$1046,2,0)),"",(VLOOKUP(J31,'KAYIT LİSTESİ'!$B$4:$H$1046,2,0)))</f>
        <v/>
      </c>
      <c r="L31" s="205" t="str">
        <f>IF(ISERROR(VLOOKUP(J31,'KAYIT LİSTESİ'!$B$4:$H$1046,4,0)),"",(VLOOKUP(J31,'KAYIT LİSTESİ'!$B$4:$H$1046,4,0)))</f>
        <v/>
      </c>
      <c r="M31" s="173" t="str">
        <f>IF(ISERROR(VLOOKUP(J31,'KAYIT LİSTESİ'!$B$4:$H$1046,5,0)),"",(VLOOKUP(J31,'KAYIT LİSTESİ'!$B$4:$H$1046,5,0)))</f>
        <v/>
      </c>
      <c r="N31" s="173" t="str">
        <f>IF(ISERROR(VLOOKUP(J31,'KAYIT LİSTESİ'!$B$4:$H$1046,6,0)),"",(VLOOKUP(J31,'KAYIT LİSTESİ'!$B$4:$H$1046,6,0)))</f>
        <v/>
      </c>
      <c r="O31" s="206"/>
    </row>
    <row r="32" spans="1:15" ht="42.75" customHeight="1" x14ac:dyDescent="0.2">
      <c r="A32" s="73">
        <v>12</v>
      </c>
      <c r="B32" s="203" t="s">
        <v>256</v>
      </c>
      <c r="C32" s="263" t="str">
        <f>IF(ISERROR(VLOOKUP(B32,'KAYIT LİSTESİ'!$B$4:$H$1046,2,0)),"",(VLOOKUP(B32,'KAYIT LİSTESİ'!$B$4:$H$1046,2,0)))</f>
        <v/>
      </c>
      <c r="D32" s="126" t="str">
        <f>IF(ISERROR(VLOOKUP(B32,'KAYIT LİSTESİ'!$B$4:$H$1046,4,0)),"",(VLOOKUP(B32,'KAYIT LİSTESİ'!$B$4:$H$1046,4,0)))</f>
        <v/>
      </c>
      <c r="E32" s="204" t="str">
        <f>IF(ISERROR(VLOOKUP(B32,'KAYIT LİSTESİ'!$B$4:$H$1046,5,0)),"",(VLOOKUP(B32,'KAYIT LİSTESİ'!$B$4:$H$1046,5,0)))</f>
        <v/>
      </c>
      <c r="F32" s="204" t="str">
        <f>IF(ISERROR(VLOOKUP(B32,'KAYIT LİSTESİ'!$B$4:$H$1046,6,0)),"",(VLOOKUP(B32,'KAYIT LİSTESİ'!$B$4:$H$1046,6,0)))</f>
        <v/>
      </c>
      <c r="G32" s="181"/>
      <c r="H32" s="226"/>
      <c r="I32" s="73">
        <v>25</v>
      </c>
      <c r="J32" s="203" t="s">
        <v>533</v>
      </c>
      <c r="K32" s="265" t="str">
        <f>IF(ISERROR(VLOOKUP(J32,'KAYIT LİSTESİ'!$B$4:$H$1046,2,0)),"",(VLOOKUP(J32,'KAYIT LİSTESİ'!$B$4:$H$1046,2,0)))</f>
        <v/>
      </c>
      <c r="L32" s="205" t="str">
        <f>IF(ISERROR(VLOOKUP(J32,'KAYIT LİSTESİ'!$B$4:$H$1046,4,0)),"",(VLOOKUP(J32,'KAYIT LİSTESİ'!$B$4:$H$1046,4,0)))</f>
        <v/>
      </c>
      <c r="M32" s="173" t="str">
        <f>IF(ISERROR(VLOOKUP(J32,'KAYIT LİSTESİ'!$B$4:$H$1046,5,0)),"",(VLOOKUP(J32,'KAYIT LİSTESİ'!$B$4:$H$1046,5,0)))</f>
        <v/>
      </c>
      <c r="N32" s="173" t="str">
        <f>IF(ISERROR(VLOOKUP(J32,'KAYIT LİSTESİ'!$B$4:$H$1046,6,0)),"",(VLOOKUP(J32,'KAYIT LİSTESİ'!$B$4:$H$1046,6,0)))</f>
        <v/>
      </c>
      <c r="O32" s="206"/>
    </row>
    <row r="33" spans="1:15" ht="42.75" customHeight="1" x14ac:dyDescent="0.2">
      <c r="A33" s="557" t="s">
        <v>18</v>
      </c>
      <c r="B33" s="558"/>
      <c r="C33" s="558"/>
      <c r="D33" s="558"/>
      <c r="E33" s="558"/>
      <c r="F33" s="558"/>
      <c r="G33" s="558"/>
      <c r="H33" s="226"/>
      <c r="I33" s="556" t="s">
        <v>459</v>
      </c>
      <c r="J33" s="556"/>
      <c r="K33" s="556"/>
      <c r="L33" s="556"/>
      <c r="M33" s="556"/>
      <c r="N33" s="556"/>
      <c r="O33" s="556"/>
    </row>
    <row r="34" spans="1:15" ht="42.75" customHeight="1" x14ac:dyDescent="0.2">
      <c r="A34" s="198" t="s">
        <v>12</v>
      </c>
      <c r="B34" s="198" t="s">
        <v>98</v>
      </c>
      <c r="C34" s="198" t="s">
        <v>97</v>
      </c>
      <c r="D34" s="199" t="s">
        <v>13</v>
      </c>
      <c r="E34" s="200" t="s">
        <v>14</v>
      </c>
      <c r="F34" s="200" t="s">
        <v>219</v>
      </c>
      <c r="G34" s="201" t="s">
        <v>271</v>
      </c>
      <c r="H34" s="226"/>
      <c r="I34" s="227" t="s">
        <v>6</v>
      </c>
      <c r="J34" s="234"/>
      <c r="K34" s="227" t="s">
        <v>96</v>
      </c>
      <c r="L34" s="227" t="s">
        <v>21</v>
      </c>
      <c r="M34" s="227" t="s">
        <v>7</v>
      </c>
      <c r="N34" s="227" t="s">
        <v>218</v>
      </c>
      <c r="O34" s="227" t="s">
        <v>277</v>
      </c>
    </row>
    <row r="35" spans="1:15" ht="42.75" customHeight="1" x14ac:dyDescent="0.2">
      <c r="A35" s="73">
        <v>1</v>
      </c>
      <c r="B35" s="203" t="s">
        <v>84</v>
      </c>
      <c r="C35" s="263" t="str">
        <f>IF(ISERROR(VLOOKUP(B35,'KAYIT LİSTESİ'!$B$4:$H$1046,2,0)),"",(VLOOKUP(B35,'KAYIT LİSTESİ'!$B$4:$H$1046,2,0)))</f>
        <v/>
      </c>
      <c r="D35" s="126" t="str">
        <f>IF(ISERROR(VLOOKUP(B35,'KAYIT LİSTESİ'!$B$4:$H$1046,4,0)),"",(VLOOKUP(B35,'KAYIT LİSTESİ'!$B$4:$H$1046,4,0)))</f>
        <v/>
      </c>
      <c r="E35" s="204" t="str">
        <f>IF(ISERROR(VLOOKUP(B35,'KAYIT LİSTESİ'!$B$4:$H$1046,5,0)),"",(VLOOKUP(B35,'KAYIT LİSTESİ'!$B$4:$H$1046,5,0)))</f>
        <v/>
      </c>
      <c r="F35" s="204" t="str">
        <f>IF(ISERROR(VLOOKUP(B35,'KAYIT LİSTESİ'!$B$4:$H$1046,6,0)),"",(VLOOKUP(B35,'KAYIT LİSTESİ'!$B$4:$H$1046,6,0)))</f>
        <v/>
      </c>
      <c r="G35" s="181"/>
      <c r="H35" s="226"/>
      <c r="I35" s="96">
        <v>1</v>
      </c>
      <c r="J35" s="97" t="s">
        <v>335</v>
      </c>
      <c r="K35" s="266" t="str">
        <f>IF(ISERROR(VLOOKUP(J35,'KAYIT LİSTESİ'!$B$4:$H$1046,2,0)),"",(VLOOKUP(J35,'KAYIT LİSTESİ'!$B$4:$H$1046,2,0)))</f>
        <v/>
      </c>
      <c r="L35" s="98" t="str">
        <f>IF(ISERROR(VLOOKUP(J35,'KAYIT LİSTESİ'!$B$4:$H$1046,4,0)),"",(VLOOKUP(J35,'KAYIT LİSTESİ'!$B$4:$H$1046,4,0)))</f>
        <v/>
      </c>
      <c r="M35" s="188" t="str">
        <f>IF(ISERROR(VLOOKUP(J35,'KAYIT LİSTESİ'!$B$4:$H$1046,5,0)),"",(VLOOKUP(J35,'KAYIT LİSTESİ'!$B$4:$H$1046,5,0)))</f>
        <v/>
      </c>
      <c r="N35" s="188" t="str">
        <f>IF(ISERROR(VLOOKUP(J35,'KAYIT LİSTESİ'!$B$4:$H$1046,6,0)),"",(VLOOKUP(J35,'KAYIT LİSTESİ'!$B$4:$H$1046,6,0)))</f>
        <v/>
      </c>
      <c r="O35" s="206"/>
    </row>
    <row r="36" spans="1:15" ht="42.75" customHeight="1" x14ac:dyDescent="0.2">
      <c r="A36" s="73">
        <v>2</v>
      </c>
      <c r="B36" s="203" t="s">
        <v>85</v>
      </c>
      <c r="C36" s="263" t="str">
        <f>IF(ISERROR(VLOOKUP(B36,'KAYIT LİSTESİ'!$B$4:$H$1046,2,0)),"",(VLOOKUP(B36,'KAYIT LİSTESİ'!$B$4:$H$1046,2,0)))</f>
        <v/>
      </c>
      <c r="D36" s="126" t="str">
        <f>IF(ISERROR(VLOOKUP(B36,'KAYIT LİSTESİ'!$B$4:$H$1046,4,0)),"",(VLOOKUP(B36,'KAYIT LİSTESİ'!$B$4:$H$1046,4,0)))</f>
        <v/>
      </c>
      <c r="E36" s="204" t="str">
        <f>IF(ISERROR(VLOOKUP(B36,'KAYIT LİSTESİ'!$B$4:$H$1046,5,0)),"",(VLOOKUP(B36,'KAYIT LİSTESİ'!$B$4:$H$1046,5,0)))</f>
        <v/>
      </c>
      <c r="F36" s="204" t="str">
        <f>IF(ISERROR(VLOOKUP(B36,'KAYIT LİSTESİ'!$B$4:$H$1046,6,0)),"",(VLOOKUP(B36,'KAYIT LİSTESİ'!$B$4:$H$1046,6,0)))</f>
        <v/>
      </c>
      <c r="G36" s="181"/>
      <c r="H36" s="226"/>
      <c r="I36" s="96">
        <v>2</v>
      </c>
      <c r="J36" s="97" t="s">
        <v>336</v>
      </c>
      <c r="K36" s="266" t="str">
        <f>IF(ISERROR(VLOOKUP(J36,'KAYIT LİSTESİ'!$B$4:$H$1046,2,0)),"",(VLOOKUP(J36,'KAYIT LİSTESİ'!$B$4:$H$1046,2,0)))</f>
        <v/>
      </c>
      <c r="L36" s="98" t="str">
        <f>IF(ISERROR(VLOOKUP(J36,'KAYIT LİSTESİ'!$B$4:$H$1046,4,0)),"",(VLOOKUP(J36,'KAYIT LİSTESİ'!$B$4:$H$1046,4,0)))</f>
        <v/>
      </c>
      <c r="M36" s="188" t="str">
        <f>IF(ISERROR(VLOOKUP(J36,'KAYIT LİSTESİ'!$B$4:$H$1046,5,0)),"",(VLOOKUP(J36,'KAYIT LİSTESİ'!$B$4:$H$1046,5,0)))</f>
        <v/>
      </c>
      <c r="N36" s="188" t="str">
        <f>IF(ISERROR(VLOOKUP(J36,'KAYIT LİSTESİ'!$B$4:$H$1046,6,0)),"",(VLOOKUP(J36,'KAYIT LİSTESİ'!$B$4:$H$1046,6,0)))</f>
        <v/>
      </c>
      <c r="O36" s="206"/>
    </row>
    <row r="37" spans="1:15" ht="42.75" customHeight="1" x14ac:dyDescent="0.2">
      <c r="A37" s="73">
        <v>3</v>
      </c>
      <c r="B37" s="203" t="s">
        <v>86</v>
      </c>
      <c r="C37" s="263" t="str">
        <f>IF(ISERROR(VLOOKUP(B37,'KAYIT LİSTESİ'!$B$4:$H$1046,2,0)),"",(VLOOKUP(B37,'KAYIT LİSTESİ'!$B$4:$H$1046,2,0)))</f>
        <v/>
      </c>
      <c r="D37" s="126" t="str">
        <f>IF(ISERROR(VLOOKUP(B37,'KAYIT LİSTESİ'!$B$4:$H$1046,4,0)),"",(VLOOKUP(B37,'KAYIT LİSTESİ'!$B$4:$H$1046,4,0)))</f>
        <v/>
      </c>
      <c r="E37" s="204" t="str">
        <f>IF(ISERROR(VLOOKUP(B37,'KAYIT LİSTESİ'!$B$4:$H$1046,5,0)),"",(VLOOKUP(B37,'KAYIT LİSTESİ'!$B$4:$H$1046,5,0)))</f>
        <v/>
      </c>
      <c r="F37" s="204" t="str">
        <f>IF(ISERROR(VLOOKUP(B37,'KAYIT LİSTESİ'!$B$4:$H$1046,6,0)),"",(VLOOKUP(B37,'KAYIT LİSTESİ'!$B$4:$H$1046,6,0)))</f>
        <v/>
      </c>
      <c r="G37" s="181"/>
      <c r="H37" s="226"/>
      <c r="I37" s="96">
        <v>3</v>
      </c>
      <c r="J37" s="97" t="s">
        <v>337</v>
      </c>
      <c r="K37" s="266" t="str">
        <f>IF(ISERROR(VLOOKUP(J37,'KAYIT LİSTESİ'!$B$4:$H$1046,2,0)),"",(VLOOKUP(J37,'KAYIT LİSTESİ'!$B$4:$H$1046,2,0)))</f>
        <v/>
      </c>
      <c r="L37" s="98" t="str">
        <f>IF(ISERROR(VLOOKUP(J37,'KAYIT LİSTESİ'!$B$4:$H$1046,4,0)),"",(VLOOKUP(J37,'KAYIT LİSTESİ'!$B$4:$H$1046,4,0)))</f>
        <v/>
      </c>
      <c r="M37" s="188" t="str">
        <f>IF(ISERROR(VLOOKUP(J37,'KAYIT LİSTESİ'!$B$4:$H$1046,5,0)),"",(VLOOKUP(J37,'KAYIT LİSTESİ'!$B$4:$H$1046,5,0)))</f>
        <v/>
      </c>
      <c r="N37" s="188" t="str">
        <f>IF(ISERROR(VLOOKUP(J37,'KAYIT LİSTESİ'!$B$4:$H$1046,6,0)),"",(VLOOKUP(J37,'KAYIT LİSTESİ'!$B$4:$H$1046,6,0)))</f>
        <v/>
      </c>
      <c r="O37" s="206"/>
    </row>
    <row r="38" spans="1:15" ht="42.75" customHeight="1" x14ac:dyDescent="0.2">
      <c r="A38" s="73">
        <v>4</v>
      </c>
      <c r="B38" s="203" t="s">
        <v>87</v>
      </c>
      <c r="C38" s="263" t="str">
        <f>IF(ISERROR(VLOOKUP(B38,'KAYIT LİSTESİ'!$B$4:$H$1046,2,0)),"",(VLOOKUP(B38,'KAYIT LİSTESİ'!$B$4:$H$1046,2,0)))</f>
        <v/>
      </c>
      <c r="D38" s="126" t="str">
        <f>IF(ISERROR(VLOOKUP(B38,'KAYIT LİSTESİ'!$B$4:$H$1046,4,0)),"",(VLOOKUP(B38,'KAYIT LİSTESİ'!$B$4:$H$1046,4,0)))</f>
        <v/>
      </c>
      <c r="E38" s="204" t="str">
        <f>IF(ISERROR(VLOOKUP(B38,'KAYIT LİSTESİ'!$B$4:$H$1046,5,0)),"",(VLOOKUP(B38,'KAYIT LİSTESİ'!$B$4:$H$1046,5,0)))</f>
        <v/>
      </c>
      <c r="F38" s="204" t="str">
        <f>IF(ISERROR(VLOOKUP(B38,'KAYIT LİSTESİ'!$B$4:$H$1046,6,0)),"",(VLOOKUP(B38,'KAYIT LİSTESİ'!$B$4:$H$1046,6,0)))</f>
        <v/>
      </c>
      <c r="G38" s="181"/>
      <c r="H38" s="226"/>
      <c r="I38" s="96">
        <v>4</v>
      </c>
      <c r="J38" s="97" t="s">
        <v>338</v>
      </c>
      <c r="K38" s="266" t="str">
        <f>IF(ISERROR(VLOOKUP(J38,'KAYIT LİSTESİ'!$B$4:$H$1046,2,0)),"",(VLOOKUP(J38,'KAYIT LİSTESİ'!$B$4:$H$1046,2,0)))</f>
        <v/>
      </c>
      <c r="L38" s="98" t="str">
        <f>IF(ISERROR(VLOOKUP(J38,'KAYIT LİSTESİ'!$B$4:$H$1046,4,0)),"",(VLOOKUP(J38,'KAYIT LİSTESİ'!$B$4:$H$1046,4,0)))</f>
        <v/>
      </c>
      <c r="M38" s="188" t="str">
        <f>IF(ISERROR(VLOOKUP(J38,'KAYIT LİSTESİ'!$B$4:$H$1046,5,0)),"",(VLOOKUP(J38,'KAYIT LİSTESİ'!$B$4:$H$1046,5,0)))</f>
        <v/>
      </c>
      <c r="N38" s="188" t="str">
        <f>IF(ISERROR(VLOOKUP(J38,'KAYIT LİSTESİ'!$B$4:$H$1046,6,0)),"",(VLOOKUP(J38,'KAYIT LİSTESİ'!$B$4:$H$1046,6,0)))</f>
        <v/>
      </c>
      <c r="O38" s="206"/>
    </row>
    <row r="39" spans="1:15" ht="42.75" customHeight="1" x14ac:dyDescent="0.2">
      <c r="A39" s="73">
        <v>5</v>
      </c>
      <c r="B39" s="203" t="s">
        <v>88</v>
      </c>
      <c r="C39" s="263" t="str">
        <f>IF(ISERROR(VLOOKUP(B39,'KAYIT LİSTESİ'!$B$4:$H$1046,2,0)),"",(VLOOKUP(B39,'KAYIT LİSTESİ'!$B$4:$H$1046,2,0)))</f>
        <v/>
      </c>
      <c r="D39" s="126" t="str">
        <f>IF(ISERROR(VLOOKUP(B39,'KAYIT LİSTESİ'!$B$4:$H$1046,4,0)),"",(VLOOKUP(B39,'KAYIT LİSTESİ'!$B$4:$H$1046,4,0)))</f>
        <v/>
      </c>
      <c r="E39" s="204" t="str">
        <f>IF(ISERROR(VLOOKUP(B39,'KAYIT LİSTESİ'!$B$4:$H$1046,5,0)),"",(VLOOKUP(B39,'KAYIT LİSTESİ'!$B$4:$H$1046,5,0)))</f>
        <v/>
      </c>
      <c r="F39" s="204" t="str">
        <f>IF(ISERROR(VLOOKUP(B39,'KAYIT LİSTESİ'!$B$4:$H$1046,6,0)),"",(VLOOKUP(B39,'KAYIT LİSTESİ'!$B$4:$H$1046,6,0)))</f>
        <v/>
      </c>
      <c r="G39" s="181"/>
      <c r="H39" s="226"/>
      <c r="I39" s="96">
        <v>5</v>
      </c>
      <c r="J39" s="97" t="s">
        <v>339</v>
      </c>
      <c r="K39" s="266" t="str">
        <f>IF(ISERROR(VLOOKUP(J39,'KAYIT LİSTESİ'!$B$4:$H$1046,2,0)),"",(VLOOKUP(J39,'KAYIT LİSTESİ'!$B$4:$H$1046,2,0)))</f>
        <v/>
      </c>
      <c r="L39" s="98" t="str">
        <f>IF(ISERROR(VLOOKUP(J39,'KAYIT LİSTESİ'!$B$4:$H$1046,4,0)),"",(VLOOKUP(J39,'KAYIT LİSTESİ'!$B$4:$H$1046,4,0)))</f>
        <v/>
      </c>
      <c r="M39" s="188" t="str">
        <f>IF(ISERROR(VLOOKUP(J39,'KAYIT LİSTESİ'!$B$4:$H$1046,5,0)),"",(VLOOKUP(J39,'KAYIT LİSTESİ'!$B$4:$H$1046,5,0)))</f>
        <v/>
      </c>
      <c r="N39" s="188" t="str">
        <f>IF(ISERROR(VLOOKUP(J39,'KAYIT LİSTESİ'!$B$4:$H$1046,6,0)),"",(VLOOKUP(J39,'KAYIT LİSTESİ'!$B$4:$H$1046,6,0)))</f>
        <v/>
      </c>
      <c r="O39" s="206"/>
    </row>
    <row r="40" spans="1:15" ht="42.75" customHeight="1" x14ac:dyDescent="0.2">
      <c r="A40" s="73">
        <v>6</v>
      </c>
      <c r="B40" s="203" t="s">
        <v>89</v>
      </c>
      <c r="C40" s="263" t="str">
        <f>IF(ISERROR(VLOOKUP(B40,'KAYIT LİSTESİ'!$B$4:$H$1046,2,0)),"",(VLOOKUP(B40,'KAYIT LİSTESİ'!$B$4:$H$1046,2,0)))</f>
        <v/>
      </c>
      <c r="D40" s="126" t="str">
        <f>IF(ISERROR(VLOOKUP(B40,'KAYIT LİSTESİ'!$B$4:$H$1046,4,0)),"",(VLOOKUP(B40,'KAYIT LİSTESİ'!$B$4:$H$1046,4,0)))</f>
        <v/>
      </c>
      <c r="E40" s="204" t="str">
        <f>IF(ISERROR(VLOOKUP(B40,'KAYIT LİSTESİ'!$B$4:$H$1046,5,0)),"",(VLOOKUP(B40,'KAYIT LİSTESİ'!$B$4:$H$1046,5,0)))</f>
        <v/>
      </c>
      <c r="F40" s="204" t="str">
        <f>IF(ISERROR(VLOOKUP(B40,'KAYIT LİSTESİ'!$B$4:$H$1046,6,0)),"",(VLOOKUP(B40,'KAYIT LİSTESİ'!$B$4:$H$1046,6,0)))</f>
        <v/>
      </c>
      <c r="G40" s="181"/>
      <c r="H40" s="226"/>
      <c r="I40" s="96">
        <v>6</v>
      </c>
      <c r="J40" s="97" t="s">
        <v>340</v>
      </c>
      <c r="K40" s="266" t="str">
        <f>IF(ISERROR(VLOOKUP(J40,'KAYIT LİSTESİ'!$B$4:$H$1046,2,0)),"",(VLOOKUP(J40,'KAYIT LİSTESİ'!$B$4:$H$1046,2,0)))</f>
        <v/>
      </c>
      <c r="L40" s="98" t="str">
        <f>IF(ISERROR(VLOOKUP(J40,'KAYIT LİSTESİ'!$B$4:$H$1046,4,0)),"",(VLOOKUP(J40,'KAYIT LİSTESİ'!$B$4:$H$1046,4,0)))</f>
        <v/>
      </c>
      <c r="M40" s="188" t="str">
        <f>IF(ISERROR(VLOOKUP(J40,'KAYIT LİSTESİ'!$B$4:$H$1046,5,0)),"",(VLOOKUP(J40,'KAYIT LİSTESİ'!$B$4:$H$1046,5,0)))</f>
        <v/>
      </c>
      <c r="N40" s="188" t="str">
        <f>IF(ISERROR(VLOOKUP(J40,'KAYIT LİSTESİ'!$B$4:$H$1046,6,0)),"",(VLOOKUP(J40,'KAYIT LİSTESİ'!$B$4:$H$1046,6,0)))</f>
        <v/>
      </c>
      <c r="O40" s="206"/>
    </row>
    <row r="41" spans="1:15" ht="42.75" customHeight="1" x14ac:dyDescent="0.2">
      <c r="A41" s="73">
        <v>7</v>
      </c>
      <c r="B41" s="203" t="s">
        <v>257</v>
      </c>
      <c r="C41" s="263" t="str">
        <f>IF(ISERROR(VLOOKUP(B41,'KAYIT LİSTESİ'!$B$4:$H$1046,2,0)),"",(VLOOKUP(B41,'KAYIT LİSTESİ'!$B$4:$H$1046,2,0)))</f>
        <v/>
      </c>
      <c r="D41" s="126" t="str">
        <f>IF(ISERROR(VLOOKUP(B41,'KAYIT LİSTESİ'!$B$4:$H$1046,4,0)),"",(VLOOKUP(B41,'KAYIT LİSTESİ'!$B$4:$H$1046,4,0)))</f>
        <v/>
      </c>
      <c r="E41" s="204" t="str">
        <f>IF(ISERROR(VLOOKUP(B41,'KAYIT LİSTESİ'!$B$4:$H$1046,5,0)),"",(VLOOKUP(B41,'KAYIT LİSTESİ'!$B$4:$H$1046,5,0)))</f>
        <v/>
      </c>
      <c r="F41" s="204" t="str">
        <f>IF(ISERROR(VLOOKUP(B41,'KAYIT LİSTESİ'!$B$4:$H$1046,6,0)),"",(VLOOKUP(B41,'KAYIT LİSTESİ'!$B$4:$H$1046,6,0)))</f>
        <v/>
      </c>
      <c r="G41" s="181"/>
      <c r="H41" s="226"/>
      <c r="I41" s="96">
        <v>7</v>
      </c>
      <c r="J41" s="97" t="s">
        <v>341</v>
      </c>
      <c r="K41" s="266" t="str">
        <f>IF(ISERROR(VLOOKUP(J41,'KAYIT LİSTESİ'!$B$4:$H$1046,2,0)),"",(VLOOKUP(J41,'KAYIT LİSTESİ'!$B$4:$H$1046,2,0)))</f>
        <v/>
      </c>
      <c r="L41" s="98" t="str">
        <f>IF(ISERROR(VLOOKUP(J41,'KAYIT LİSTESİ'!$B$4:$H$1046,4,0)),"",(VLOOKUP(J41,'KAYIT LİSTESİ'!$B$4:$H$1046,4,0)))</f>
        <v/>
      </c>
      <c r="M41" s="188" t="str">
        <f>IF(ISERROR(VLOOKUP(J41,'KAYIT LİSTESİ'!$B$4:$H$1046,5,0)),"",(VLOOKUP(J41,'KAYIT LİSTESİ'!$B$4:$H$1046,5,0)))</f>
        <v/>
      </c>
      <c r="N41" s="188" t="str">
        <f>IF(ISERROR(VLOOKUP(J41,'KAYIT LİSTESİ'!$B$4:$H$1046,6,0)),"",(VLOOKUP(J41,'KAYIT LİSTESİ'!$B$4:$H$1046,6,0)))</f>
        <v/>
      </c>
      <c r="O41" s="206"/>
    </row>
    <row r="42" spans="1:15" ht="42.75" customHeight="1" x14ac:dyDescent="0.2">
      <c r="A42" s="73">
        <v>8</v>
      </c>
      <c r="B42" s="203" t="s">
        <v>258</v>
      </c>
      <c r="C42" s="263" t="str">
        <f>IF(ISERROR(VLOOKUP(B42,'KAYIT LİSTESİ'!$B$4:$H$1046,2,0)),"",(VLOOKUP(B42,'KAYIT LİSTESİ'!$B$4:$H$1046,2,0)))</f>
        <v/>
      </c>
      <c r="D42" s="126" t="str">
        <f>IF(ISERROR(VLOOKUP(B42,'KAYIT LİSTESİ'!$B$4:$H$1046,4,0)),"",(VLOOKUP(B42,'KAYIT LİSTESİ'!$B$4:$H$1046,4,0)))</f>
        <v/>
      </c>
      <c r="E42" s="204" t="str">
        <f>IF(ISERROR(VLOOKUP(B42,'KAYIT LİSTESİ'!$B$4:$H$1046,5,0)),"",(VLOOKUP(B42,'KAYIT LİSTESİ'!$B$4:$H$1046,5,0)))</f>
        <v/>
      </c>
      <c r="F42" s="204" t="str">
        <f>IF(ISERROR(VLOOKUP(B42,'KAYIT LİSTESİ'!$B$4:$H$1046,6,0)),"",(VLOOKUP(B42,'KAYIT LİSTESİ'!$B$4:$H$1046,6,0)))</f>
        <v/>
      </c>
      <c r="G42" s="181"/>
      <c r="H42" s="226"/>
      <c r="I42" s="96">
        <v>8</v>
      </c>
      <c r="J42" s="97" t="s">
        <v>342</v>
      </c>
      <c r="K42" s="266" t="str">
        <f>IF(ISERROR(VLOOKUP(J42,'KAYIT LİSTESİ'!$B$4:$H$1046,2,0)),"",(VLOOKUP(J42,'KAYIT LİSTESİ'!$B$4:$H$1046,2,0)))</f>
        <v/>
      </c>
      <c r="L42" s="98" t="str">
        <f>IF(ISERROR(VLOOKUP(J42,'KAYIT LİSTESİ'!$B$4:$H$1046,4,0)),"",(VLOOKUP(J42,'KAYIT LİSTESİ'!$B$4:$H$1046,4,0)))</f>
        <v/>
      </c>
      <c r="M42" s="188" t="str">
        <f>IF(ISERROR(VLOOKUP(J42,'KAYIT LİSTESİ'!$B$4:$H$1046,5,0)),"",(VLOOKUP(J42,'KAYIT LİSTESİ'!$B$4:$H$1046,5,0)))</f>
        <v/>
      </c>
      <c r="N42" s="188" t="str">
        <f>IF(ISERROR(VLOOKUP(J42,'KAYIT LİSTESİ'!$B$4:$H$1046,6,0)),"",(VLOOKUP(J42,'KAYIT LİSTESİ'!$B$4:$H$1046,6,0)))</f>
        <v/>
      </c>
      <c r="O42" s="206"/>
    </row>
    <row r="43" spans="1:15" ht="42.75" customHeight="1" x14ac:dyDescent="0.2">
      <c r="A43" s="73">
        <v>9</v>
      </c>
      <c r="B43" s="203" t="s">
        <v>259</v>
      </c>
      <c r="C43" s="263" t="str">
        <f>IF(ISERROR(VLOOKUP(B43,'KAYIT LİSTESİ'!$B$4:$H$1046,2,0)),"",(VLOOKUP(B43,'KAYIT LİSTESİ'!$B$4:$H$1046,2,0)))</f>
        <v/>
      </c>
      <c r="D43" s="126" t="str">
        <f>IF(ISERROR(VLOOKUP(B43,'KAYIT LİSTESİ'!$B$4:$H$1046,4,0)),"",(VLOOKUP(B43,'KAYIT LİSTESİ'!$B$4:$H$1046,4,0)))</f>
        <v/>
      </c>
      <c r="E43" s="204" t="str">
        <f>IF(ISERROR(VLOOKUP(B43,'KAYIT LİSTESİ'!$B$4:$H$1046,5,0)),"",(VLOOKUP(B43,'KAYIT LİSTESİ'!$B$4:$H$1046,5,0)))</f>
        <v/>
      </c>
      <c r="F43" s="204" t="str">
        <f>IF(ISERROR(VLOOKUP(B43,'KAYIT LİSTESİ'!$B$4:$H$1046,6,0)),"",(VLOOKUP(B43,'KAYIT LİSTESİ'!$B$4:$H$1046,6,0)))</f>
        <v/>
      </c>
      <c r="G43" s="181"/>
      <c r="H43" s="226"/>
      <c r="I43" s="96">
        <v>9</v>
      </c>
      <c r="J43" s="97" t="s">
        <v>343</v>
      </c>
      <c r="K43" s="266" t="str">
        <f>IF(ISERROR(VLOOKUP(J43,'KAYIT LİSTESİ'!$B$4:$H$1046,2,0)),"",(VLOOKUP(J43,'KAYIT LİSTESİ'!$B$4:$H$1046,2,0)))</f>
        <v/>
      </c>
      <c r="L43" s="98" t="str">
        <f>IF(ISERROR(VLOOKUP(J43,'KAYIT LİSTESİ'!$B$4:$H$1046,4,0)),"",(VLOOKUP(J43,'KAYIT LİSTESİ'!$B$4:$H$1046,4,0)))</f>
        <v/>
      </c>
      <c r="M43" s="188" t="str">
        <f>IF(ISERROR(VLOOKUP(J43,'KAYIT LİSTESİ'!$B$4:$H$1046,5,0)),"",(VLOOKUP(J43,'KAYIT LİSTESİ'!$B$4:$H$1046,5,0)))</f>
        <v/>
      </c>
      <c r="N43" s="188" t="str">
        <f>IF(ISERROR(VLOOKUP(J43,'KAYIT LİSTESİ'!$B$4:$H$1046,6,0)),"",(VLOOKUP(J43,'KAYIT LİSTESİ'!$B$4:$H$1046,6,0)))</f>
        <v/>
      </c>
      <c r="O43" s="206"/>
    </row>
    <row r="44" spans="1:15" ht="42.75" customHeight="1" x14ac:dyDescent="0.2">
      <c r="A44" s="73">
        <v>10</v>
      </c>
      <c r="B44" s="203" t="s">
        <v>260</v>
      </c>
      <c r="C44" s="263" t="str">
        <f>IF(ISERROR(VLOOKUP(B44,'KAYIT LİSTESİ'!$B$4:$H$1046,2,0)),"",(VLOOKUP(B44,'KAYIT LİSTESİ'!$B$4:$H$1046,2,0)))</f>
        <v/>
      </c>
      <c r="D44" s="126" t="str">
        <f>IF(ISERROR(VLOOKUP(B44,'KAYIT LİSTESİ'!$B$4:$H$1046,4,0)),"",(VLOOKUP(B44,'KAYIT LİSTESİ'!$B$4:$H$1046,4,0)))</f>
        <v/>
      </c>
      <c r="E44" s="204" t="str">
        <f>IF(ISERROR(VLOOKUP(B44,'KAYIT LİSTESİ'!$B$4:$H$1046,5,0)),"",(VLOOKUP(B44,'KAYIT LİSTESİ'!$B$4:$H$1046,5,0)))</f>
        <v/>
      </c>
      <c r="F44" s="204" t="str">
        <f>IF(ISERROR(VLOOKUP(B44,'KAYIT LİSTESİ'!$B$4:$H$1046,6,0)),"",(VLOOKUP(B44,'KAYIT LİSTESİ'!$B$4:$H$1046,6,0)))</f>
        <v/>
      </c>
      <c r="G44" s="181"/>
      <c r="H44" s="226"/>
      <c r="I44" s="96">
        <v>10</v>
      </c>
      <c r="J44" s="97" t="s">
        <v>344</v>
      </c>
      <c r="K44" s="266" t="str">
        <f>IF(ISERROR(VLOOKUP(J44,'KAYIT LİSTESİ'!$B$4:$H$1046,2,0)),"",(VLOOKUP(J44,'KAYIT LİSTESİ'!$B$4:$H$1046,2,0)))</f>
        <v/>
      </c>
      <c r="L44" s="98" t="str">
        <f>IF(ISERROR(VLOOKUP(J44,'KAYIT LİSTESİ'!$B$4:$H$1046,4,0)),"",(VLOOKUP(J44,'KAYIT LİSTESİ'!$B$4:$H$1046,4,0)))</f>
        <v/>
      </c>
      <c r="M44" s="188" t="str">
        <f>IF(ISERROR(VLOOKUP(J44,'KAYIT LİSTESİ'!$B$4:$H$1046,5,0)),"",(VLOOKUP(J44,'KAYIT LİSTESİ'!$B$4:$H$1046,5,0)))</f>
        <v/>
      </c>
      <c r="N44" s="188" t="str">
        <f>IF(ISERROR(VLOOKUP(J44,'KAYIT LİSTESİ'!$B$4:$H$1046,6,0)),"",(VLOOKUP(J44,'KAYIT LİSTESİ'!$B$4:$H$1046,6,0)))</f>
        <v/>
      </c>
      <c r="O44" s="206"/>
    </row>
    <row r="45" spans="1:15" ht="42.75" customHeight="1" x14ac:dyDescent="0.2">
      <c r="A45" s="73">
        <v>11</v>
      </c>
      <c r="B45" s="203" t="s">
        <v>261</v>
      </c>
      <c r="C45" s="263" t="str">
        <f>IF(ISERROR(VLOOKUP(B45,'KAYIT LİSTESİ'!$B$4:$H$1046,2,0)),"",(VLOOKUP(B45,'KAYIT LİSTESİ'!$B$4:$H$1046,2,0)))</f>
        <v/>
      </c>
      <c r="D45" s="126" t="str">
        <f>IF(ISERROR(VLOOKUP(B45,'KAYIT LİSTESİ'!$B$4:$H$1046,4,0)),"",(VLOOKUP(B45,'KAYIT LİSTESİ'!$B$4:$H$1046,4,0)))</f>
        <v/>
      </c>
      <c r="E45" s="204" t="str">
        <f>IF(ISERROR(VLOOKUP(B45,'KAYIT LİSTESİ'!$B$4:$H$1046,5,0)),"",(VLOOKUP(B45,'KAYIT LİSTESİ'!$B$4:$H$1046,5,0)))</f>
        <v/>
      </c>
      <c r="F45" s="204" t="str">
        <f>IF(ISERROR(VLOOKUP(B45,'KAYIT LİSTESİ'!$B$4:$H$1046,6,0)),"",(VLOOKUP(B45,'KAYIT LİSTESİ'!$B$4:$H$1046,6,0)))</f>
        <v/>
      </c>
      <c r="G45" s="181"/>
      <c r="H45" s="226"/>
      <c r="I45" s="96">
        <v>11</v>
      </c>
      <c r="J45" s="97" t="s">
        <v>345</v>
      </c>
      <c r="K45" s="266" t="str">
        <f>IF(ISERROR(VLOOKUP(J45,'KAYIT LİSTESİ'!$B$4:$H$1046,2,0)),"",(VLOOKUP(J45,'KAYIT LİSTESİ'!$B$4:$H$1046,2,0)))</f>
        <v/>
      </c>
      <c r="L45" s="98" t="str">
        <f>IF(ISERROR(VLOOKUP(J45,'KAYIT LİSTESİ'!$B$4:$H$1046,4,0)),"",(VLOOKUP(J45,'KAYIT LİSTESİ'!$B$4:$H$1046,4,0)))</f>
        <v/>
      </c>
      <c r="M45" s="188" t="str">
        <f>IF(ISERROR(VLOOKUP(J45,'KAYIT LİSTESİ'!$B$4:$H$1046,5,0)),"",(VLOOKUP(J45,'KAYIT LİSTESİ'!$B$4:$H$1046,5,0)))</f>
        <v/>
      </c>
      <c r="N45" s="188" t="str">
        <f>IF(ISERROR(VLOOKUP(J45,'KAYIT LİSTESİ'!$B$4:$H$1046,6,0)),"",(VLOOKUP(J45,'KAYIT LİSTESİ'!$B$4:$H$1046,6,0)))</f>
        <v/>
      </c>
      <c r="O45" s="206"/>
    </row>
    <row r="46" spans="1:15" ht="42.75" customHeight="1" x14ac:dyDescent="0.2">
      <c r="A46" s="73">
        <v>12</v>
      </c>
      <c r="B46" s="203" t="s">
        <v>262</v>
      </c>
      <c r="C46" s="263" t="str">
        <f>IF(ISERROR(VLOOKUP(B46,'KAYIT LİSTESİ'!$B$4:$H$1046,2,0)),"",(VLOOKUP(B46,'KAYIT LİSTESİ'!$B$4:$H$1046,2,0)))</f>
        <v/>
      </c>
      <c r="D46" s="126" t="str">
        <f>IF(ISERROR(VLOOKUP(B46,'KAYIT LİSTESİ'!$B$4:$H$1046,4,0)),"",(VLOOKUP(B46,'KAYIT LİSTESİ'!$B$4:$H$1046,4,0)))</f>
        <v/>
      </c>
      <c r="E46" s="204" t="str">
        <f>IF(ISERROR(VLOOKUP(B46,'KAYIT LİSTESİ'!$B$4:$H$1046,5,0)),"",(VLOOKUP(B46,'KAYIT LİSTESİ'!$B$4:$H$1046,5,0)))</f>
        <v/>
      </c>
      <c r="F46" s="204" t="str">
        <f>IF(ISERROR(VLOOKUP(B46,'KAYIT LİSTESİ'!$B$4:$H$1046,6,0)),"",(VLOOKUP(B46,'KAYIT LİSTESİ'!$B$4:$H$1046,6,0)))</f>
        <v/>
      </c>
      <c r="G46" s="181"/>
      <c r="H46" s="226"/>
      <c r="I46" s="96">
        <v>12</v>
      </c>
      <c r="J46" s="97" t="s">
        <v>346</v>
      </c>
      <c r="K46" s="266" t="str">
        <f>IF(ISERROR(VLOOKUP(J46,'KAYIT LİSTESİ'!$B$4:$H$1046,2,0)),"",(VLOOKUP(J46,'KAYIT LİSTESİ'!$B$4:$H$1046,2,0)))</f>
        <v/>
      </c>
      <c r="L46" s="98" t="str">
        <f>IF(ISERROR(VLOOKUP(J46,'KAYIT LİSTESİ'!$B$4:$H$1046,4,0)),"",(VLOOKUP(J46,'KAYIT LİSTESİ'!$B$4:$H$1046,4,0)))</f>
        <v/>
      </c>
      <c r="M46" s="188" t="str">
        <f>IF(ISERROR(VLOOKUP(J46,'KAYIT LİSTESİ'!$B$4:$H$1046,5,0)),"",(VLOOKUP(J46,'KAYIT LİSTESİ'!$B$4:$H$1046,5,0)))</f>
        <v/>
      </c>
      <c r="N46" s="188" t="str">
        <f>IF(ISERROR(VLOOKUP(J46,'KAYIT LİSTESİ'!$B$4:$H$1046,6,0)),"",(VLOOKUP(J46,'KAYIT LİSTESİ'!$B$4:$H$1046,6,0)))</f>
        <v/>
      </c>
      <c r="O46" s="206"/>
    </row>
    <row r="47" spans="1:15" ht="42.75" customHeight="1" x14ac:dyDescent="0.2">
      <c r="A47" s="557" t="s">
        <v>44</v>
      </c>
      <c r="B47" s="558"/>
      <c r="C47" s="558"/>
      <c r="D47" s="558"/>
      <c r="E47" s="558"/>
      <c r="F47" s="558"/>
      <c r="G47" s="558"/>
      <c r="H47" s="226"/>
      <c r="I47" s="96">
        <v>13</v>
      </c>
      <c r="J47" s="97" t="s">
        <v>347</v>
      </c>
      <c r="K47" s="266" t="str">
        <f>IF(ISERROR(VLOOKUP(J47,'KAYIT LİSTESİ'!$B$4:$H$1046,2,0)),"",(VLOOKUP(J47,'KAYIT LİSTESİ'!$B$4:$H$1046,2,0)))</f>
        <v/>
      </c>
      <c r="L47" s="98" t="str">
        <f>IF(ISERROR(VLOOKUP(J47,'KAYIT LİSTESİ'!$B$4:$H$1046,4,0)),"",(VLOOKUP(J47,'KAYIT LİSTESİ'!$B$4:$H$1046,4,0)))</f>
        <v/>
      </c>
      <c r="M47" s="188" t="str">
        <f>IF(ISERROR(VLOOKUP(J47,'KAYIT LİSTESİ'!$B$4:$H$1046,5,0)),"",(VLOOKUP(J47,'KAYIT LİSTESİ'!$B$4:$H$1046,5,0)))</f>
        <v/>
      </c>
      <c r="N47" s="188" t="str">
        <f>IF(ISERROR(VLOOKUP(J47,'KAYIT LİSTESİ'!$B$4:$H$1046,6,0)),"",(VLOOKUP(J47,'KAYIT LİSTESİ'!$B$4:$H$1046,6,0)))</f>
        <v/>
      </c>
      <c r="O47" s="206"/>
    </row>
    <row r="48" spans="1:15" ht="42.75" customHeight="1" x14ac:dyDescent="0.2">
      <c r="A48" s="198" t="s">
        <v>12</v>
      </c>
      <c r="B48" s="198" t="s">
        <v>98</v>
      </c>
      <c r="C48" s="198" t="s">
        <v>97</v>
      </c>
      <c r="D48" s="199" t="s">
        <v>13</v>
      </c>
      <c r="E48" s="200" t="s">
        <v>14</v>
      </c>
      <c r="F48" s="200" t="s">
        <v>219</v>
      </c>
      <c r="G48" s="201" t="s">
        <v>271</v>
      </c>
      <c r="H48" s="226"/>
      <c r="I48" s="96">
        <v>14</v>
      </c>
      <c r="J48" s="97" t="s">
        <v>348</v>
      </c>
      <c r="K48" s="266" t="str">
        <f>IF(ISERROR(VLOOKUP(J48,'KAYIT LİSTESİ'!$B$4:$H$1046,2,0)),"",(VLOOKUP(J48,'KAYIT LİSTESİ'!$B$4:$H$1046,2,0)))</f>
        <v/>
      </c>
      <c r="L48" s="98" t="str">
        <f>IF(ISERROR(VLOOKUP(J48,'KAYIT LİSTESİ'!$B$4:$H$1046,4,0)),"",(VLOOKUP(J48,'KAYIT LİSTESİ'!$B$4:$H$1046,4,0)))</f>
        <v/>
      </c>
      <c r="M48" s="188" t="str">
        <f>IF(ISERROR(VLOOKUP(J48,'KAYIT LİSTESİ'!$B$4:$H$1046,5,0)),"",(VLOOKUP(J48,'KAYIT LİSTESİ'!$B$4:$H$1046,5,0)))</f>
        <v/>
      </c>
      <c r="N48" s="188" t="str">
        <f>IF(ISERROR(VLOOKUP(J48,'KAYIT LİSTESİ'!$B$4:$H$1046,6,0)),"",(VLOOKUP(J48,'KAYIT LİSTESİ'!$B$4:$H$1046,6,0)))</f>
        <v/>
      </c>
      <c r="O48" s="206"/>
    </row>
    <row r="49" spans="1:15" ht="42.75" customHeight="1" x14ac:dyDescent="0.2">
      <c r="A49" s="73">
        <v>1</v>
      </c>
      <c r="B49" s="203" t="s">
        <v>90</v>
      </c>
      <c r="C49" s="263" t="str">
        <f>IF(ISERROR(VLOOKUP(B49,'KAYIT LİSTESİ'!$B$4:$H$1046,2,0)),"",(VLOOKUP(B49,'KAYIT LİSTESİ'!$B$4:$H$1046,2,0)))</f>
        <v/>
      </c>
      <c r="D49" s="126" t="str">
        <f>IF(ISERROR(VLOOKUP(B49,'KAYIT LİSTESİ'!$B$4:$H$1046,4,0)),"",(VLOOKUP(B49,'KAYIT LİSTESİ'!$B$4:$H$1046,4,0)))</f>
        <v/>
      </c>
      <c r="E49" s="204" t="str">
        <f>IF(ISERROR(VLOOKUP(B49,'KAYIT LİSTESİ'!$B$4:$H$1046,5,0)),"",(VLOOKUP(B49,'KAYIT LİSTESİ'!$B$4:$H$1046,5,0)))</f>
        <v/>
      </c>
      <c r="F49" s="204" t="str">
        <f>IF(ISERROR(VLOOKUP(B49,'KAYIT LİSTESİ'!$B$4:$H$1046,6,0)),"",(VLOOKUP(B49,'KAYIT LİSTESİ'!$B$4:$H$1046,6,0)))</f>
        <v/>
      </c>
      <c r="G49" s="181"/>
      <c r="H49" s="226"/>
      <c r="I49" s="96">
        <v>15</v>
      </c>
      <c r="J49" s="97" t="s">
        <v>349</v>
      </c>
      <c r="K49" s="266" t="str">
        <f>IF(ISERROR(VLOOKUP(J49,'KAYIT LİSTESİ'!$B$4:$H$1046,2,0)),"",(VLOOKUP(J49,'KAYIT LİSTESİ'!$B$4:$H$1046,2,0)))</f>
        <v/>
      </c>
      <c r="L49" s="98" t="str">
        <f>IF(ISERROR(VLOOKUP(J49,'KAYIT LİSTESİ'!$B$4:$H$1046,4,0)),"",(VLOOKUP(J49,'KAYIT LİSTESİ'!$B$4:$H$1046,4,0)))</f>
        <v/>
      </c>
      <c r="M49" s="188" t="str">
        <f>IF(ISERROR(VLOOKUP(J49,'KAYIT LİSTESİ'!$B$4:$H$1046,5,0)),"",(VLOOKUP(J49,'KAYIT LİSTESİ'!$B$4:$H$1046,5,0)))</f>
        <v/>
      </c>
      <c r="N49" s="188" t="str">
        <f>IF(ISERROR(VLOOKUP(J49,'KAYIT LİSTESİ'!$B$4:$H$1046,6,0)),"",(VLOOKUP(J49,'KAYIT LİSTESİ'!$B$4:$H$1046,6,0)))</f>
        <v/>
      </c>
      <c r="O49" s="206"/>
    </row>
    <row r="50" spans="1:15" ht="42.75" customHeight="1" x14ac:dyDescent="0.2">
      <c r="A50" s="73">
        <v>2</v>
      </c>
      <c r="B50" s="203" t="s">
        <v>91</v>
      </c>
      <c r="C50" s="263" t="str">
        <f>IF(ISERROR(VLOOKUP(B50,'KAYIT LİSTESİ'!$B$4:$H$1046,2,0)),"",(VLOOKUP(B50,'KAYIT LİSTESİ'!$B$4:$H$1046,2,0)))</f>
        <v/>
      </c>
      <c r="D50" s="126" t="str">
        <f>IF(ISERROR(VLOOKUP(B50,'KAYIT LİSTESİ'!$B$4:$H$1046,4,0)),"",(VLOOKUP(B50,'KAYIT LİSTESİ'!$B$4:$H$1046,4,0)))</f>
        <v/>
      </c>
      <c r="E50" s="204" t="str">
        <f>IF(ISERROR(VLOOKUP(B50,'KAYIT LİSTESİ'!$B$4:$H$1046,5,0)),"",(VLOOKUP(B50,'KAYIT LİSTESİ'!$B$4:$H$1046,5,0)))</f>
        <v/>
      </c>
      <c r="F50" s="204" t="str">
        <f>IF(ISERROR(VLOOKUP(B50,'KAYIT LİSTESİ'!$B$4:$H$1046,6,0)),"",(VLOOKUP(B50,'KAYIT LİSTESİ'!$B$4:$H$1046,6,0)))</f>
        <v/>
      </c>
      <c r="G50" s="181"/>
      <c r="H50" s="226"/>
      <c r="I50" s="96">
        <v>16</v>
      </c>
      <c r="J50" s="97" t="s">
        <v>350</v>
      </c>
      <c r="K50" s="266" t="str">
        <f>IF(ISERROR(VLOOKUP(J50,'KAYIT LİSTESİ'!$B$4:$H$1046,2,0)),"",(VLOOKUP(J50,'KAYIT LİSTESİ'!$B$4:$H$1046,2,0)))</f>
        <v/>
      </c>
      <c r="L50" s="98" t="str">
        <f>IF(ISERROR(VLOOKUP(J50,'KAYIT LİSTESİ'!$B$4:$H$1046,4,0)),"",(VLOOKUP(J50,'KAYIT LİSTESİ'!$B$4:$H$1046,4,0)))</f>
        <v/>
      </c>
      <c r="M50" s="188" t="str">
        <f>IF(ISERROR(VLOOKUP(J50,'KAYIT LİSTESİ'!$B$4:$H$1046,5,0)),"",(VLOOKUP(J50,'KAYIT LİSTESİ'!$B$4:$H$1046,5,0)))</f>
        <v/>
      </c>
      <c r="N50" s="188" t="str">
        <f>IF(ISERROR(VLOOKUP(J50,'KAYIT LİSTESİ'!$B$4:$H$1046,6,0)),"",(VLOOKUP(J50,'KAYIT LİSTESİ'!$B$4:$H$1046,6,0)))</f>
        <v/>
      </c>
      <c r="O50" s="206"/>
    </row>
    <row r="51" spans="1:15" ht="42.75" customHeight="1" x14ac:dyDescent="0.2">
      <c r="A51" s="73">
        <v>3</v>
      </c>
      <c r="B51" s="203" t="s">
        <v>92</v>
      </c>
      <c r="C51" s="263" t="str">
        <f>IF(ISERROR(VLOOKUP(B51,'KAYIT LİSTESİ'!$B$4:$H$1046,2,0)),"",(VLOOKUP(B51,'KAYIT LİSTESİ'!$B$4:$H$1046,2,0)))</f>
        <v/>
      </c>
      <c r="D51" s="126" t="str">
        <f>IF(ISERROR(VLOOKUP(B51,'KAYIT LİSTESİ'!$B$4:$H$1046,4,0)),"",(VLOOKUP(B51,'KAYIT LİSTESİ'!$B$4:$H$1046,4,0)))</f>
        <v/>
      </c>
      <c r="E51" s="204" t="str">
        <f>IF(ISERROR(VLOOKUP(B51,'KAYIT LİSTESİ'!$B$4:$H$1046,5,0)),"",(VLOOKUP(B51,'KAYIT LİSTESİ'!$B$4:$H$1046,5,0)))</f>
        <v/>
      </c>
      <c r="F51" s="204" t="str">
        <f>IF(ISERROR(VLOOKUP(B51,'KAYIT LİSTESİ'!$B$4:$H$1046,6,0)),"",(VLOOKUP(B51,'KAYIT LİSTESİ'!$B$4:$H$1046,6,0)))</f>
        <v/>
      </c>
      <c r="G51" s="181"/>
      <c r="H51" s="226"/>
      <c r="I51" s="96">
        <v>17</v>
      </c>
      <c r="J51" s="97" t="s">
        <v>351</v>
      </c>
      <c r="K51" s="266" t="str">
        <f>IF(ISERROR(VLOOKUP(J51,'KAYIT LİSTESİ'!$B$4:$H$1046,2,0)),"",(VLOOKUP(J51,'KAYIT LİSTESİ'!$B$4:$H$1046,2,0)))</f>
        <v/>
      </c>
      <c r="L51" s="98" t="str">
        <f>IF(ISERROR(VLOOKUP(J51,'KAYIT LİSTESİ'!$B$4:$H$1046,4,0)),"",(VLOOKUP(J51,'KAYIT LİSTESİ'!$B$4:$H$1046,4,0)))</f>
        <v/>
      </c>
      <c r="M51" s="188" t="str">
        <f>IF(ISERROR(VLOOKUP(J51,'KAYIT LİSTESİ'!$B$4:$H$1046,5,0)),"",(VLOOKUP(J51,'KAYIT LİSTESİ'!$B$4:$H$1046,5,0)))</f>
        <v/>
      </c>
      <c r="N51" s="188" t="str">
        <f>IF(ISERROR(VLOOKUP(J51,'KAYIT LİSTESİ'!$B$4:$H$1046,6,0)),"",(VLOOKUP(J51,'KAYIT LİSTESİ'!$B$4:$H$1046,6,0)))</f>
        <v/>
      </c>
      <c r="O51" s="206"/>
    </row>
    <row r="52" spans="1:15" ht="42.75" customHeight="1" x14ac:dyDescent="0.2">
      <c r="A52" s="73">
        <v>4</v>
      </c>
      <c r="B52" s="203" t="s">
        <v>93</v>
      </c>
      <c r="C52" s="263" t="str">
        <f>IF(ISERROR(VLOOKUP(B52,'KAYIT LİSTESİ'!$B$4:$H$1046,2,0)),"",(VLOOKUP(B52,'KAYIT LİSTESİ'!$B$4:$H$1046,2,0)))</f>
        <v/>
      </c>
      <c r="D52" s="126" t="str">
        <f>IF(ISERROR(VLOOKUP(B52,'KAYIT LİSTESİ'!$B$4:$H$1046,4,0)),"",(VLOOKUP(B52,'KAYIT LİSTESİ'!$B$4:$H$1046,4,0)))</f>
        <v/>
      </c>
      <c r="E52" s="204" t="str">
        <f>IF(ISERROR(VLOOKUP(B52,'KAYIT LİSTESİ'!$B$4:$H$1046,5,0)),"",(VLOOKUP(B52,'KAYIT LİSTESİ'!$B$4:$H$1046,5,0)))</f>
        <v/>
      </c>
      <c r="F52" s="204" t="str">
        <f>IF(ISERROR(VLOOKUP(B52,'KAYIT LİSTESİ'!$B$4:$H$1046,6,0)),"",(VLOOKUP(B52,'KAYIT LİSTESİ'!$B$4:$H$1046,6,0)))</f>
        <v/>
      </c>
      <c r="G52" s="181"/>
      <c r="H52" s="226"/>
      <c r="I52" s="96">
        <v>18</v>
      </c>
      <c r="J52" s="97" t="s">
        <v>352</v>
      </c>
      <c r="K52" s="266" t="str">
        <f>IF(ISERROR(VLOOKUP(J52,'KAYIT LİSTESİ'!$B$4:$H$1046,2,0)),"",(VLOOKUP(J52,'KAYIT LİSTESİ'!$B$4:$H$1046,2,0)))</f>
        <v/>
      </c>
      <c r="L52" s="98" t="str">
        <f>IF(ISERROR(VLOOKUP(J52,'KAYIT LİSTESİ'!$B$4:$H$1046,4,0)),"",(VLOOKUP(J52,'KAYIT LİSTESİ'!$B$4:$H$1046,4,0)))</f>
        <v/>
      </c>
      <c r="M52" s="188" t="str">
        <f>IF(ISERROR(VLOOKUP(J52,'KAYIT LİSTESİ'!$B$4:$H$1046,5,0)),"",(VLOOKUP(J52,'KAYIT LİSTESİ'!$B$4:$H$1046,5,0)))</f>
        <v/>
      </c>
      <c r="N52" s="188" t="str">
        <f>IF(ISERROR(VLOOKUP(J52,'KAYIT LİSTESİ'!$B$4:$H$1046,6,0)),"",(VLOOKUP(J52,'KAYIT LİSTESİ'!$B$4:$H$1046,6,0)))</f>
        <v/>
      </c>
      <c r="O52" s="206"/>
    </row>
    <row r="53" spans="1:15" ht="42.75" customHeight="1" x14ac:dyDescent="0.2">
      <c r="A53" s="73">
        <v>5</v>
      </c>
      <c r="B53" s="203" t="s">
        <v>94</v>
      </c>
      <c r="C53" s="263" t="str">
        <f>IF(ISERROR(VLOOKUP(B53,'KAYIT LİSTESİ'!$B$4:$H$1046,2,0)),"",(VLOOKUP(B53,'KAYIT LİSTESİ'!$B$4:$H$1046,2,0)))</f>
        <v/>
      </c>
      <c r="D53" s="126" t="str">
        <f>IF(ISERROR(VLOOKUP(B53,'KAYIT LİSTESİ'!$B$4:$H$1046,4,0)),"",(VLOOKUP(B53,'KAYIT LİSTESİ'!$B$4:$H$1046,4,0)))</f>
        <v/>
      </c>
      <c r="E53" s="204" t="str">
        <f>IF(ISERROR(VLOOKUP(B53,'KAYIT LİSTESİ'!$B$4:$H$1046,5,0)),"",(VLOOKUP(B53,'KAYIT LİSTESİ'!$B$4:$H$1046,5,0)))</f>
        <v/>
      </c>
      <c r="F53" s="204" t="str">
        <f>IF(ISERROR(VLOOKUP(B53,'KAYIT LİSTESİ'!$B$4:$H$1046,6,0)),"",(VLOOKUP(B53,'KAYIT LİSTESİ'!$B$4:$H$1046,6,0)))</f>
        <v/>
      </c>
      <c r="G53" s="181"/>
      <c r="H53" s="226"/>
      <c r="I53" s="96">
        <v>19</v>
      </c>
      <c r="J53" s="97" t="s">
        <v>353</v>
      </c>
      <c r="K53" s="266" t="str">
        <f>IF(ISERROR(VLOOKUP(J53,'KAYIT LİSTESİ'!$B$4:$H$1046,2,0)),"",(VLOOKUP(J53,'KAYIT LİSTESİ'!$B$4:$H$1046,2,0)))</f>
        <v/>
      </c>
      <c r="L53" s="98" t="str">
        <f>IF(ISERROR(VLOOKUP(J53,'KAYIT LİSTESİ'!$B$4:$H$1046,4,0)),"",(VLOOKUP(J53,'KAYIT LİSTESİ'!$B$4:$H$1046,4,0)))</f>
        <v/>
      </c>
      <c r="M53" s="188" t="str">
        <f>IF(ISERROR(VLOOKUP(J53,'KAYIT LİSTESİ'!$B$4:$H$1046,5,0)),"",(VLOOKUP(J53,'KAYIT LİSTESİ'!$B$4:$H$1046,5,0)))</f>
        <v/>
      </c>
      <c r="N53" s="188" t="str">
        <f>IF(ISERROR(VLOOKUP(J53,'KAYIT LİSTESİ'!$B$4:$H$1046,6,0)),"",(VLOOKUP(J53,'KAYIT LİSTESİ'!$B$4:$H$1046,6,0)))</f>
        <v/>
      </c>
      <c r="O53" s="206"/>
    </row>
    <row r="54" spans="1:15" ht="42.75" customHeight="1" x14ac:dyDescent="0.2">
      <c r="A54" s="73">
        <v>6</v>
      </c>
      <c r="B54" s="203" t="s">
        <v>95</v>
      </c>
      <c r="C54" s="263" t="str">
        <f>IF(ISERROR(VLOOKUP(B54,'KAYIT LİSTESİ'!$B$4:$H$1046,2,0)),"",(VLOOKUP(B54,'KAYIT LİSTESİ'!$B$4:$H$1046,2,0)))</f>
        <v/>
      </c>
      <c r="D54" s="126" t="str">
        <f>IF(ISERROR(VLOOKUP(B54,'KAYIT LİSTESİ'!$B$4:$H$1046,4,0)),"",(VLOOKUP(B54,'KAYIT LİSTESİ'!$B$4:$H$1046,4,0)))</f>
        <v/>
      </c>
      <c r="E54" s="204" t="str">
        <f>IF(ISERROR(VLOOKUP(B54,'KAYIT LİSTESİ'!$B$4:$H$1046,5,0)),"",(VLOOKUP(B54,'KAYIT LİSTESİ'!$B$4:$H$1046,5,0)))</f>
        <v/>
      </c>
      <c r="F54" s="204" t="str">
        <f>IF(ISERROR(VLOOKUP(B54,'KAYIT LİSTESİ'!$B$4:$H$1046,6,0)),"",(VLOOKUP(B54,'KAYIT LİSTESİ'!$B$4:$H$1046,6,0)))</f>
        <v/>
      </c>
      <c r="G54" s="181"/>
      <c r="H54" s="226"/>
      <c r="I54" s="96">
        <v>20</v>
      </c>
      <c r="J54" s="97" t="s">
        <v>354</v>
      </c>
      <c r="K54" s="266" t="str">
        <f>IF(ISERROR(VLOOKUP(J54,'KAYIT LİSTESİ'!$B$4:$H$1046,2,0)),"",(VLOOKUP(J54,'KAYIT LİSTESİ'!$B$4:$H$1046,2,0)))</f>
        <v/>
      </c>
      <c r="L54" s="98" t="str">
        <f>IF(ISERROR(VLOOKUP(J54,'KAYIT LİSTESİ'!$B$4:$H$1046,4,0)),"",(VLOOKUP(J54,'KAYIT LİSTESİ'!$B$4:$H$1046,4,0)))</f>
        <v/>
      </c>
      <c r="M54" s="188" t="str">
        <f>IF(ISERROR(VLOOKUP(J54,'KAYIT LİSTESİ'!$B$4:$H$1046,5,0)),"",(VLOOKUP(J54,'KAYIT LİSTESİ'!$B$4:$H$1046,5,0)))</f>
        <v/>
      </c>
      <c r="N54" s="188" t="str">
        <f>IF(ISERROR(VLOOKUP(J54,'KAYIT LİSTESİ'!$B$4:$H$1046,6,0)),"",(VLOOKUP(J54,'KAYIT LİSTESİ'!$B$4:$H$1046,6,0)))</f>
        <v/>
      </c>
      <c r="O54" s="206"/>
    </row>
    <row r="55" spans="1:15" ht="42.75" customHeight="1" x14ac:dyDescent="0.2">
      <c r="A55" s="73">
        <v>7</v>
      </c>
      <c r="B55" s="203" t="s">
        <v>263</v>
      </c>
      <c r="C55" s="263" t="str">
        <f>IF(ISERROR(VLOOKUP(B55,'KAYIT LİSTESİ'!$B$4:$H$1046,2,0)),"",(VLOOKUP(B55,'KAYIT LİSTESİ'!$B$4:$H$1046,2,0)))</f>
        <v/>
      </c>
      <c r="D55" s="126" t="str">
        <f>IF(ISERROR(VLOOKUP(B55,'KAYIT LİSTESİ'!$B$4:$H$1046,4,0)),"",(VLOOKUP(B55,'KAYIT LİSTESİ'!$B$4:$H$1046,4,0)))</f>
        <v/>
      </c>
      <c r="E55" s="204" t="str">
        <f>IF(ISERROR(VLOOKUP(B55,'KAYIT LİSTESİ'!$B$4:$H$1046,5,0)),"",(VLOOKUP(B55,'KAYIT LİSTESİ'!$B$4:$H$1046,5,0)))</f>
        <v/>
      </c>
      <c r="F55" s="204" t="str">
        <f>IF(ISERROR(VLOOKUP(B55,'KAYIT LİSTESİ'!$B$4:$H$1046,6,0)),"",(VLOOKUP(B55,'KAYIT LİSTESİ'!$B$4:$H$1046,6,0)))</f>
        <v/>
      </c>
      <c r="G55" s="181"/>
      <c r="H55" s="226"/>
      <c r="I55" s="96">
        <v>21</v>
      </c>
      <c r="J55" s="97" t="s">
        <v>355</v>
      </c>
      <c r="K55" s="266" t="str">
        <f>IF(ISERROR(VLOOKUP(J55,'KAYIT LİSTESİ'!$B$4:$H$1046,2,0)),"",(VLOOKUP(J55,'KAYIT LİSTESİ'!$B$4:$H$1046,2,0)))</f>
        <v/>
      </c>
      <c r="L55" s="98" t="str">
        <f>IF(ISERROR(VLOOKUP(J55,'KAYIT LİSTESİ'!$B$4:$H$1046,4,0)),"",(VLOOKUP(J55,'KAYIT LİSTESİ'!$B$4:$H$1046,4,0)))</f>
        <v/>
      </c>
      <c r="M55" s="188" t="str">
        <f>IF(ISERROR(VLOOKUP(J55,'KAYIT LİSTESİ'!$B$4:$H$1046,5,0)),"",(VLOOKUP(J55,'KAYIT LİSTESİ'!$B$4:$H$1046,5,0)))</f>
        <v/>
      </c>
      <c r="N55" s="188" t="str">
        <f>IF(ISERROR(VLOOKUP(J55,'KAYIT LİSTESİ'!$B$4:$H$1046,6,0)),"",(VLOOKUP(J55,'KAYIT LİSTESİ'!$B$4:$H$1046,6,0)))</f>
        <v/>
      </c>
      <c r="O55" s="206"/>
    </row>
    <row r="56" spans="1:15" ht="42.75" customHeight="1" x14ac:dyDescent="0.2">
      <c r="A56" s="73">
        <v>8</v>
      </c>
      <c r="B56" s="203" t="s">
        <v>264</v>
      </c>
      <c r="C56" s="263" t="str">
        <f>IF(ISERROR(VLOOKUP(B56,'KAYIT LİSTESİ'!$B$4:$H$1046,2,0)),"",(VLOOKUP(B56,'KAYIT LİSTESİ'!$B$4:$H$1046,2,0)))</f>
        <v/>
      </c>
      <c r="D56" s="126" t="str">
        <f>IF(ISERROR(VLOOKUP(B56,'KAYIT LİSTESİ'!$B$4:$H$1046,4,0)),"",(VLOOKUP(B56,'KAYIT LİSTESİ'!$B$4:$H$1046,4,0)))</f>
        <v/>
      </c>
      <c r="E56" s="204" t="str">
        <f>IF(ISERROR(VLOOKUP(B56,'KAYIT LİSTESİ'!$B$4:$H$1046,5,0)),"",(VLOOKUP(B56,'KAYIT LİSTESİ'!$B$4:$H$1046,5,0)))</f>
        <v/>
      </c>
      <c r="F56" s="204" t="str">
        <f>IF(ISERROR(VLOOKUP(B56,'KAYIT LİSTESİ'!$B$4:$H$1046,6,0)),"",(VLOOKUP(B56,'KAYIT LİSTESİ'!$B$4:$H$1046,6,0)))</f>
        <v/>
      </c>
      <c r="G56" s="181"/>
      <c r="H56" s="226"/>
      <c r="I56" s="96">
        <v>22</v>
      </c>
      <c r="J56" s="97" t="s">
        <v>356</v>
      </c>
      <c r="K56" s="266" t="str">
        <f>IF(ISERROR(VLOOKUP(J56,'KAYIT LİSTESİ'!$B$4:$H$1046,2,0)),"",(VLOOKUP(J56,'KAYIT LİSTESİ'!$B$4:$H$1046,2,0)))</f>
        <v/>
      </c>
      <c r="L56" s="98" t="str">
        <f>IF(ISERROR(VLOOKUP(J56,'KAYIT LİSTESİ'!$B$4:$H$1046,4,0)),"",(VLOOKUP(J56,'KAYIT LİSTESİ'!$B$4:$H$1046,4,0)))</f>
        <v/>
      </c>
      <c r="M56" s="188" t="str">
        <f>IF(ISERROR(VLOOKUP(J56,'KAYIT LİSTESİ'!$B$4:$H$1046,5,0)),"",(VLOOKUP(J56,'KAYIT LİSTESİ'!$B$4:$H$1046,5,0)))</f>
        <v/>
      </c>
      <c r="N56" s="188" t="str">
        <f>IF(ISERROR(VLOOKUP(J56,'KAYIT LİSTESİ'!$B$4:$H$1046,6,0)),"",(VLOOKUP(J56,'KAYIT LİSTESİ'!$B$4:$H$1046,6,0)))</f>
        <v/>
      </c>
      <c r="O56" s="206"/>
    </row>
    <row r="57" spans="1:15" ht="42.75" customHeight="1" x14ac:dyDescent="0.2">
      <c r="A57" s="73">
        <v>9</v>
      </c>
      <c r="B57" s="203" t="s">
        <v>265</v>
      </c>
      <c r="C57" s="263" t="str">
        <f>IF(ISERROR(VLOOKUP(B57,'KAYIT LİSTESİ'!$B$4:$H$1046,2,0)),"",(VLOOKUP(B57,'KAYIT LİSTESİ'!$B$4:$H$1046,2,0)))</f>
        <v/>
      </c>
      <c r="D57" s="126" t="str">
        <f>IF(ISERROR(VLOOKUP(B57,'KAYIT LİSTESİ'!$B$4:$H$1046,4,0)),"",(VLOOKUP(B57,'KAYIT LİSTESİ'!$B$4:$H$1046,4,0)))</f>
        <v/>
      </c>
      <c r="E57" s="204" t="str">
        <f>IF(ISERROR(VLOOKUP(B57,'KAYIT LİSTESİ'!$B$4:$H$1046,5,0)),"",(VLOOKUP(B57,'KAYIT LİSTESİ'!$B$4:$H$1046,5,0)))</f>
        <v/>
      </c>
      <c r="F57" s="204" t="str">
        <f>IF(ISERROR(VLOOKUP(B57,'KAYIT LİSTESİ'!$B$4:$H$1046,6,0)),"",(VLOOKUP(B57,'KAYIT LİSTESİ'!$B$4:$H$1046,6,0)))</f>
        <v/>
      </c>
      <c r="G57" s="181"/>
      <c r="H57" s="226"/>
      <c r="I57" s="96">
        <v>23</v>
      </c>
      <c r="J57" s="97" t="s">
        <v>357</v>
      </c>
      <c r="K57" s="266" t="str">
        <f>IF(ISERROR(VLOOKUP(J57,'KAYIT LİSTESİ'!$B$4:$H$1046,2,0)),"",(VLOOKUP(J57,'KAYIT LİSTESİ'!$B$4:$H$1046,2,0)))</f>
        <v/>
      </c>
      <c r="L57" s="98" t="str">
        <f>IF(ISERROR(VLOOKUP(J57,'KAYIT LİSTESİ'!$B$4:$H$1046,4,0)),"",(VLOOKUP(J57,'KAYIT LİSTESİ'!$B$4:$H$1046,4,0)))</f>
        <v/>
      </c>
      <c r="M57" s="188" t="str">
        <f>IF(ISERROR(VLOOKUP(J57,'KAYIT LİSTESİ'!$B$4:$H$1046,5,0)),"",(VLOOKUP(J57,'KAYIT LİSTESİ'!$B$4:$H$1046,5,0)))</f>
        <v/>
      </c>
      <c r="N57" s="188" t="str">
        <f>IF(ISERROR(VLOOKUP(J57,'KAYIT LİSTESİ'!$B$4:$H$1046,6,0)),"",(VLOOKUP(J57,'KAYIT LİSTESİ'!$B$4:$H$1046,6,0)))</f>
        <v/>
      </c>
      <c r="O57" s="206"/>
    </row>
    <row r="58" spans="1:15" ht="42.75" customHeight="1" x14ac:dyDescent="0.2">
      <c r="A58" s="73">
        <v>10</v>
      </c>
      <c r="B58" s="203" t="s">
        <v>266</v>
      </c>
      <c r="C58" s="263" t="str">
        <f>IF(ISERROR(VLOOKUP(B58,'KAYIT LİSTESİ'!$B$4:$H$1046,2,0)),"",(VLOOKUP(B58,'KAYIT LİSTESİ'!$B$4:$H$1046,2,0)))</f>
        <v/>
      </c>
      <c r="D58" s="126" t="str">
        <f>IF(ISERROR(VLOOKUP(B58,'KAYIT LİSTESİ'!$B$4:$H$1046,4,0)),"",(VLOOKUP(B58,'KAYIT LİSTESİ'!$B$4:$H$1046,4,0)))</f>
        <v/>
      </c>
      <c r="E58" s="204" t="str">
        <f>IF(ISERROR(VLOOKUP(B58,'KAYIT LİSTESİ'!$B$4:$H$1046,5,0)),"",(VLOOKUP(B58,'KAYIT LİSTESİ'!$B$4:$H$1046,5,0)))</f>
        <v/>
      </c>
      <c r="F58" s="204" t="str">
        <f>IF(ISERROR(VLOOKUP(B58,'KAYIT LİSTESİ'!$B$4:$H$1046,6,0)),"",(VLOOKUP(B58,'KAYIT LİSTESİ'!$B$4:$H$1046,6,0)))</f>
        <v/>
      </c>
      <c r="G58" s="181"/>
      <c r="H58" s="226"/>
      <c r="I58" s="96">
        <v>24</v>
      </c>
      <c r="J58" s="97" t="s">
        <v>358</v>
      </c>
      <c r="K58" s="266" t="str">
        <f>IF(ISERROR(VLOOKUP(J58,'KAYIT LİSTESİ'!$B$4:$H$1046,2,0)),"",(VLOOKUP(J58,'KAYIT LİSTESİ'!$B$4:$H$1046,2,0)))</f>
        <v/>
      </c>
      <c r="L58" s="98" t="str">
        <f>IF(ISERROR(VLOOKUP(J58,'KAYIT LİSTESİ'!$B$4:$H$1046,4,0)),"",(VLOOKUP(J58,'KAYIT LİSTESİ'!$B$4:$H$1046,4,0)))</f>
        <v/>
      </c>
      <c r="M58" s="188" t="str">
        <f>IF(ISERROR(VLOOKUP(J58,'KAYIT LİSTESİ'!$B$4:$H$1046,5,0)),"",(VLOOKUP(J58,'KAYIT LİSTESİ'!$B$4:$H$1046,5,0)))</f>
        <v/>
      </c>
      <c r="N58" s="188" t="str">
        <f>IF(ISERROR(VLOOKUP(J58,'KAYIT LİSTESİ'!$B$4:$H$1046,6,0)),"",(VLOOKUP(J58,'KAYIT LİSTESİ'!$B$4:$H$1046,6,0)))</f>
        <v/>
      </c>
      <c r="O58" s="206"/>
    </row>
    <row r="59" spans="1:15" ht="42.75" customHeight="1" x14ac:dyDescent="0.2">
      <c r="A59" s="73">
        <v>11</v>
      </c>
      <c r="B59" s="203" t="s">
        <v>267</v>
      </c>
      <c r="C59" s="263" t="str">
        <f>IF(ISERROR(VLOOKUP(B59,'KAYIT LİSTESİ'!$B$4:$H$1046,2,0)),"",(VLOOKUP(B59,'KAYIT LİSTESİ'!$B$4:$H$1046,2,0)))</f>
        <v/>
      </c>
      <c r="D59" s="126" t="str">
        <f>IF(ISERROR(VLOOKUP(B59,'KAYIT LİSTESİ'!$B$4:$H$1046,4,0)),"",(VLOOKUP(B59,'KAYIT LİSTESİ'!$B$4:$H$1046,4,0)))</f>
        <v/>
      </c>
      <c r="E59" s="204" t="str">
        <f>IF(ISERROR(VLOOKUP(B59,'KAYIT LİSTESİ'!$B$4:$H$1046,5,0)),"",(VLOOKUP(B59,'KAYIT LİSTESİ'!$B$4:$H$1046,5,0)))</f>
        <v/>
      </c>
      <c r="F59" s="204" t="str">
        <f>IF(ISERROR(VLOOKUP(B59,'KAYIT LİSTESİ'!$B$4:$H$1046,6,0)),"",(VLOOKUP(B59,'KAYIT LİSTESİ'!$B$4:$H$1046,6,0)))</f>
        <v/>
      </c>
      <c r="G59" s="181"/>
      <c r="H59" s="226"/>
      <c r="I59" s="96">
        <v>25</v>
      </c>
      <c r="J59" s="97" t="s">
        <v>359</v>
      </c>
      <c r="K59" s="266" t="str">
        <f>IF(ISERROR(VLOOKUP(J59,'KAYIT LİSTESİ'!$B$4:$H$1046,2,0)),"",(VLOOKUP(J59,'KAYIT LİSTESİ'!$B$4:$H$1046,2,0)))</f>
        <v/>
      </c>
      <c r="L59" s="98" t="str">
        <f>IF(ISERROR(VLOOKUP(J59,'KAYIT LİSTESİ'!$B$4:$H$1046,4,0)),"",(VLOOKUP(J59,'KAYIT LİSTESİ'!$B$4:$H$1046,4,0)))</f>
        <v/>
      </c>
      <c r="M59" s="188" t="str">
        <f>IF(ISERROR(VLOOKUP(J59,'KAYIT LİSTESİ'!$B$4:$H$1046,5,0)),"",(VLOOKUP(J59,'KAYIT LİSTESİ'!$B$4:$H$1046,5,0)))</f>
        <v/>
      </c>
      <c r="N59" s="188" t="str">
        <f>IF(ISERROR(VLOOKUP(J59,'KAYIT LİSTESİ'!$B$4:$H$1046,6,0)),"",(VLOOKUP(J59,'KAYIT LİSTESİ'!$B$4:$H$1046,6,0)))</f>
        <v/>
      </c>
      <c r="O59" s="206"/>
    </row>
    <row r="60" spans="1:15" ht="42.75" customHeight="1" x14ac:dyDescent="0.2">
      <c r="A60" s="73">
        <v>12</v>
      </c>
      <c r="B60" s="203" t="s">
        <v>268</v>
      </c>
      <c r="C60" s="263" t="str">
        <f>IF(ISERROR(VLOOKUP(B60,'KAYIT LİSTESİ'!$B$4:$H$1046,2,0)),"",(VLOOKUP(B60,'KAYIT LİSTESİ'!$B$4:$H$1046,2,0)))</f>
        <v/>
      </c>
      <c r="D60" s="126" t="str">
        <f>IF(ISERROR(VLOOKUP(B60,'KAYIT LİSTESİ'!$B$4:$H$1046,4,0)),"",(VLOOKUP(B60,'KAYIT LİSTESİ'!$B$4:$H$1046,4,0)))</f>
        <v/>
      </c>
      <c r="E60" s="204" t="str">
        <f>IF(ISERROR(VLOOKUP(B60,'KAYIT LİSTESİ'!$B$4:$H$1046,5,0)),"",(VLOOKUP(B60,'KAYIT LİSTESİ'!$B$4:$H$1046,5,0)))</f>
        <v/>
      </c>
      <c r="F60" s="204" t="str">
        <f>IF(ISERROR(VLOOKUP(B60,'KAYIT LİSTESİ'!$B$4:$H$1046,6,0)),"",(VLOOKUP(B60,'KAYIT LİSTESİ'!$B$4:$H$1046,6,0)))</f>
        <v/>
      </c>
      <c r="G60" s="181"/>
      <c r="H60" s="226"/>
      <c r="I60" s="96">
        <v>26</v>
      </c>
      <c r="J60" s="97" t="s">
        <v>360</v>
      </c>
      <c r="K60" s="266" t="str">
        <f>IF(ISERROR(VLOOKUP(J60,'KAYIT LİSTESİ'!$B$4:$H$1046,2,0)),"",(VLOOKUP(J60,'KAYIT LİSTESİ'!$B$4:$H$1046,2,0)))</f>
        <v/>
      </c>
      <c r="L60" s="98" t="str">
        <f>IF(ISERROR(VLOOKUP(J60,'KAYIT LİSTESİ'!$B$4:$H$1046,4,0)),"",(VLOOKUP(J60,'KAYIT LİSTESİ'!$B$4:$H$1046,4,0)))</f>
        <v/>
      </c>
      <c r="M60" s="188" t="str">
        <f>IF(ISERROR(VLOOKUP(J60,'KAYIT LİSTESİ'!$B$4:$H$1046,5,0)),"",(VLOOKUP(J60,'KAYIT LİSTESİ'!$B$4:$H$1046,5,0)))</f>
        <v/>
      </c>
      <c r="N60" s="188" t="str">
        <f>IF(ISERROR(VLOOKUP(J60,'KAYIT LİSTESİ'!$B$4:$H$1046,6,0)),"",(VLOOKUP(J60,'KAYIT LİSTESİ'!$B$4:$H$1046,6,0)))</f>
        <v/>
      </c>
      <c r="O60" s="206"/>
    </row>
    <row r="61" spans="1:15" ht="42.75" customHeight="1" x14ac:dyDescent="0.2">
      <c r="A61" s="676" t="s">
        <v>482</v>
      </c>
      <c r="B61" s="676"/>
      <c r="C61" s="676"/>
      <c r="D61" s="676"/>
      <c r="E61" s="676"/>
      <c r="F61" s="676"/>
      <c r="G61" s="676"/>
      <c r="H61" s="226"/>
      <c r="I61" s="96">
        <v>27</v>
      </c>
      <c r="J61" s="97" t="s">
        <v>361</v>
      </c>
      <c r="K61" s="266" t="str">
        <f>IF(ISERROR(VLOOKUP(J61,'KAYIT LİSTESİ'!$B$4:$H$1046,2,0)),"",(VLOOKUP(J61,'KAYIT LİSTESİ'!$B$4:$H$1046,2,0)))</f>
        <v/>
      </c>
      <c r="L61" s="98" t="str">
        <f>IF(ISERROR(VLOOKUP(J61,'KAYIT LİSTESİ'!$B$4:$H$1046,4,0)),"",(VLOOKUP(J61,'KAYIT LİSTESİ'!$B$4:$H$1046,4,0)))</f>
        <v/>
      </c>
      <c r="M61" s="188" t="str">
        <f>IF(ISERROR(VLOOKUP(J61,'KAYIT LİSTESİ'!$B$4:$H$1046,5,0)),"",(VLOOKUP(J61,'KAYIT LİSTESİ'!$B$4:$H$1046,5,0)))</f>
        <v/>
      </c>
      <c r="N61" s="188" t="str">
        <f>IF(ISERROR(VLOOKUP(J61,'KAYIT LİSTESİ'!$B$4:$H$1046,6,0)),"",(VLOOKUP(J61,'KAYIT LİSTESİ'!$B$4:$H$1046,6,0)))</f>
        <v/>
      </c>
      <c r="O61" s="206"/>
    </row>
    <row r="62" spans="1:15" ht="42.75" customHeight="1" x14ac:dyDescent="0.2">
      <c r="A62" s="557" t="s">
        <v>16</v>
      </c>
      <c r="B62" s="558"/>
      <c r="C62" s="558"/>
      <c r="D62" s="558"/>
      <c r="E62" s="558"/>
      <c r="F62" s="558"/>
      <c r="G62" s="558"/>
      <c r="H62" s="226"/>
      <c r="I62" s="96">
        <v>28</v>
      </c>
      <c r="J62" s="97" t="s">
        <v>362</v>
      </c>
      <c r="K62" s="266" t="str">
        <f>IF(ISERROR(VLOOKUP(J62,'KAYIT LİSTESİ'!$B$4:$H$1046,2,0)),"",(VLOOKUP(J62,'KAYIT LİSTESİ'!$B$4:$H$1046,2,0)))</f>
        <v/>
      </c>
      <c r="L62" s="98" t="str">
        <f>IF(ISERROR(VLOOKUP(J62,'KAYIT LİSTESİ'!$B$4:$H$1046,4,0)),"",(VLOOKUP(J62,'KAYIT LİSTESİ'!$B$4:$H$1046,4,0)))</f>
        <v/>
      </c>
      <c r="M62" s="188" t="str">
        <f>IF(ISERROR(VLOOKUP(J62,'KAYIT LİSTESİ'!$B$4:$H$1046,5,0)),"",(VLOOKUP(J62,'KAYIT LİSTESİ'!$B$4:$H$1046,5,0)))</f>
        <v/>
      </c>
      <c r="N62" s="188" t="str">
        <f>IF(ISERROR(VLOOKUP(J62,'KAYIT LİSTESİ'!$B$4:$H$1046,6,0)),"",(VLOOKUP(J62,'KAYIT LİSTESİ'!$B$4:$H$1046,6,0)))</f>
        <v/>
      </c>
      <c r="O62" s="206"/>
    </row>
    <row r="63" spans="1:15" ht="42.75" customHeight="1" x14ac:dyDescent="0.2">
      <c r="A63" s="198" t="s">
        <v>12</v>
      </c>
      <c r="B63" s="198" t="s">
        <v>98</v>
      </c>
      <c r="C63" s="198" t="s">
        <v>97</v>
      </c>
      <c r="D63" s="199" t="s">
        <v>13</v>
      </c>
      <c r="E63" s="200" t="s">
        <v>14</v>
      </c>
      <c r="F63" s="200" t="s">
        <v>219</v>
      </c>
      <c r="G63" s="198" t="s">
        <v>15</v>
      </c>
      <c r="H63" s="226"/>
      <c r="I63" s="96">
        <v>29</v>
      </c>
      <c r="J63" s="97" t="s">
        <v>363</v>
      </c>
      <c r="K63" s="266" t="str">
        <f>IF(ISERROR(VLOOKUP(J63,'KAYIT LİSTESİ'!$B$4:$H$1046,2,0)),"",(VLOOKUP(J63,'KAYIT LİSTESİ'!$B$4:$H$1046,2,0)))</f>
        <v/>
      </c>
      <c r="L63" s="98" t="str">
        <f>IF(ISERROR(VLOOKUP(J63,'KAYIT LİSTESİ'!$B$4:$H$1046,4,0)),"",(VLOOKUP(J63,'KAYIT LİSTESİ'!$B$4:$H$1046,4,0)))</f>
        <v/>
      </c>
      <c r="M63" s="188" t="str">
        <f>IF(ISERROR(VLOOKUP(J63,'KAYIT LİSTESİ'!$B$4:$H$1046,5,0)),"",(VLOOKUP(J63,'KAYIT LİSTESİ'!$B$4:$H$1046,5,0)))</f>
        <v/>
      </c>
      <c r="N63" s="188" t="str">
        <f>IF(ISERROR(VLOOKUP(J63,'KAYIT LİSTESİ'!$B$4:$H$1046,6,0)),"",(VLOOKUP(J63,'KAYIT LİSTESİ'!$B$4:$H$1046,6,0)))</f>
        <v/>
      </c>
      <c r="O63" s="206"/>
    </row>
    <row r="64" spans="1:15" ht="42.75" customHeight="1" x14ac:dyDescent="0.2">
      <c r="A64" s="73">
        <v>1</v>
      </c>
      <c r="B64" s="203" t="s">
        <v>159</v>
      </c>
      <c r="C64" s="263" t="str">
        <f>IF(ISERROR(VLOOKUP(B64,'KAYIT LİSTESİ'!$B$4:$H$1046,2,0)),"",(VLOOKUP(B64,'KAYIT LİSTESİ'!$B$4:$H$1046,2,0)))</f>
        <v/>
      </c>
      <c r="D64" s="126" t="str">
        <f>IF(ISERROR(VLOOKUP(B64,'KAYIT LİSTESİ'!$B$4:$H$1046,4,0)),"",(VLOOKUP(B64,'KAYIT LİSTESİ'!$B$4:$H$1046,4,0)))</f>
        <v/>
      </c>
      <c r="E64" s="204" t="str">
        <f>IF(ISERROR(VLOOKUP(B64,'KAYIT LİSTESİ'!$B$4:$H$1046,5,0)),"",(VLOOKUP(B64,'KAYIT LİSTESİ'!$B$4:$H$1046,5,0)))</f>
        <v/>
      </c>
      <c r="F64" s="204" t="str">
        <f>IF(ISERROR(VLOOKUP(B64,'KAYIT LİSTESİ'!$B$4:$H$1046,6,0)),"",(VLOOKUP(B64,'KAYIT LİSTESİ'!$B$4:$H$1046,6,0)))</f>
        <v/>
      </c>
      <c r="G64" s="127"/>
      <c r="H64" s="226"/>
      <c r="I64" s="96">
        <v>30</v>
      </c>
      <c r="J64" s="97" t="s">
        <v>364</v>
      </c>
      <c r="K64" s="266" t="str">
        <f>IF(ISERROR(VLOOKUP(J64,'KAYIT LİSTESİ'!$B$4:$H$1046,2,0)),"",(VLOOKUP(J64,'KAYIT LİSTESİ'!$B$4:$H$1046,2,0)))</f>
        <v/>
      </c>
      <c r="L64" s="98" t="str">
        <f>IF(ISERROR(VLOOKUP(J64,'KAYIT LİSTESİ'!$B$4:$H$1046,4,0)),"",(VLOOKUP(J64,'KAYIT LİSTESİ'!$B$4:$H$1046,4,0)))</f>
        <v/>
      </c>
      <c r="M64" s="188" t="str">
        <f>IF(ISERROR(VLOOKUP(J64,'KAYIT LİSTESİ'!$B$4:$H$1046,5,0)),"",(VLOOKUP(J64,'KAYIT LİSTESİ'!$B$4:$H$1046,5,0)))</f>
        <v/>
      </c>
      <c r="N64" s="188" t="str">
        <f>IF(ISERROR(VLOOKUP(J64,'KAYIT LİSTESİ'!$B$4:$H$1046,6,0)),"",(VLOOKUP(J64,'KAYIT LİSTESİ'!$B$4:$H$1046,6,0)))</f>
        <v/>
      </c>
      <c r="O64" s="206"/>
    </row>
    <row r="65" spans="1:15" ht="42.75" customHeight="1" x14ac:dyDescent="0.2">
      <c r="A65" s="73">
        <v>2</v>
      </c>
      <c r="B65" s="203" t="s">
        <v>160</v>
      </c>
      <c r="C65" s="263" t="str">
        <f>IF(ISERROR(VLOOKUP(B65,'KAYIT LİSTESİ'!$B$4:$H$1046,2,0)),"",(VLOOKUP(B65,'KAYIT LİSTESİ'!$B$4:$H$1046,2,0)))</f>
        <v/>
      </c>
      <c r="D65" s="126" t="str">
        <f>IF(ISERROR(VLOOKUP(B65,'KAYIT LİSTESİ'!$B$4:$H$1046,4,0)),"",(VLOOKUP(B65,'KAYIT LİSTESİ'!$B$4:$H$1046,4,0)))</f>
        <v/>
      </c>
      <c r="E65" s="204" t="str">
        <f>IF(ISERROR(VLOOKUP(B65,'KAYIT LİSTESİ'!$B$4:$H$1046,5,0)),"",(VLOOKUP(B65,'KAYIT LİSTESİ'!$B$4:$H$1046,5,0)))</f>
        <v/>
      </c>
      <c r="F65" s="204" t="str">
        <f>IF(ISERROR(VLOOKUP(B65,'KAYIT LİSTESİ'!$B$4:$H$1046,6,0)),"",(VLOOKUP(B65,'KAYIT LİSTESİ'!$B$4:$H$1046,6,0)))</f>
        <v/>
      </c>
      <c r="G65" s="127"/>
      <c r="H65" s="226"/>
      <c r="I65" s="96">
        <v>31</v>
      </c>
      <c r="J65" s="97" t="s">
        <v>365</v>
      </c>
      <c r="K65" s="266" t="str">
        <f>IF(ISERROR(VLOOKUP(J65,'KAYIT LİSTESİ'!$B$4:$H$1046,2,0)),"",(VLOOKUP(J65,'KAYIT LİSTESİ'!$B$4:$H$1046,2,0)))</f>
        <v/>
      </c>
      <c r="L65" s="98" t="str">
        <f>IF(ISERROR(VLOOKUP(J65,'KAYIT LİSTESİ'!$B$4:$H$1046,4,0)),"",(VLOOKUP(J65,'KAYIT LİSTESİ'!$B$4:$H$1046,4,0)))</f>
        <v/>
      </c>
      <c r="M65" s="188" t="str">
        <f>IF(ISERROR(VLOOKUP(J65,'KAYIT LİSTESİ'!$B$4:$H$1046,5,0)),"",(VLOOKUP(J65,'KAYIT LİSTESİ'!$B$4:$H$1046,5,0)))</f>
        <v/>
      </c>
      <c r="N65" s="188" t="str">
        <f>IF(ISERROR(VLOOKUP(J65,'KAYIT LİSTESİ'!$B$4:$H$1046,6,0)),"",(VLOOKUP(J65,'KAYIT LİSTESİ'!$B$4:$H$1046,6,0)))</f>
        <v/>
      </c>
      <c r="O65" s="206"/>
    </row>
    <row r="66" spans="1:15" ht="42.75" customHeight="1" x14ac:dyDescent="0.2">
      <c r="A66" s="73">
        <v>3</v>
      </c>
      <c r="B66" s="203" t="s">
        <v>161</v>
      </c>
      <c r="C66" s="263" t="str">
        <f>IF(ISERROR(VLOOKUP(B66,'KAYIT LİSTESİ'!$B$4:$H$1046,2,0)),"",(VLOOKUP(B66,'KAYIT LİSTESİ'!$B$4:$H$1046,2,0)))</f>
        <v/>
      </c>
      <c r="D66" s="126" t="str">
        <f>IF(ISERROR(VLOOKUP(B66,'KAYIT LİSTESİ'!$B$4:$H$1046,4,0)),"",(VLOOKUP(B66,'KAYIT LİSTESİ'!$B$4:$H$1046,4,0)))</f>
        <v/>
      </c>
      <c r="E66" s="204" t="str">
        <f>IF(ISERROR(VLOOKUP(B66,'KAYIT LİSTESİ'!$B$4:$H$1046,5,0)),"",(VLOOKUP(B66,'KAYIT LİSTESİ'!$B$4:$H$1046,5,0)))</f>
        <v/>
      </c>
      <c r="F66" s="204" t="str">
        <f>IF(ISERROR(VLOOKUP(B66,'KAYIT LİSTESİ'!$B$4:$H$1046,6,0)),"",(VLOOKUP(B66,'KAYIT LİSTESİ'!$B$4:$H$1046,6,0)))</f>
        <v/>
      </c>
      <c r="G66" s="127"/>
      <c r="H66" s="226"/>
      <c r="I66" s="96">
        <v>32</v>
      </c>
      <c r="J66" s="97" t="s">
        <v>366</v>
      </c>
      <c r="K66" s="266" t="str">
        <f>IF(ISERROR(VLOOKUP(J66,'KAYIT LİSTESİ'!$B$4:$H$1046,2,0)),"",(VLOOKUP(J66,'KAYIT LİSTESİ'!$B$4:$H$1046,2,0)))</f>
        <v/>
      </c>
      <c r="L66" s="98" t="str">
        <f>IF(ISERROR(VLOOKUP(J66,'KAYIT LİSTESİ'!$B$4:$H$1046,4,0)),"",(VLOOKUP(J66,'KAYIT LİSTESİ'!$B$4:$H$1046,4,0)))</f>
        <v/>
      </c>
      <c r="M66" s="188" t="str">
        <f>IF(ISERROR(VLOOKUP(J66,'KAYIT LİSTESİ'!$B$4:$H$1046,5,0)),"",(VLOOKUP(J66,'KAYIT LİSTESİ'!$B$4:$H$1046,5,0)))</f>
        <v/>
      </c>
      <c r="N66" s="188" t="str">
        <f>IF(ISERROR(VLOOKUP(J66,'KAYIT LİSTESİ'!$B$4:$H$1046,6,0)),"",(VLOOKUP(J66,'KAYIT LİSTESİ'!$B$4:$H$1046,6,0)))</f>
        <v/>
      </c>
      <c r="O66" s="206"/>
    </row>
    <row r="67" spans="1:15" ht="42.75" customHeight="1" x14ac:dyDescent="0.2">
      <c r="A67" s="73">
        <v>4</v>
      </c>
      <c r="B67" s="203" t="s">
        <v>162</v>
      </c>
      <c r="C67" s="263" t="str">
        <f>IF(ISERROR(VLOOKUP(B67,'KAYIT LİSTESİ'!$B$4:$H$1046,2,0)),"",(VLOOKUP(B67,'KAYIT LİSTESİ'!$B$4:$H$1046,2,0)))</f>
        <v/>
      </c>
      <c r="D67" s="126" t="str">
        <f>IF(ISERROR(VLOOKUP(B67,'KAYIT LİSTESİ'!$B$4:$H$1046,4,0)),"",(VLOOKUP(B67,'KAYIT LİSTESİ'!$B$4:$H$1046,4,0)))</f>
        <v/>
      </c>
      <c r="E67" s="204" t="str">
        <f>IF(ISERROR(VLOOKUP(B67,'KAYIT LİSTESİ'!$B$4:$H$1046,5,0)),"",(VLOOKUP(B67,'KAYIT LİSTESİ'!$B$4:$H$1046,5,0)))</f>
        <v/>
      </c>
      <c r="F67" s="204" t="str">
        <f>IF(ISERROR(VLOOKUP(B67,'KAYIT LİSTESİ'!$B$4:$H$1046,6,0)),"",(VLOOKUP(B67,'KAYIT LİSTESİ'!$B$4:$H$1046,6,0)))</f>
        <v/>
      </c>
      <c r="G67" s="127"/>
      <c r="H67" s="226"/>
      <c r="I67" s="96">
        <v>33</v>
      </c>
      <c r="J67" s="97" t="s">
        <v>367</v>
      </c>
      <c r="K67" s="266" t="str">
        <f>IF(ISERROR(VLOOKUP(J67,'KAYIT LİSTESİ'!$B$4:$H$1046,2,0)),"",(VLOOKUP(J67,'KAYIT LİSTESİ'!$B$4:$H$1046,2,0)))</f>
        <v/>
      </c>
      <c r="L67" s="98" t="str">
        <f>IF(ISERROR(VLOOKUP(J67,'KAYIT LİSTESİ'!$B$4:$H$1046,4,0)),"",(VLOOKUP(J67,'KAYIT LİSTESİ'!$B$4:$H$1046,4,0)))</f>
        <v/>
      </c>
      <c r="M67" s="188" t="str">
        <f>IF(ISERROR(VLOOKUP(J67,'KAYIT LİSTESİ'!$B$4:$H$1046,5,0)),"",(VLOOKUP(J67,'KAYIT LİSTESİ'!$B$4:$H$1046,5,0)))</f>
        <v/>
      </c>
      <c r="N67" s="188" t="str">
        <f>IF(ISERROR(VLOOKUP(J67,'KAYIT LİSTESİ'!$B$4:$H$1046,6,0)),"",(VLOOKUP(J67,'KAYIT LİSTESİ'!$B$4:$H$1046,6,0)))</f>
        <v/>
      </c>
      <c r="O67" s="206"/>
    </row>
    <row r="68" spans="1:15" ht="42.75" customHeight="1" x14ac:dyDescent="0.2">
      <c r="A68" s="73">
        <v>5</v>
      </c>
      <c r="B68" s="203" t="s">
        <v>163</v>
      </c>
      <c r="C68" s="263" t="str">
        <f>IF(ISERROR(VLOOKUP(B68,'KAYIT LİSTESİ'!$B$4:$H$1046,2,0)),"",(VLOOKUP(B68,'KAYIT LİSTESİ'!$B$4:$H$1046,2,0)))</f>
        <v/>
      </c>
      <c r="D68" s="126" t="str">
        <f>IF(ISERROR(VLOOKUP(B68,'KAYIT LİSTESİ'!$B$4:$H$1046,4,0)),"",(VLOOKUP(B68,'KAYIT LİSTESİ'!$B$4:$H$1046,4,0)))</f>
        <v/>
      </c>
      <c r="E68" s="204" t="str">
        <f>IF(ISERROR(VLOOKUP(B68,'KAYIT LİSTESİ'!$B$4:$H$1046,5,0)),"",(VLOOKUP(B68,'KAYIT LİSTESİ'!$B$4:$H$1046,5,0)))</f>
        <v/>
      </c>
      <c r="F68" s="204" t="str">
        <f>IF(ISERROR(VLOOKUP(B68,'KAYIT LİSTESİ'!$B$4:$H$1046,6,0)),"",(VLOOKUP(B68,'KAYIT LİSTESİ'!$B$4:$H$1046,6,0)))</f>
        <v/>
      </c>
      <c r="G68" s="127"/>
      <c r="H68" s="226"/>
      <c r="I68" s="96">
        <v>34</v>
      </c>
      <c r="J68" s="97" t="s">
        <v>368</v>
      </c>
      <c r="K68" s="266" t="str">
        <f>IF(ISERROR(VLOOKUP(J68,'KAYIT LİSTESİ'!$B$4:$H$1046,2,0)),"",(VLOOKUP(J68,'KAYIT LİSTESİ'!$B$4:$H$1046,2,0)))</f>
        <v/>
      </c>
      <c r="L68" s="98" t="str">
        <f>IF(ISERROR(VLOOKUP(J68,'KAYIT LİSTESİ'!$B$4:$H$1046,4,0)),"",(VLOOKUP(J68,'KAYIT LİSTESİ'!$B$4:$H$1046,4,0)))</f>
        <v/>
      </c>
      <c r="M68" s="188" t="str">
        <f>IF(ISERROR(VLOOKUP(J68,'KAYIT LİSTESİ'!$B$4:$H$1046,5,0)),"",(VLOOKUP(J68,'KAYIT LİSTESİ'!$B$4:$H$1046,5,0)))</f>
        <v/>
      </c>
      <c r="N68" s="188" t="str">
        <f>IF(ISERROR(VLOOKUP(J68,'KAYIT LİSTESİ'!$B$4:$H$1046,6,0)),"",(VLOOKUP(J68,'KAYIT LİSTESİ'!$B$4:$H$1046,6,0)))</f>
        <v/>
      </c>
      <c r="O68" s="206"/>
    </row>
    <row r="69" spans="1:15" ht="42.75" customHeight="1" x14ac:dyDescent="0.2">
      <c r="A69" s="73">
        <v>6</v>
      </c>
      <c r="B69" s="203" t="s">
        <v>164</v>
      </c>
      <c r="C69" s="263" t="str">
        <f>IF(ISERROR(VLOOKUP(B69,'KAYIT LİSTESİ'!$B$4:$H$1046,2,0)),"",(VLOOKUP(B69,'KAYIT LİSTESİ'!$B$4:$H$1046,2,0)))</f>
        <v/>
      </c>
      <c r="D69" s="126" t="str">
        <f>IF(ISERROR(VLOOKUP(B69,'KAYIT LİSTESİ'!$B$4:$H$1046,4,0)),"",(VLOOKUP(B69,'KAYIT LİSTESİ'!$B$4:$H$1046,4,0)))</f>
        <v/>
      </c>
      <c r="E69" s="204" t="str">
        <f>IF(ISERROR(VLOOKUP(B69,'KAYIT LİSTESİ'!$B$4:$H$1046,5,0)),"",(VLOOKUP(B69,'KAYIT LİSTESİ'!$B$4:$H$1046,5,0)))</f>
        <v/>
      </c>
      <c r="F69" s="204" t="str">
        <f>IF(ISERROR(VLOOKUP(B69,'KAYIT LİSTESİ'!$B$4:$H$1046,6,0)),"",(VLOOKUP(B69,'KAYIT LİSTESİ'!$B$4:$H$1046,6,0)))</f>
        <v/>
      </c>
      <c r="G69" s="127"/>
      <c r="H69" s="226"/>
      <c r="I69" s="96">
        <v>35</v>
      </c>
      <c r="J69" s="97" t="s">
        <v>369</v>
      </c>
      <c r="K69" s="266" t="str">
        <f>IF(ISERROR(VLOOKUP(J69,'KAYIT LİSTESİ'!$B$4:$H$1046,2,0)),"",(VLOOKUP(J69,'KAYIT LİSTESİ'!$B$4:$H$1046,2,0)))</f>
        <v/>
      </c>
      <c r="L69" s="98" t="str">
        <f>IF(ISERROR(VLOOKUP(J69,'KAYIT LİSTESİ'!$B$4:$H$1046,4,0)),"",(VLOOKUP(J69,'KAYIT LİSTESİ'!$B$4:$H$1046,4,0)))</f>
        <v/>
      </c>
      <c r="M69" s="188" t="str">
        <f>IF(ISERROR(VLOOKUP(J69,'KAYIT LİSTESİ'!$B$4:$H$1046,5,0)),"",(VLOOKUP(J69,'KAYIT LİSTESİ'!$B$4:$H$1046,5,0)))</f>
        <v/>
      </c>
      <c r="N69" s="188" t="str">
        <f>IF(ISERROR(VLOOKUP(J69,'KAYIT LİSTESİ'!$B$4:$H$1046,6,0)),"",(VLOOKUP(J69,'KAYIT LİSTESİ'!$B$4:$H$1046,6,0)))</f>
        <v/>
      </c>
      <c r="O69" s="206"/>
    </row>
    <row r="70" spans="1:15" ht="42.75" customHeight="1" x14ac:dyDescent="0.2">
      <c r="A70" s="73">
        <v>7</v>
      </c>
      <c r="B70" s="203" t="s">
        <v>574</v>
      </c>
      <c r="C70" s="263" t="str">
        <f>IF(ISERROR(VLOOKUP(B70,'KAYIT LİSTESİ'!$B$4:$H$1046,2,0)),"",(VLOOKUP(B70,'KAYIT LİSTESİ'!$B$4:$H$1046,2,0)))</f>
        <v/>
      </c>
      <c r="D70" s="126" t="str">
        <f>IF(ISERROR(VLOOKUP(B70,'KAYIT LİSTESİ'!$B$4:$H$1046,4,0)),"",(VLOOKUP(B70,'KAYIT LİSTESİ'!$B$4:$H$1046,4,0)))</f>
        <v/>
      </c>
      <c r="E70" s="204" t="str">
        <f>IF(ISERROR(VLOOKUP(B70,'KAYIT LİSTESİ'!$B$4:$H$1046,5,0)),"",(VLOOKUP(B70,'KAYIT LİSTESİ'!$B$4:$H$1046,5,0)))</f>
        <v/>
      </c>
      <c r="F70" s="204" t="str">
        <f>IF(ISERROR(VLOOKUP(B70,'KAYIT LİSTESİ'!$B$4:$H$1046,6,0)),"",(VLOOKUP(B70,'KAYIT LİSTESİ'!$B$4:$H$1046,6,0)))</f>
        <v/>
      </c>
      <c r="G70" s="127"/>
      <c r="H70" s="226"/>
      <c r="I70" s="96">
        <v>36</v>
      </c>
      <c r="J70" s="97" t="s">
        <v>370</v>
      </c>
      <c r="K70" s="266" t="str">
        <f>IF(ISERROR(VLOOKUP(J70,'KAYIT LİSTESİ'!$B$4:$H$1046,2,0)),"",(VLOOKUP(J70,'KAYIT LİSTESİ'!$B$4:$H$1046,2,0)))</f>
        <v/>
      </c>
      <c r="L70" s="98" t="str">
        <f>IF(ISERROR(VLOOKUP(J70,'KAYIT LİSTESİ'!$B$4:$H$1046,4,0)),"",(VLOOKUP(J70,'KAYIT LİSTESİ'!$B$4:$H$1046,4,0)))</f>
        <v/>
      </c>
      <c r="M70" s="188" t="str">
        <f>IF(ISERROR(VLOOKUP(J70,'KAYIT LİSTESİ'!$B$4:$H$1046,5,0)),"",(VLOOKUP(J70,'KAYIT LİSTESİ'!$B$4:$H$1046,5,0)))</f>
        <v/>
      </c>
      <c r="N70" s="188" t="str">
        <f>IF(ISERROR(VLOOKUP(J70,'KAYIT LİSTESİ'!$B$4:$H$1046,6,0)),"",(VLOOKUP(J70,'KAYIT LİSTESİ'!$B$4:$H$1046,6,0)))</f>
        <v/>
      </c>
      <c r="O70" s="206"/>
    </row>
    <row r="71" spans="1:15" ht="42.75" customHeight="1" x14ac:dyDescent="0.2">
      <c r="A71" s="73">
        <v>8</v>
      </c>
      <c r="B71" s="203" t="s">
        <v>575</v>
      </c>
      <c r="C71" s="263" t="str">
        <f>IF(ISERROR(VLOOKUP(B71,'KAYIT LİSTESİ'!$B$4:$H$1046,2,0)),"",(VLOOKUP(B71,'KAYIT LİSTESİ'!$B$4:$H$1046,2,0)))</f>
        <v/>
      </c>
      <c r="D71" s="126" t="str">
        <f>IF(ISERROR(VLOOKUP(B71,'KAYIT LİSTESİ'!$B$4:$H$1046,4,0)),"",(VLOOKUP(B71,'KAYIT LİSTESİ'!$B$4:$H$1046,4,0)))</f>
        <v/>
      </c>
      <c r="E71" s="204" t="str">
        <f>IF(ISERROR(VLOOKUP(B71,'KAYIT LİSTESİ'!$B$4:$H$1046,5,0)),"",(VLOOKUP(B71,'KAYIT LİSTESİ'!$B$4:$H$1046,5,0)))</f>
        <v/>
      </c>
      <c r="F71" s="204" t="str">
        <f>IF(ISERROR(VLOOKUP(B71,'KAYIT LİSTESİ'!$B$4:$H$1046,6,0)),"",(VLOOKUP(B71,'KAYIT LİSTESİ'!$B$4:$H$1046,6,0)))</f>
        <v/>
      </c>
      <c r="G71" s="127"/>
      <c r="H71" s="226"/>
      <c r="I71" s="96">
        <v>37</v>
      </c>
      <c r="J71" s="97" t="s">
        <v>371</v>
      </c>
      <c r="K71" s="266" t="str">
        <f>IF(ISERROR(VLOOKUP(J71,'KAYIT LİSTESİ'!$B$4:$H$1046,2,0)),"",(VLOOKUP(J71,'KAYIT LİSTESİ'!$B$4:$H$1046,2,0)))</f>
        <v/>
      </c>
      <c r="L71" s="98" t="str">
        <f>IF(ISERROR(VLOOKUP(J71,'KAYIT LİSTESİ'!$B$4:$H$1046,4,0)),"",(VLOOKUP(J71,'KAYIT LİSTESİ'!$B$4:$H$1046,4,0)))</f>
        <v/>
      </c>
      <c r="M71" s="188" t="str">
        <f>IF(ISERROR(VLOOKUP(J71,'KAYIT LİSTESİ'!$B$4:$H$1046,5,0)),"",(VLOOKUP(J71,'KAYIT LİSTESİ'!$B$4:$H$1046,5,0)))</f>
        <v/>
      </c>
      <c r="N71" s="188" t="str">
        <f>IF(ISERROR(VLOOKUP(J71,'KAYIT LİSTESİ'!$B$4:$H$1046,6,0)),"",(VLOOKUP(J71,'KAYIT LİSTESİ'!$B$4:$H$1046,6,0)))</f>
        <v/>
      </c>
      <c r="O71" s="206"/>
    </row>
    <row r="72" spans="1:15" ht="42.75" customHeight="1" x14ac:dyDescent="0.2">
      <c r="A72" s="557" t="s">
        <v>17</v>
      </c>
      <c r="B72" s="558"/>
      <c r="C72" s="558"/>
      <c r="D72" s="558"/>
      <c r="E72" s="558"/>
      <c r="F72" s="558"/>
      <c r="G72" s="558"/>
      <c r="H72" s="226"/>
      <c r="I72" s="96">
        <v>38</v>
      </c>
      <c r="J72" s="97" t="s">
        <v>372</v>
      </c>
      <c r="K72" s="266" t="str">
        <f>IF(ISERROR(VLOOKUP(J72,'KAYIT LİSTESİ'!$B$4:$H$1046,2,0)),"",(VLOOKUP(J72,'KAYIT LİSTESİ'!$B$4:$H$1046,2,0)))</f>
        <v/>
      </c>
      <c r="L72" s="98" t="str">
        <f>IF(ISERROR(VLOOKUP(J72,'KAYIT LİSTESİ'!$B$4:$H$1046,4,0)),"",(VLOOKUP(J72,'KAYIT LİSTESİ'!$B$4:$H$1046,4,0)))</f>
        <v/>
      </c>
      <c r="M72" s="188" t="str">
        <f>IF(ISERROR(VLOOKUP(J72,'KAYIT LİSTESİ'!$B$4:$H$1046,5,0)),"",(VLOOKUP(J72,'KAYIT LİSTESİ'!$B$4:$H$1046,5,0)))</f>
        <v/>
      </c>
      <c r="N72" s="188" t="str">
        <f>IF(ISERROR(VLOOKUP(J72,'KAYIT LİSTESİ'!$B$4:$H$1046,6,0)),"",(VLOOKUP(J72,'KAYIT LİSTESİ'!$B$4:$H$1046,6,0)))</f>
        <v/>
      </c>
      <c r="O72" s="206"/>
    </row>
    <row r="73" spans="1:15" ht="42.75" customHeight="1" x14ac:dyDescent="0.2">
      <c r="A73" s="198" t="s">
        <v>12</v>
      </c>
      <c r="B73" s="198" t="s">
        <v>98</v>
      </c>
      <c r="C73" s="198" t="s">
        <v>97</v>
      </c>
      <c r="D73" s="199" t="s">
        <v>13</v>
      </c>
      <c r="E73" s="200" t="s">
        <v>14</v>
      </c>
      <c r="F73" s="200" t="s">
        <v>219</v>
      </c>
      <c r="G73" s="198" t="s">
        <v>15</v>
      </c>
      <c r="H73" s="226"/>
      <c r="I73" s="96">
        <v>39</v>
      </c>
      <c r="J73" s="97" t="s">
        <v>373</v>
      </c>
      <c r="K73" s="266" t="str">
        <f>IF(ISERROR(VLOOKUP(J73,'KAYIT LİSTESİ'!$B$4:$H$1046,2,0)),"",(VLOOKUP(J73,'KAYIT LİSTESİ'!$B$4:$H$1046,2,0)))</f>
        <v/>
      </c>
      <c r="L73" s="98" t="str">
        <f>IF(ISERROR(VLOOKUP(J73,'KAYIT LİSTESİ'!$B$4:$H$1046,4,0)),"",(VLOOKUP(J73,'KAYIT LİSTESİ'!$B$4:$H$1046,4,0)))</f>
        <v/>
      </c>
      <c r="M73" s="188" t="str">
        <f>IF(ISERROR(VLOOKUP(J73,'KAYIT LİSTESİ'!$B$4:$H$1046,5,0)),"",(VLOOKUP(J73,'KAYIT LİSTESİ'!$B$4:$H$1046,5,0)))</f>
        <v/>
      </c>
      <c r="N73" s="188" t="str">
        <f>IF(ISERROR(VLOOKUP(J73,'KAYIT LİSTESİ'!$B$4:$H$1046,6,0)),"",(VLOOKUP(J73,'KAYIT LİSTESİ'!$B$4:$H$1046,6,0)))</f>
        <v/>
      </c>
      <c r="O73" s="206"/>
    </row>
    <row r="74" spans="1:15" ht="42.75" customHeight="1" x14ac:dyDescent="0.2">
      <c r="A74" s="73">
        <v>1</v>
      </c>
      <c r="B74" s="203" t="s">
        <v>165</v>
      </c>
      <c r="C74" s="263" t="str">
        <f>IF(ISERROR(VLOOKUP(B74,'KAYIT LİSTESİ'!$B$4:$H$1046,2,0)),"",(VLOOKUP(B74,'KAYIT LİSTESİ'!$B$4:$H$1046,2,0)))</f>
        <v/>
      </c>
      <c r="D74" s="126" t="str">
        <f>IF(ISERROR(VLOOKUP(B74,'KAYIT LİSTESİ'!$B$4:$H$1046,4,0)),"",(VLOOKUP(B74,'KAYIT LİSTESİ'!$B$4:$H$1046,4,0)))</f>
        <v/>
      </c>
      <c r="E74" s="204" t="str">
        <f>IF(ISERROR(VLOOKUP(B74,'KAYIT LİSTESİ'!$B$4:$H$1046,5,0)),"",(VLOOKUP(B74,'KAYIT LİSTESİ'!$B$4:$H$1046,5,0)))</f>
        <v/>
      </c>
      <c r="F74" s="204" t="str">
        <f>IF(ISERROR(VLOOKUP(B74,'KAYIT LİSTESİ'!$B$4:$H$1046,6,0)),"",(VLOOKUP(B74,'KAYIT LİSTESİ'!$B$4:$H$1046,6,0)))</f>
        <v/>
      </c>
      <c r="G74" s="127"/>
      <c r="H74" s="226"/>
      <c r="I74" s="96">
        <v>40</v>
      </c>
      <c r="J74" s="97" t="s">
        <v>374</v>
      </c>
      <c r="K74" s="266" t="str">
        <f>IF(ISERROR(VLOOKUP(J74,'KAYIT LİSTESİ'!$B$4:$H$1046,2,0)),"",(VLOOKUP(J74,'KAYIT LİSTESİ'!$B$4:$H$1046,2,0)))</f>
        <v/>
      </c>
      <c r="L74" s="98" t="str">
        <f>IF(ISERROR(VLOOKUP(J74,'KAYIT LİSTESİ'!$B$4:$H$1046,4,0)),"",(VLOOKUP(J74,'KAYIT LİSTESİ'!$B$4:$H$1046,4,0)))</f>
        <v/>
      </c>
      <c r="M74" s="188" t="str">
        <f>IF(ISERROR(VLOOKUP(J74,'KAYIT LİSTESİ'!$B$4:$H$1046,5,0)),"",(VLOOKUP(J74,'KAYIT LİSTESİ'!$B$4:$H$1046,5,0)))</f>
        <v/>
      </c>
      <c r="N74" s="188" t="str">
        <f>IF(ISERROR(VLOOKUP(J74,'KAYIT LİSTESİ'!$B$4:$H$1046,6,0)),"",(VLOOKUP(J74,'KAYIT LİSTESİ'!$B$4:$H$1046,6,0)))</f>
        <v/>
      </c>
      <c r="O74" s="206"/>
    </row>
    <row r="75" spans="1:15" ht="42.75" customHeight="1" x14ac:dyDescent="0.3">
      <c r="A75" s="73">
        <v>2</v>
      </c>
      <c r="B75" s="203" t="s">
        <v>166</v>
      </c>
      <c r="C75" s="263" t="str">
        <f>IF(ISERROR(VLOOKUP(B75,'KAYIT LİSTESİ'!$B$4:$H$1046,2,0)),"",(VLOOKUP(B75,'KAYIT LİSTESİ'!$B$4:$H$1046,2,0)))</f>
        <v/>
      </c>
      <c r="D75" s="126" t="str">
        <f>IF(ISERROR(VLOOKUP(B75,'KAYIT LİSTESİ'!$B$4:$H$1046,4,0)),"",(VLOOKUP(B75,'KAYIT LİSTESİ'!$B$4:$H$1046,4,0)))</f>
        <v/>
      </c>
      <c r="E75" s="204" t="str">
        <f>IF(ISERROR(VLOOKUP(B75,'KAYIT LİSTESİ'!$B$4:$H$1046,5,0)),"",(VLOOKUP(B75,'KAYIT LİSTESİ'!$B$4:$H$1046,5,0)))</f>
        <v/>
      </c>
      <c r="F75" s="204" t="str">
        <f>IF(ISERROR(VLOOKUP(B75,'KAYIT LİSTESİ'!$B$4:$H$1046,6,0)),"",(VLOOKUP(B75,'KAYIT LİSTESİ'!$B$4:$H$1046,6,0)))</f>
        <v/>
      </c>
      <c r="G75" s="127"/>
      <c r="H75" s="226"/>
      <c r="I75" s="561" t="s">
        <v>459</v>
      </c>
      <c r="J75" s="561"/>
      <c r="K75" s="561"/>
      <c r="L75" s="561"/>
      <c r="M75" s="561"/>
      <c r="N75" s="561"/>
      <c r="O75" s="561"/>
    </row>
    <row r="76" spans="1:15" ht="42.75" customHeight="1" x14ac:dyDescent="0.2">
      <c r="A76" s="73">
        <v>3</v>
      </c>
      <c r="B76" s="203" t="s">
        <v>167</v>
      </c>
      <c r="C76" s="263" t="str">
        <f>IF(ISERROR(VLOOKUP(B76,'KAYIT LİSTESİ'!$B$4:$H$1046,2,0)),"",(VLOOKUP(B76,'KAYIT LİSTESİ'!$B$4:$H$1046,2,0)))</f>
        <v/>
      </c>
      <c r="D76" s="126" t="str">
        <f>IF(ISERROR(VLOOKUP(B76,'KAYIT LİSTESİ'!$B$4:$H$1046,4,0)),"",(VLOOKUP(B76,'KAYIT LİSTESİ'!$B$4:$H$1046,4,0)))</f>
        <v/>
      </c>
      <c r="E76" s="204" t="str">
        <f>IF(ISERROR(VLOOKUP(B76,'KAYIT LİSTESİ'!$B$4:$H$1046,5,0)),"",(VLOOKUP(B76,'KAYIT LİSTESİ'!$B$4:$H$1046,5,0)))</f>
        <v/>
      </c>
      <c r="F76" s="204" t="str">
        <f>IF(ISERROR(VLOOKUP(B76,'KAYIT LİSTESİ'!$B$4:$H$1046,6,0)),"",(VLOOKUP(B76,'KAYIT LİSTESİ'!$B$4:$H$1046,6,0)))</f>
        <v/>
      </c>
      <c r="G76" s="127"/>
      <c r="H76" s="226"/>
      <c r="I76" s="227" t="s">
        <v>6</v>
      </c>
      <c r="J76" s="234"/>
      <c r="K76" s="227" t="s">
        <v>96</v>
      </c>
      <c r="L76" s="227" t="s">
        <v>21</v>
      </c>
      <c r="M76" s="227" t="s">
        <v>7</v>
      </c>
      <c r="N76" s="227" t="s">
        <v>218</v>
      </c>
      <c r="O76" s="227" t="s">
        <v>277</v>
      </c>
    </row>
    <row r="77" spans="1:15" ht="42.75" customHeight="1" x14ac:dyDescent="0.2">
      <c r="A77" s="73">
        <v>4</v>
      </c>
      <c r="B77" s="203" t="s">
        <v>168</v>
      </c>
      <c r="C77" s="263" t="str">
        <f>IF(ISERROR(VLOOKUP(B77,'KAYIT LİSTESİ'!$B$4:$H$1046,2,0)),"",(VLOOKUP(B77,'KAYIT LİSTESİ'!$B$4:$H$1046,2,0)))</f>
        <v/>
      </c>
      <c r="D77" s="126" t="str">
        <f>IF(ISERROR(VLOOKUP(B77,'KAYIT LİSTESİ'!$B$4:$H$1046,4,0)),"",(VLOOKUP(B77,'KAYIT LİSTESİ'!$B$4:$H$1046,4,0)))</f>
        <v/>
      </c>
      <c r="E77" s="204" t="str">
        <f>IF(ISERROR(VLOOKUP(B77,'KAYIT LİSTESİ'!$B$4:$H$1046,5,0)),"",(VLOOKUP(B77,'KAYIT LİSTESİ'!$B$4:$H$1046,5,0)))</f>
        <v/>
      </c>
      <c r="F77" s="204" t="str">
        <f>IF(ISERROR(VLOOKUP(B77,'KAYIT LİSTESİ'!$B$4:$H$1046,6,0)),"",(VLOOKUP(B77,'KAYIT LİSTESİ'!$B$4:$H$1046,6,0)))</f>
        <v/>
      </c>
      <c r="G77" s="127"/>
      <c r="H77" s="226"/>
      <c r="I77" s="96">
        <v>1</v>
      </c>
      <c r="J77" s="97" t="s">
        <v>375</v>
      </c>
      <c r="K77" s="266" t="str">
        <f>IF(ISERROR(VLOOKUP(J77,'KAYIT LİSTESİ'!$B$4:$H$1046,2,0)),"",(VLOOKUP(J77,'KAYIT LİSTESİ'!$B$4:$H$1046,2,0)))</f>
        <v/>
      </c>
      <c r="L77" s="98" t="str">
        <f>IF(ISERROR(VLOOKUP(J77,'KAYIT LİSTESİ'!$B$4:$H$1046,4,0)),"",(VLOOKUP(J77,'KAYIT LİSTESİ'!$B$4:$H$1046,4,0)))</f>
        <v/>
      </c>
      <c r="M77" s="188" t="str">
        <f>IF(ISERROR(VLOOKUP(J77,'KAYIT LİSTESİ'!$B$4:$H$1046,5,0)),"",(VLOOKUP(J77,'KAYIT LİSTESİ'!$B$4:$H$1046,5,0)))</f>
        <v/>
      </c>
      <c r="N77" s="188" t="str">
        <f>IF(ISERROR(VLOOKUP(J77,'KAYIT LİSTESİ'!$B$4:$H$1046,6,0)),"",(VLOOKUP(J77,'KAYIT LİSTESİ'!$B$4:$H$1046,6,0)))</f>
        <v/>
      </c>
      <c r="O77" s="206"/>
    </row>
    <row r="78" spans="1:15" ht="42.75" customHeight="1" x14ac:dyDescent="0.2">
      <c r="A78" s="73">
        <v>5</v>
      </c>
      <c r="B78" s="203" t="s">
        <v>169</v>
      </c>
      <c r="C78" s="263" t="str">
        <f>IF(ISERROR(VLOOKUP(B78,'KAYIT LİSTESİ'!$B$4:$H$1046,2,0)),"",(VLOOKUP(B78,'KAYIT LİSTESİ'!$B$4:$H$1046,2,0)))</f>
        <v/>
      </c>
      <c r="D78" s="126" t="str">
        <f>IF(ISERROR(VLOOKUP(B78,'KAYIT LİSTESİ'!$B$4:$H$1046,4,0)),"",(VLOOKUP(B78,'KAYIT LİSTESİ'!$B$4:$H$1046,4,0)))</f>
        <v/>
      </c>
      <c r="E78" s="204" t="str">
        <f>IF(ISERROR(VLOOKUP(B78,'KAYIT LİSTESİ'!$B$4:$H$1046,5,0)),"",(VLOOKUP(B78,'KAYIT LİSTESİ'!$B$4:$H$1046,5,0)))</f>
        <v/>
      </c>
      <c r="F78" s="204" t="str">
        <f>IF(ISERROR(VLOOKUP(B78,'KAYIT LİSTESİ'!$B$4:$H$1046,6,0)),"",(VLOOKUP(B78,'KAYIT LİSTESİ'!$B$4:$H$1046,6,0)))</f>
        <v/>
      </c>
      <c r="G78" s="127"/>
      <c r="H78" s="226"/>
      <c r="I78" s="96">
        <v>2</v>
      </c>
      <c r="J78" s="97" t="s">
        <v>376</v>
      </c>
      <c r="K78" s="266" t="str">
        <f>IF(ISERROR(VLOOKUP(J78,'KAYIT LİSTESİ'!$B$4:$H$1046,2,0)),"",(VLOOKUP(J78,'KAYIT LİSTESİ'!$B$4:$H$1046,2,0)))</f>
        <v/>
      </c>
      <c r="L78" s="98" t="str">
        <f>IF(ISERROR(VLOOKUP(J78,'KAYIT LİSTESİ'!$B$4:$H$1046,4,0)),"",(VLOOKUP(J78,'KAYIT LİSTESİ'!$B$4:$H$1046,4,0)))</f>
        <v/>
      </c>
      <c r="M78" s="188" t="str">
        <f>IF(ISERROR(VLOOKUP(J78,'KAYIT LİSTESİ'!$B$4:$H$1046,5,0)),"",(VLOOKUP(J78,'KAYIT LİSTESİ'!$B$4:$H$1046,5,0)))</f>
        <v/>
      </c>
      <c r="N78" s="188" t="str">
        <f>IF(ISERROR(VLOOKUP(J78,'KAYIT LİSTESİ'!$B$4:$H$1046,6,0)),"",(VLOOKUP(J78,'KAYIT LİSTESİ'!$B$4:$H$1046,6,0)))</f>
        <v/>
      </c>
      <c r="O78" s="206"/>
    </row>
    <row r="79" spans="1:15" ht="42.75" customHeight="1" x14ac:dyDescent="0.2">
      <c r="A79" s="73">
        <v>6</v>
      </c>
      <c r="B79" s="203" t="s">
        <v>170</v>
      </c>
      <c r="C79" s="263" t="str">
        <f>IF(ISERROR(VLOOKUP(B79,'KAYIT LİSTESİ'!$B$4:$H$1046,2,0)),"",(VLOOKUP(B79,'KAYIT LİSTESİ'!$B$4:$H$1046,2,0)))</f>
        <v/>
      </c>
      <c r="D79" s="126" t="str">
        <f>IF(ISERROR(VLOOKUP(B79,'KAYIT LİSTESİ'!$B$4:$H$1046,4,0)),"",(VLOOKUP(B79,'KAYIT LİSTESİ'!$B$4:$H$1046,4,0)))</f>
        <v/>
      </c>
      <c r="E79" s="204" t="str">
        <f>IF(ISERROR(VLOOKUP(B79,'KAYIT LİSTESİ'!$B$4:$H$1046,5,0)),"",(VLOOKUP(B79,'KAYIT LİSTESİ'!$B$4:$H$1046,5,0)))</f>
        <v/>
      </c>
      <c r="F79" s="204" t="str">
        <f>IF(ISERROR(VLOOKUP(B79,'KAYIT LİSTESİ'!$B$4:$H$1046,6,0)),"",(VLOOKUP(B79,'KAYIT LİSTESİ'!$B$4:$H$1046,6,0)))</f>
        <v/>
      </c>
      <c r="G79" s="127"/>
      <c r="H79" s="226"/>
      <c r="I79" s="96">
        <v>3</v>
      </c>
      <c r="J79" s="97" t="s">
        <v>377</v>
      </c>
      <c r="K79" s="266" t="str">
        <f>IF(ISERROR(VLOOKUP(J79,'KAYIT LİSTESİ'!$B$4:$H$1046,2,0)),"",(VLOOKUP(J79,'KAYIT LİSTESİ'!$B$4:$H$1046,2,0)))</f>
        <v/>
      </c>
      <c r="L79" s="98" t="str">
        <f>IF(ISERROR(VLOOKUP(J79,'KAYIT LİSTESİ'!$B$4:$H$1046,4,0)),"",(VLOOKUP(J79,'KAYIT LİSTESİ'!$B$4:$H$1046,4,0)))</f>
        <v/>
      </c>
      <c r="M79" s="188" t="str">
        <f>IF(ISERROR(VLOOKUP(J79,'KAYIT LİSTESİ'!$B$4:$H$1046,5,0)),"",(VLOOKUP(J79,'KAYIT LİSTESİ'!$B$4:$H$1046,5,0)))</f>
        <v/>
      </c>
      <c r="N79" s="188" t="str">
        <f>IF(ISERROR(VLOOKUP(J79,'KAYIT LİSTESİ'!$B$4:$H$1046,6,0)),"",(VLOOKUP(J79,'KAYIT LİSTESİ'!$B$4:$H$1046,6,0)))</f>
        <v/>
      </c>
      <c r="O79" s="206"/>
    </row>
    <row r="80" spans="1:15" ht="42.75" customHeight="1" x14ac:dyDescent="0.2">
      <c r="A80" s="73">
        <v>7</v>
      </c>
      <c r="B80" s="203" t="s">
        <v>576</v>
      </c>
      <c r="C80" s="263" t="str">
        <f>IF(ISERROR(VLOOKUP(B80,'KAYIT LİSTESİ'!$B$4:$H$1046,2,0)),"",(VLOOKUP(B80,'KAYIT LİSTESİ'!$B$4:$H$1046,2,0)))</f>
        <v/>
      </c>
      <c r="D80" s="126" t="str">
        <f>IF(ISERROR(VLOOKUP(B80,'KAYIT LİSTESİ'!$B$4:$H$1046,4,0)),"",(VLOOKUP(B80,'KAYIT LİSTESİ'!$B$4:$H$1046,4,0)))</f>
        <v/>
      </c>
      <c r="E80" s="204" t="str">
        <f>IF(ISERROR(VLOOKUP(B80,'KAYIT LİSTESİ'!$B$4:$H$1046,5,0)),"",(VLOOKUP(B80,'KAYIT LİSTESİ'!$B$4:$H$1046,5,0)))</f>
        <v/>
      </c>
      <c r="F80" s="204" t="str">
        <f>IF(ISERROR(VLOOKUP(B80,'KAYIT LİSTESİ'!$B$4:$H$1046,6,0)),"",(VLOOKUP(B80,'KAYIT LİSTESİ'!$B$4:$H$1046,6,0)))</f>
        <v/>
      </c>
      <c r="G80" s="127"/>
      <c r="H80" s="226"/>
      <c r="I80" s="96">
        <v>4</v>
      </c>
      <c r="J80" s="97" t="s">
        <v>378</v>
      </c>
      <c r="K80" s="266" t="str">
        <f>IF(ISERROR(VLOOKUP(J80,'KAYIT LİSTESİ'!$B$4:$H$1046,2,0)),"",(VLOOKUP(J80,'KAYIT LİSTESİ'!$B$4:$H$1046,2,0)))</f>
        <v/>
      </c>
      <c r="L80" s="98" t="str">
        <f>IF(ISERROR(VLOOKUP(J80,'KAYIT LİSTESİ'!$B$4:$H$1046,4,0)),"",(VLOOKUP(J80,'KAYIT LİSTESİ'!$B$4:$H$1046,4,0)))</f>
        <v/>
      </c>
      <c r="M80" s="188" t="str">
        <f>IF(ISERROR(VLOOKUP(J80,'KAYIT LİSTESİ'!$B$4:$H$1046,5,0)),"",(VLOOKUP(J80,'KAYIT LİSTESİ'!$B$4:$H$1046,5,0)))</f>
        <v/>
      </c>
      <c r="N80" s="188" t="str">
        <f>IF(ISERROR(VLOOKUP(J80,'KAYIT LİSTESİ'!$B$4:$H$1046,6,0)),"",(VLOOKUP(J80,'KAYIT LİSTESİ'!$B$4:$H$1046,6,0)))</f>
        <v/>
      </c>
      <c r="O80" s="206"/>
    </row>
    <row r="81" spans="1:15" ht="42.75" customHeight="1" x14ac:dyDescent="0.2">
      <c r="A81" s="73">
        <v>8</v>
      </c>
      <c r="B81" s="203" t="s">
        <v>577</v>
      </c>
      <c r="C81" s="263" t="str">
        <f>IF(ISERROR(VLOOKUP(B81,'KAYIT LİSTESİ'!$B$4:$H$1046,2,0)),"",(VLOOKUP(B81,'KAYIT LİSTESİ'!$B$4:$H$1046,2,0)))</f>
        <v/>
      </c>
      <c r="D81" s="126" t="str">
        <f>IF(ISERROR(VLOOKUP(B81,'KAYIT LİSTESİ'!$B$4:$H$1046,4,0)),"",(VLOOKUP(B81,'KAYIT LİSTESİ'!$B$4:$H$1046,4,0)))</f>
        <v/>
      </c>
      <c r="E81" s="204" t="str">
        <f>IF(ISERROR(VLOOKUP(B81,'KAYIT LİSTESİ'!$B$4:$H$1046,5,0)),"",(VLOOKUP(B81,'KAYIT LİSTESİ'!$B$4:$H$1046,5,0)))</f>
        <v/>
      </c>
      <c r="F81" s="204" t="str">
        <f>IF(ISERROR(VLOOKUP(B81,'KAYIT LİSTESİ'!$B$4:$H$1046,6,0)),"",(VLOOKUP(B81,'KAYIT LİSTESİ'!$B$4:$H$1046,6,0)))</f>
        <v/>
      </c>
      <c r="G81" s="127"/>
      <c r="H81" s="226"/>
      <c r="I81" s="96">
        <v>5</v>
      </c>
      <c r="J81" s="97" t="s">
        <v>379</v>
      </c>
      <c r="K81" s="266" t="str">
        <f>IF(ISERROR(VLOOKUP(J81,'KAYIT LİSTESİ'!$B$4:$H$1046,2,0)),"",(VLOOKUP(J81,'KAYIT LİSTESİ'!$B$4:$H$1046,2,0)))</f>
        <v/>
      </c>
      <c r="L81" s="98" t="str">
        <f>IF(ISERROR(VLOOKUP(J81,'KAYIT LİSTESİ'!$B$4:$H$1046,4,0)),"",(VLOOKUP(J81,'KAYIT LİSTESİ'!$B$4:$H$1046,4,0)))</f>
        <v/>
      </c>
      <c r="M81" s="188" t="str">
        <f>IF(ISERROR(VLOOKUP(J81,'KAYIT LİSTESİ'!$B$4:$H$1046,5,0)),"",(VLOOKUP(J81,'KAYIT LİSTESİ'!$B$4:$H$1046,5,0)))</f>
        <v/>
      </c>
      <c r="N81" s="188" t="str">
        <f>IF(ISERROR(VLOOKUP(J81,'KAYIT LİSTESİ'!$B$4:$H$1046,6,0)),"",(VLOOKUP(J81,'KAYIT LİSTESİ'!$B$4:$H$1046,6,0)))</f>
        <v/>
      </c>
      <c r="O81" s="206"/>
    </row>
    <row r="82" spans="1:15" ht="42.75" customHeight="1" x14ac:dyDescent="0.2">
      <c r="A82" s="557" t="s">
        <v>18</v>
      </c>
      <c r="B82" s="558"/>
      <c r="C82" s="558"/>
      <c r="D82" s="558"/>
      <c r="E82" s="558"/>
      <c r="F82" s="558"/>
      <c r="G82" s="558"/>
      <c r="H82" s="226"/>
      <c r="I82" s="96">
        <v>6</v>
      </c>
      <c r="J82" s="97" t="s">
        <v>380</v>
      </c>
      <c r="K82" s="266" t="str">
        <f>IF(ISERROR(VLOOKUP(J82,'KAYIT LİSTESİ'!$B$4:$H$1046,2,0)),"",(VLOOKUP(J82,'KAYIT LİSTESİ'!$B$4:$H$1046,2,0)))</f>
        <v/>
      </c>
      <c r="L82" s="98" t="str">
        <f>IF(ISERROR(VLOOKUP(J82,'KAYIT LİSTESİ'!$B$4:$H$1046,4,0)),"",(VLOOKUP(J82,'KAYIT LİSTESİ'!$B$4:$H$1046,4,0)))</f>
        <v/>
      </c>
      <c r="M82" s="188" t="str">
        <f>IF(ISERROR(VLOOKUP(J82,'KAYIT LİSTESİ'!$B$4:$H$1046,5,0)),"",(VLOOKUP(J82,'KAYIT LİSTESİ'!$B$4:$H$1046,5,0)))</f>
        <v/>
      </c>
      <c r="N82" s="188" t="str">
        <f>IF(ISERROR(VLOOKUP(J82,'KAYIT LİSTESİ'!$B$4:$H$1046,6,0)),"",(VLOOKUP(J82,'KAYIT LİSTESİ'!$B$4:$H$1046,6,0)))</f>
        <v/>
      </c>
      <c r="O82" s="206"/>
    </row>
    <row r="83" spans="1:15" ht="42.75" customHeight="1" x14ac:dyDescent="0.2">
      <c r="A83" s="198" t="s">
        <v>12</v>
      </c>
      <c r="B83" s="198" t="s">
        <v>98</v>
      </c>
      <c r="C83" s="198" t="s">
        <v>97</v>
      </c>
      <c r="D83" s="199" t="s">
        <v>13</v>
      </c>
      <c r="E83" s="200" t="s">
        <v>14</v>
      </c>
      <c r="F83" s="200" t="s">
        <v>219</v>
      </c>
      <c r="G83" s="198" t="s">
        <v>15</v>
      </c>
      <c r="H83" s="226"/>
      <c r="I83" s="96">
        <v>7</v>
      </c>
      <c r="J83" s="97" t="s">
        <v>381</v>
      </c>
      <c r="K83" s="266" t="str">
        <f>IF(ISERROR(VLOOKUP(J83,'KAYIT LİSTESİ'!$B$4:$H$1046,2,0)),"",(VLOOKUP(J83,'KAYIT LİSTESİ'!$B$4:$H$1046,2,0)))</f>
        <v/>
      </c>
      <c r="L83" s="98" t="str">
        <f>IF(ISERROR(VLOOKUP(J83,'KAYIT LİSTESİ'!$B$4:$H$1046,4,0)),"",(VLOOKUP(J83,'KAYIT LİSTESİ'!$B$4:$H$1046,4,0)))</f>
        <v/>
      </c>
      <c r="M83" s="188" t="str">
        <f>IF(ISERROR(VLOOKUP(J83,'KAYIT LİSTESİ'!$B$4:$H$1046,5,0)),"",(VLOOKUP(J83,'KAYIT LİSTESİ'!$B$4:$H$1046,5,0)))</f>
        <v/>
      </c>
      <c r="N83" s="188" t="str">
        <f>IF(ISERROR(VLOOKUP(J83,'KAYIT LİSTESİ'!$B$4:$H$1046,6,0)),"",(VLOOKUP(J83,'KAYIT LİSTESİ'!$B$4:$H$1046,6,0)))</f>
        <v/>
      </c>
      <c r="O83" s="206"/>
    </row>
    <row r="84" spans="1:15" ht="42.75" customHeight="1" x14ac:dyDescent="0.2">
      <c r="A84" s="73">
        <v>1</v>
      </c>
      <c r="B84" s="203" t="s">
        <v>171</v>
      </c>
      <c r="C84" s="263" t="str">
        <f>IF(ISERROR(VLOOKUP(B84,'KAYIT LİSTESİ'!$B$4:$H$1046,2,0)),"",(VLOOKUP(B84,'KAYIT LİSTESİ'!$B$4:$H$1046,2,0)))</f>
        <v/>
      </c>
      <c r="D84" s="126" t="str">
        <f>IF(ISERROR(VLOOKUP(B84,'KAYIT LİSTESİ'!$B$4:$H$1046,4,0)),"",(VLOOKUP(B84,'KAYIT LİSTESİ'!$B$4:$H$1046,4,0)))</f>
        <v/>
      </c>
      <c r="E84" s="204" t="str">
        <f>IF(ISERROR(VLOOKUP(B84,'KAYIT LİSTESİ'!$B$4:$H$1046,5,0)),"",(VLOOKUP(B84,'KAYIT LİSTESİ'!$B$4:$H$1046,5,0)))</f>
        <v/>
      </c>
      <c r="F84" s="204" t="str">
        <f>IF(ISERROR(VLOOKUP(B84,'KAYIT LİSTESİ'!$B$4:$H$1046,6,0)),"",(VLOOKUP(B84,'KAYIT LİSTESİ'!$B$4:$H$1046,6,0)))</f>
        <v/>
      </c>
      <c r="G84" s="127"/>
      <c r="H84" s="226"/>
      <c r="I84" s="96">
        <v>8</v>
      </c>
      <c r="J84" s="97" t="s">
        <v>382</v>
      </c>
      <c r="K84" s="266" t="str">
        <f>IF(ISERROR(VLOOKUP(J84,'KAYIT LİSTESİ'!$B$4:$H$1046,2,0)),"",(VLOOKUP(J84,'KAYIT LİSTESİ'!$B$4:$H$1046,2,0)))</f>
        <v/>
      </c>
      <c r="L84" s="98" t="str">
        <f>IF(ISERROR(VLOOKUP(J84,'KAYIT LİSTESİ'!$B$4:$H$1046,4,0)),"",(VLOOKUP(J84,'KAYIT LİSTESİ'!$B$4:$H$1046,4,0)))</f>
        <v/>
      </c>
      <c r="M84" s="188" t="str">
        <f>IF(ISERROR(VLOOKUP(J84,'KAYIT LİSTESİ'!$B$4:$H$1046,5,0)),"",(VLOOKUP(J84,'KAYIT LİSTESİ'!$B$4:$H$1046,5,0)))</f>
        <v/>
      </c>
      <c r="N84" s="188" t="str">
        <f>IF(ISERROR(VLOOKUP(J84,'KAYIT LİSTESİ'!$B$4:$H$1046,6,0)),"",(VLOOKUP(J84,'KAYIT LİSTESİ'!$B$4:$H$1046,6,0)))</f>
        <v/>
      </c>
      <c r="O84" s="206"/>
    </row>
    <row r="85" spans="1:15" ht="42.75" customHeight="1" x14ac:dyDescent="0.2">
      <c r="A85" s="73">
        <v>2</v>
      </c>
      <c r="B85" s="203" t="s">
        <v>172</v>
      </c>
      <c r="C85" s="263" t="str">
        <f>IF(ISERROR(VLOOKUP(B85,'KAYIT LİSTESİ'!$B$4:$H$1046,2,0)),"",(VLOOKUP(B85,'KAYIT LİSTESİ'!$B$4:$H$1046,2,0)))</f>
        <v/>
      </c>
      <c r="D85" s="126" t="str">
        <f>IF(ISERROR(VLOOKUP(B85,'KAYIT LİSTESİ'!$B$4:$H$1046,4,0)),"",(VLOOKUP(B85,'KAYIT LİSTESİ'!$B$4:$H$1046,4,0)))</f>
        <v/>
      </c>
      <c r="E85" s="204" t="str">
        <f>IF(ISERROR(VLOOKUP(B85,'KAYIT LİSTESİ'!$B$4:$H$1046,5,0)),"",(VLOOKUP(B85,'KAYIT LİSTESİ'!$B$4:$H$1046,5,0)))</f>
        <v/>
      </c>
      <c r="F85" s="204" t="str">
        <f>IF(ISERROR(VLOOKUP(B85,'KAYIT LİSTESİ'!$B$4:$H$1046,6,0)),"",(VLOOKUP(B85,'KAYIT LİSTESİ'!$B$4:$H$1046,6,0)))</f>
        <v/>
      </c>
      <c r="G85" s="127"/>
      <c r="H85" s="226"/>
      <c r="I85" s="96">
        <v>9</v>
      </c>
      <c r="J85" s="97" t="s">
        <v>383</v>
      </c>
      <c r="K85" s="266" t="str">
        <f>IF(ISERROR(VLOOKUP(J85,'KAYIT LİSTESİ'!$B$4:$H$1046,2,0)),"",(VLOOKUP(J85,'KAYIT LİSTESİ'!$B$4:$H$1046,2,0)))</f>
        <v/>
      </c>
      <c r="L85" s="98" t="str">
        <f>IF(ISERROR(VLOOKUP(J85,'KAYIT LİSTESİ'!$B$4:$H$1046,4,0)),"",(VLOOKUP(J85,'KAYIT LİSTESİ'!$B$4:$H$1046,4,0)))</f>
        <v/>
      </c>
      <c r="M85" s="188" t="str">
        <f>IF(ISERROR(VLOOKUP(J85,'KAYIT LİSTESİ'!$B$4:$H$1046,5,0)),"",(VLOOKUP(J85,'KAYIT LİSTESİ'!$B$4:$H$1046,5,0)))</f>
        <v/>
      </c>
      <c r="N85" s="188" t="str">
        <f>IF(ISERROR(VLOOKUP(J85,'KAYIT LİSTESİ'!$B$4:$H$1046,6,0)),"",(VLOOKUP(J85,'KAYIT LİSTESİ'!$B$4:$H$1046,6,0)))</f>
        <v/>
      </c>
      <c r="O85" s="206"/>
    </row>
    <row r="86" spans="1:15" ht="42.75" customHeight="1" x14ac:dyDescent="0.2">
      <c r="A86" s="73">
        <v>3</v>
      </c>
      <c r="B86" s="203" t="s">
        <v>173</v>
      </c>
      <c r="C86" s="263" t="str">
        <f>IF(ISERROR(VLOOKUP(B86,'KAYIT LİSTESİ'!$B$4:$H$1046,2,0)),"",(VLOOKUP(B86,'KAYIT LİSTESİ'!$B$4:$H$1046,2,0)))</f>
        <v/>
      </c>
      <c r="D86" s="126" t="str">
        <f>IF(ISERROR(VLOOKUP(B86,'KAYIT LİSTESİ'!$B$4:$H$1046,4,0)),"",(VLOOKUP(B86,'KAYIT LİSTESİ'!$B$4:$H$1046,4,0)))</f>
        <v/>
      </c>
      <c r="E86" s="204" t="str">
        <f>IF(ISERROR(VLOOKUP(B86,'KAYIT LİSTESİ'!$B$4:$H$1046,5,0)),"",(VLOOKUP(B86,'KAYIT LİSTESİ'!$B$4:$H$1046,5,0)))</f>
        <v/>
      </c>
      <c r="F86" s="204" t="str">
        <f>IF(ISERROR(VLOOKUP(B86,'KAYIT LİSTESİ'!$B$4:$H$1046,6,0)),"",(VLOOKUP(B86,'KAYIT LİSTESİ'!$B$4:$H$1046,6,0)))</f>
        <v/>
      </c>
      <c r="G86" s="127"/>
      <c r="H86" s="226"/>
      <c r="I86" s="96">
        <v>10</v>
      </c>
      <c r="J86" s="97" t="s">
        <v>384</v>
      </c>
      <c r="K86" s="266" t="str">
        <f>IF(ISERROR(VLOOKUP(J86,'KAYIT LİSTESİ'!$B$4:$H$1046,2,0)),"",(VLOOKUP(J86,'KAYIT LİSTESİ'!$B$4:$H$1046,2,0)))</f>
        <v/>
      </c>
      <c r="L86" s="98" t="str">
        <f>IF(ISERROR(VLOOKUP(J86,'KAYIT LİSTESİ'!$B$4:$H$1046,4,0)),"",(VLOOKUP(J86,'KAYIT LİSTESİ'!$B$4:$H$1046,4,0)))</f>
        <v/>
      </c>
      <c r="M86" s="188" t="str">
        <f>IF(ISERROR(VLOOKUP(J86,'KAYIT LİSTESİ'!$B$4:$H$1046,5,0)),"",(VLOOKUP(J86,'KAYIT LİSTESİ'!$B$4:$H$1046,5,0)))</f>
        <v/>
      </c>
      <c r="N86" s="188" t="str">
        <f>IF(ISERROR(VLOOKUP(J86,'KAYIT LİSTESİ'!$B$4:$H$1046,6,0)),"",(VLOOKUP(J86,'KAYIT LİSTESİ'!$B$4:$H$1046,6,0)))</f>
        <v/>
      </c>
      <c r="O86" s="206"/>
    </row>
    <row r="87" spans="1:15" ht="42.75" customHeight="1" x14ac:dyDescent="0.2">
      <c r="A87" s="73">
        <v>4</v>
      </c>
      <c r="B87" s="203" t="s">
        <v>174</v>
      </c>
      <c r="C87" s="263" t="str">
        <f>IF(ISERROR(VLOOKUP(B87,'KAYIT LİSTESİ'!$B$4:$H$1046,2,0)),"",(VLOOKUP(B87,'KAYIT LİSTESİ'!$B$4:$H$1046,2,0)))</f>
        <v/>
      </c>
      <c r="D87" s="126" t="str">
        <f>IF(ISERROR(VLOOKUP(B87,'KAYIT LİSTESİ'!$B$4:$H$1046,4,0)),"",(VLOOKUP(B87,'KAYIT LİSTESİ'!$B$4:$H$1046,4,0)))</f>
        <v/>
      </c>
      <c r="E87" s="204" t="str">
        <f>IF(ISERROR(VLOOKUP(B87,'KAYIT LİSTESİ'!$B$4:$H$1046,5,0)),"",(VLOOKUP(B87,'KAYIT LİSTESİ'!$B$4:$H$1046,5,0)))</f>
        <v/>
      </c>
      <c r="F87" s="204" t="str">
        <f>IF(ISERROR(VLOOKUP(B87,'KAYIT LİSTESİ'!$B$4:$H$1046,6,0)),"",(VLOOKUP(B87,'KAYIT LİSTESİ'!$B$4:$H$1046,6,0)))</f>
        <v/>
      </c>
      <c r="G87" s="127"/>
      <c r="H87" s="226"/>
      <c r="I87" s="96">
        <v>11</v>
      </c>
      <c r="J87" s="97" t="s">
        <v>385</v>
      </c>
      <c r="K87" s="266" t="str">
        <f>IF(ISERROR(VLOOKUP(J87,'KAYIT LİSTESİ'!$B$4:$H$1046,2,0)),"",(VLOOKUP(J87,'KAYIT LİSTESİ'!$B$4:$H$1046,2,0)))</f>
        <v/>
      </c>
      <c r="L87" s="98" t="str">
        <f>IF(ISERROR(VLOOKUP(J87,'KAYIT LİSTESİ'!$B$4:$H$1046,4,0)),"",(VLOOKUP(J87,'KAYIT LİSTESİ'!$B$4:$H$1046,4,0)))</f>
        <v/>
      </c>
      <c r="M87" s="188" t="str">
        <f>IF(ISERROR(VLOOKUP(J87,'KAYIT LİSTESİ'!$B$4:$H$1046,5,0)),"",(VLOOKUP(J87,'KAYIT LİSTESİ'!$B$4:$H$1046,5,0)))</f>
        <v/>
      </c>
      <c r="N87" s="188" t="str">
        <f>IF(ISERROR(VLOOKUP(J87,'KAYIT LİSTESİ'!$B$4:$H$1046,6,0)),"",(VLOOKUP(J87,'KAYIT LİSTESİ'!$B$4:$H$1046,6,0)))</f>
        <v/>
      </c>
      <c r="O87" s="206"/>
    </row>
    <row r="88" spans="1:15" ht="42.75" customHeight="1" x14ac:dyDescent="0.2">
      <c r="A88" s="73">
        <v>5</v>
      </c>
      <c r="B88" s="203" t="s">
        <v>175</v>
      </c>
      <c r="C88" s="263" t="str">
        <f>IF(ISERROR(VLOOKUP(B88,'KAYIT LİSTESİ'!$B$4:$H$1046,2,0)),"",(VLOOKUP(B88,'KAYIT LİSTESİ'!$B$4:$H$1046,2,0)))</f>
        <v/>
      </c>
      <c r="D88" s="126" t="str">
        <f>IF(ISERROR(VLOOKUP(B88,'KAYIT LİSTESİ'!$B$4:$H$1046,4,0)),"",(VLOOKUP(B88,'KAYIT LİSTESİ'!$B$4:$H$1046,4,0)))</f>
        <v/>
      </c>
      <c r="E88" s="204" t="str">
        <f>IF(ISERROR(VLOOKUP(B88,'KAYIT LİSTESİ'!$B$4:$H$1046,5,0)),"",(VLOOKUP(B88,'KAYIT LİSTESİ'!$B$4:$H$1046,5,0)))</f>
        <v/>
      </c>
      <c r="F88" s="204" t="str">
        <f>IF(ISERROR(VLOOKUP(B88,'KAYIT LİSTESİ'!$B$4:$H$1046,6,0)),"",(VLOOKUP(B88,'KAYIT LİSTESİ'!$B$4:$H$1046,6,0)))</f>
        <v/>
      </c>
      <c r="G88" s="127"/>
      <c r="H88" s="226"/>
      <c r="I88" s="96">
        <v>12</v>
      </c>
      <c r="J88" s="97" t="s">
        <v>386</v>
      </c>
      <c r="K88" s="266" t="str">
        <f>IF(ISERROR(VLOOKUP(J88,'KAYIT LİSTESİ'!$B$4:$H$1046,2,0)),"",(VLOOKUP(J88,'KAYIT LİSTESİ'!$B$4:$H$1046,2,0)))</f>
        <v/>
      </c>
      <c r="L88" s="98" t="str">
        <f>IF(ISERROR(VLOOKUP(J88,'KAYIT LİSTESİ'!$B$4:$H$1046,4,0)),"",(VLOOKUP(J88,'KAYIT LİSTESİ'!$B$4:$H$1046,4,0)))</f>
        <v/>
      </c>
      <c r="M88" s="188" t="str">
        <f>IF(ISERROR(VLOOKUP(J88,'KAYIT LİSTESİ'!$B$4:$H$1046,5,0)),"",(VLOOKUP(J88,'KAYIT LİSTESİ'!$B$4:$H$1046,5,0)))</f>
        <v/>
      </c>
      <c r="N88" s="188" t="str">
        <f>IF(ISERROR(VLOOKUP(J88,'KAYIT LİSTESİ'!$B$4:$H$1046,6,0)),"",(VLOOKUP(J88,'KAYIT LİSTESİ'!$B$4:$H$1046,6,0)))</f>
        <v/>
      </c>
      <c r="O88" s="206"/>
    </row>
    <row r="89" spans="1:15" ht="42.75" customHeight="1" x14ac:dyDescent="0.2">
      <c r="A89" s="73">
        <v>6</v>
      </c>
      <c r="B89" s="203" t="s">
        <v>176</v>
      </c>
      <c r="C89" s="263" t="str">
        <f>IF(ISERROR(VLOOKUP(B89,'KAYIT LİSTESİ'!$B$4:$H$1046,2,0)),"",(VLOOKUP(B89,'KAYIT LİSTESİ'!$B$4:$H$1046,2,0)))</f>
        <v/>
      </c>
      <c r="D89" s="126" t="str">
        <f>IF(ISERROR(VLOOKUP(B89,'KAYIT LİSTESİ'!$B$4:$H$1046,4,0)),"",(VLOOKUP(B89,'KAYIT LİSTESİ'!$B$4:$H$1046,4,0)))</f>
        <v/>
      </c>
      <c r="E89" s="204" t="str">
        <f>IF(ISERROR(VLOOKUP(B89,'KAYIT LİSTESİ'!$B$4:$H$1046,5,0)),"",(VLOOKUP(B89,'KAYIT LİSTESİ'!$B$4:$H$1046,5,0)))</f>
        <v/>
      </c>
      <c r="F89" s="204" t="str">
        <f>IF(ISERROR(VLOOKUP(B89,'KAYIT LİSTESİ'!$B$4:$H$1046,6,0)),"",(VLOOKUP(B89,'KAYIT LİSTESİ'!$B$4:$H$1046,6,0)))</f>
        <v/>
      </c>
      <c r="G89" s="127"/>
      <c r="H89" s="226"/>
      <c r="I89" s="96">
        <v>13</v>
      </c>
      <c r="J89" s="97" t="s">
        <v>387</v>
      </c>
      <c r="K89" s="266" t="str">
        <f>IF(ISERROR(VLOOKUP(J89,'KAYIT LİSTESİ'!$B$4:$H$1046,2,0)),"",(VLOOKUP(J89,'KAYIT LİSTESİ'!$B$4:$H$1046,2,0)))</f>
        <v/>
      </c>
      <c r="L89" s="98" t="str">
        <f>IF(ISERROR(VLOOKUP(J89,'KAYIT LİSTESİ'!$B$4:$H$1046,4,0)),"",(VLOOKUP(J89,'KAYIT LİSTESİ'!$B$4:$H$1046,4,0)))</f>
        <v/>
      </c>
      <c r="M89" s="188" t="str">
        <f>IF(ISERROR(VLOOKUP(J89,'KAYIT LİSTESİ'!$B$4:$H$1046,5,0)),"",(VLOOKUP(J89,'KAYIT LİSTESİ'!$B$4:$H$1046,5,0)))</f>
        <v/>
      </c>
      <c r="N89" s="188" t="str">
        <f>IF(ISERROR(VLOOKUP(J89,'KAYIT LİSTESİ'!$B$4:$H$1046,6,0)),"",(VLOOKUP(J89,'KAYIT LİSTESİ'!$B$4:$H$1046,6,0)))</f>
        <v/>
      </c>
      <c r="O89" s="206"/>
    </row>
    <row r="90" spans="1:15" ht="42.75" customHeight="1" x14ac:dyDescent="0.2">
      <c r="A90" s="73">
        <v>7</v>
      </c>
      <c r="B90" s="203" t="s">
        <v>578</v>
      </c>
      <c r="C90" s="263" t="str">
        <f>IF(ISERROR(VLOOKUP(B90,'KAYIT LİSTESİ'!$B$4:$H$1046,2,0)),"",(VLOOKUP(B90,'KAYIT LİSTESİ'!$B$4:$H$1046,2,0)))</f>
        <v/>
      </c>
      <c r="D90" s="126" t="str">
        <f>IF(ISERROR(VLOOKUP(B90,'KAYIT LİSTESİ'!$B$4:$H$1046,4,0)),"",(VLOOKUP(B90,'KAYIT LİSTESİ'!$B$4:$H$1046,4,0)))</f>
        <v/>
      </c>
      <c r="E90" s="204" t="str">
        <f>IF(ISERROR(VLOOKUP(B90,'KAYIT LİSTESİ'!$B$4:$H$1046,5,0)),"",(VLOOKUP(B90,'KAYIT LİSTESİ'!$B$4:$H$1046,5,0)))</f>
        <v/>
      </c>
      <c r="F90" s="204" t="str">
        <f>IF(ISERROR(VLOOKUP(B90,'KAYIT LİSTESİ'!$B$4:$H$1046,6,0)),"",(VLOOKUP(B90,'KAYIT LİSTESİ'!$B$4:$H$1046,6,0)))</f>
        <v/>
      </c>
      <c r="G90" s="127"/>
      <c r="H90" s="226"/>
      <c r="I90" s="96">
        <v>14</v>
      </c>
      <c r="J90" s="97" t="s">
        <v>388</v>
      </c>
      <c r="K90" s="266" t="str">
        <f>IF(ISERROR(VLOOKUP(J90,'KAYIT LİSTESİ'!$B$4:$H$1046,2,0)),"",(VLOOKUP(J90,'KAYIT LİSTESİ'!$B$4:$H$1046,2,0)))</f>
        <v/>
      </c>
      <c r="L90" s="98" t="str">
        <f>IF(ISERROR(VLOOKUP(J90,'KAYIT LİSTESİ'!$B$4:$H$1046,4,0)),"",(VLOOKUP(J90,'KAYIT LİSTESİ'!$B$4:$H$1046,4,0)))</f>
        <v/>
      </c>
      <c r="M90" s="188" t="str">
        <f>IF(ISERROR(VLOOKUP(J90,'KAYIT LİSTESİ'!$B$4:$H$1046,5,0)),"",(VLOOKUP(J90,'KAYIT LİSTESİ'!$B$4:$H$1046,5,0)))</f>
        <v/>
      </c>
      <c r="N90" s="188" t="str">
        <f>IF(ISERROR(VLOOKUP(J90,'KAYIT LİSTESİ'!$B$4:$H$1046,6,0)),"",(VLOOKUP(J90,'KAYIT LİSTESİ'!$B$4:$H$1046,6,0)))</f>
        <v/>
      </c>
      <c r="O90" s="206"/>
    </row>
    <row r="91" spans="1:15" ht="42.75" customHeight="1" x14ac:dyDescent="0.2">
      <c r="A91" s="73">
        <v>8</v>
      </c>
      <c r="B91" s="203" t="s">
        <v>579</v>
      </c>
      <c r="C91" s="263" t="str">
        <f>IF(ISERROR(VLOOKUP(B91,'KAYIT LİSTESİ'!$B$4:$H$1046,2,0)),"",(VLOOKUP(B91,'KAYIT LİSTESİ'!$B$4:$H$1046,2,0)))</f>
        <v/>
      </c>
      <c r="D91" s="126" t="str">
        <f>IF(ISERROR(VLOOKUP(B91,'KAYIT LİSTESİ'!$B$4:$H$1046,4,0)),"",(VLOOKUP(B91,'KAYIT LİSTESİ'!$B$4:$H$1046,4,0)))</f>
        <v/>
      </c>
      <c r="E91" s="204" t="str">
        <f>IF(ISERROR(VLOOKUP(B91,'KAYIT LİSTESİ'!$B$4:$H$1046,5,0)),"",(VLOOKUP(B91,'KAYIT LİSTESİ'!$B$4:$H$1046,5,0)))</f>
        <v/>
      </c>
      <c r="F91" s="204" t="str">
        <f>IF(ISERROR(VLOOKUP(B91,'KAYIT LİSTESİ'!$B$4:$H$1046,6,0)),"",(VLOOKUP(B91,'KAYIT LİSTESİ'!$B$4:$H$1046,6,0)))</f>
        <v/>
      </c>
      <c r="G91" s="127"/>
      <c r="H91" s="226"/>
      <c r="I91" s="96">
        <v>15</v>
      </c>
      <c r="J91" s="97" t="s">
        <v>389</v>
      </c>
      <c r="K91" s="266" t="str">
        <f>IF(ISERROR(VLOOKUP(J91,'KAYIT LİSTESİ'!$B$4:$H$1046,2,0)),"",(VLOOKUP(J91,'KAYIT LİSTESİ'!$B$4:$H$1046,2,0)))</f>
        <v/>
      </c>
      <c r="L91" s="98" t="str">
        <f>IF(ISERROR(VLOOKUP(J91,'KAYIT LİSTESİ'!$B$4:$H$1046,4,0)),"",(VLOOKUP(J91,'KAYIT LİSTESİ'!$B$4:$H$1046,4,0)))</f>
        <v/>
      </c>
      <c r="M91" s="188" t="str">
        <f>IF(ISERROR(VLOOKUP(J91,'KAYIT LİSTESİ'!$B$4:$H$1046,5,0)),"",(VLOOKUP(J91,'KAYIT LİSTESİ'!$B$4:$H$1046,5,0)))</f>
        <v/>
      </c>
      <c r="N91" s="188" t="str">
        <f>IF(ISERROR(VLOOKUP(J91,'KAYIT LİSTESİ'!$B$4:$H$1046,6,0)),"",(VLOOKUP(J91,'KAYIT LİSTESİ'!$B$4:$H$1046,6,0)))</f>
        <v/>
      </c>
      <c r="O91" s="206"/>
    </row>
    <row r="92" spans="1:15" ht="42.75" customHeight="1" x14ac:dyDescent="0.2">
      <c r="A92" s="557" t="s">
        <v>44</v>
      </c>
      <c r="B92" s="558"/>
      <c r="C92" s="558"/>
      <c r="D92" s="558"/>
      <c r="E92" s="558"/>
      <c r="F92" s="558"/>
      <c r="G92" s="558"/>
      <c r="H92" s="226"/>
      <c r="I92" s="96">
        <v>16</v>
      </c>
      <c r="J92" s="97" t="s">
        <v>390</v>
      </c>
      <c r="K92" s="266" t="str">
        <f>IF(ISERROR(VLOOKUP(J92,'KAYIT LİSTESİ'!$B$4:$H$1046,2,0)),"",(VLOOKUP(J92,'KAYIT LİSTESİ'!$B$4:$H$1046,2,0)))</f>
        <v/>
      </c>
      <c r="L92" s="98" t="str">
        <f>IF(ISERROR(VLOOKUP(J92,'KAYIT LİSTESİ'!$B$4:$H$1046,4,0)),"",(VLOOKUP(J92,'KAYIT LİSTESİ'!$B$4:$H$1046,4,0)))</f>
        <v/>
      </c>
      <c r="M92" s="188" t="str">
        <f>IF(ISERROR(VLOOKUP(J92,'KAYIT LİSTESİ'!$B$4:$H$1046,5,0)),"",(VLOOKUP(J92,'KAYIT LİSTESİ'!$B$4:$H$1046,5,0)))</f>
        <v/>
      </c>
      <c r="N92" s="188" t="str">
        <f>IF(ISERROR(VLOOKUP(J92,'KAYIT LİSTESİ'!$B$4:$H$1046,6,0)),"",(VLOOKUP(J92,'KAYIT LİSTESİ'!$B$4:$H$1046,6,0)))</f>
        <v/>
      </c>
      <c r="O92" s="206"/>
    </row>
    <row r="93" spans="1:15" ht="42.75" customHeight="1" x14ac:dyDescent="0.2">
      <c r="A93" s="198" t="s">
        <v>12</v>
      </c>
      <c r="B93" s="198" t="s">
        <v>98</v>
      </c>
      <c r="C93" s="198" t="s">
        <v>97</v>
      </c>
      <c r="D93" s="199" t="s">
        <v>13</v>
      </c>
      <c r="E93" s="200" t="s">
        <v>14</v>
      </c>
      <c r="F93" s="200" t="s">
        <v>219</v>
      </c>
      <c r="G93" s="198" t="s">
        <v>15</v>
      </c>
      <c r="H93" s="226"/>
      <c r="I93" s="96">
        <v>17</v>
      </c>
      <c r="J93" s="97" t="s">
        <v>391</v>
      </c>
      <c r="K93" s="266" t="str">
        <f>IF(ISERROR(VLOOKUP(J93,'KAYIT LİSTESİ'!$B$4:$H$1046,2,0)),"",(VLOOKUP(J93,'KAYIT LİSTESİ'!$B$4:$H$1046,2,0)))</f>
        <v/>
      </c>
      <c r="L93" s="98" t="str">
        <f>IF(ISERROR(VLOOKUP(J93,'KAYIT LİSTESİ'!$B$4:$H$1046,4,0)),"",(VLOOKUP(J93,'KAYIT LİSTESİ'!$B$4:$H$1046,4,0)))</f>
        <v/>
      </c>
      <c r="M93" s="188" t="str">
        <f>IF(ISERROR(VLOOKUP(J93,'KAYIT LİSTESİ'!$B$4:$H$1046,5,0)),"",(VLOOKUP(J93,'KAYIT LİSTESİ'!$B$4:$H$1046,5,0)))</f>
        <v/>
      </c>
      <c r="N93" s="188" t="str">
        <f>IF(ISERROR(VLOOKUP(J93,'KAYIT LİSTESİ'!$B$4:$H$1046,6,0)),"",(VLOOKUP(J93,'KAYIT LİSTESİ'!$B$4:$H$1046,6,0)))</f>
        <v/>
      </c>
      <c r="O93" s="206"/>
    </row>
    <row r="94" spans="1:15" ht="42.75" customHeight="1" x14ac:dyDescent="0.2">
      <c r="A94" s="73">
        <v>1</v>
      </c>
      <c r="B94" s="203" t="s">
        <v>177</v>
      </c>
      <c r="C94" s="263" t="str">
        <f>IF(ISERROR(VLOOKUP(B94,'KAYIT LİSTESİ'!$B$4:$H$1046,2,0)),"",(VLOOKUP(B94,'KAYIT LİSTESİ'!$B$4:$H$1046,2,0)))</f>
        <v/>
      </c>
      <c r="D94" s="126" t="str">
        <f>IF(ISERROR(VLOOKUP(B94,'KAYIT LİSTESİ'!$B$4:$H$1046,4,0)),"",(VLOOKUP(B94,'KAYIT LİSTESİ'!$B$4:$H$1046,4,0)))</f>
        <v/>
      </c>
      <c r="E94" s="204" t="str">
        <f>IF(ISERROR(VLOOKUP(B94,'KAYIT LİSTESİ'!$B$4:$H$1046,5,0)),"",(VLOOKUP(B94,'KAYIT LİSTESİ'!$B$4:$H$1046,5,0)))</f>
        <v/>
      </c>
      <c r="F94" s="204" t="str">
        <f>IF(ISERROR(VLOOKUP(B94,'KAYIT LİSTESİ'!$B$4:$H$1046,6,0)),"",(VLOOKUP(B94,'KAYIT LİSTESİ'!$B$4:$H$1046,6,0)))</f>
        <v/>
      </c>
      <c r="G94" s="127"/>
      <c r="H94" s="226"/>
      <c r="I94" s="96">
        <v>18</v>
      </c>
      <c r="J94" s="97" t="s">
        <v>392</v>
      </c>
      <c r="K94" s="266" t="str">
        <f>IF(ISERROR(VLOOKUP(J94,'KAYIT LİSTESİ'!$B$4:$H$1046,2,0)),"",(VLOOKUP(J94,'KAYIT LİSTESİ'!$B$4:$H$1046,2,0)))</f>
        <v/>
      </c>
      <c r="L94" s="98" t="str">
        <f>IF(ISERROR(VLOOKUP(J94,'KAYIT LİSTESİ'!$B$4:$H$1046,4,0)),"",(VLOOKUP(J94,'KAYIT LİSTESİ'!$B$4:$H$1046,4,0)))</f>
        <v/>
      </c>
      <c r="M94" s="188" t="str">
        <f>IF(ISERROR(VLOOKUP(J94,'KAYIT LİSTESİ'!$B$4:$H$1046,5,0)),"",(VLOOKUP(J94,'KAYIT LİSTESİ'!$B$4:$H$1046,5,0)))</f>
        <v/>
      </c>
      <c r="N94" s="188" t="str">
        <f>IF(ISERROR(VLOOKUP(J94,'KAYIT LİSTESİ'!$B$4:$H$1046,6,0)),"",(VLOOKUP(J94,'KAYIT LİSTESİ'!$B$4:$H$1046,6,0)))</f>
        <v/>
      </c>
      <c r="O94" s="206"/>
    </row>
    <row r="95" spans="1:15" ht="42.75" customHeight="1" x14ac:dyDescent="0.2">
      <c r="A95" s="73">
        <v>2</v>
      </c>
      <c r="B95" s="203" t="s">
        <v>178</v>
      </c>
      <c r="C95" s="263" t="str">
        <f>IF(ISERROR(VLOOKUP(B95,'KAYIT LİSTESİ'!$B$4:$H$1046,2,0)),"",(VLOOKUP(B95,'KAYIT LİSTESİ'!$B$4:$H$1046,2,0)))</f>
        <v/>
      </c>
      <c r="D95" s="126" t="str">
        <f>IF(ISERROR(VLOOKUP(B95,'KAYIT LİSTESİ'!$B$4:$H$1046,4,0)),"",(VLOOKUP(B95,'KAYIT LİSTESİ'!$B$4:$H$1046,4,0)))</f>
        <v/>
      </c>
      <c r="E95" s="204" t="str">
        <f>IF(ISERROR(VLOOKUP(B95,'KAYIT LİSTESİ'!$B$4:$H$1046,5,0)),"",(VLOOKUP(B95,'KAYIT LİSTESİ'!$B$4:$H$1046,5,0)))</f>
        <v/>
      </c>
      <c r="F95" s="204" t="str">
        <f>IF(ISERROR(VLOOKUP(B95,'KAYIT LİSTESİ'!$B$4:$H$1046,6,0)),"",(VLOOKUP(B95,'KAYIT LİSTESİ'!$B$4:$H$1046,6,0)))</f>
        <v/>
      </c>
      <c r="G95" s="127"/>
      <c r="H95" s="226"/>
      <c r="I95" s="96">
        <v>19</v>
      </c>
      <c r="J95" s="97" t="s">
        <v>393</v>
      </c>
      <c r="K95" s="266" t="str">
        <f>IF(ISERROR(VLOOKUP(J95,'KAYIT LİSTESİ'!$B$4:$H$1046,2,0)),"",(VLOOKUP(J95,'KAYIT LİSTESİ'!$B$4:$H$1046,2,0)))</f>
        <v/>
      </c>
      <c r="L95" s="98" t="str">
        <f>IF(ISERROR(VLOOKUP(J95,'KAYIT LİSTESİ'!$B$4:$H$1046,4,0)),"",(VLOOKUP(J95,'KAYIT LİSTESİ'!$B$4:$H$1046,4,0)))</f>
        <v/>
      </c>
      <c r="M95" s="188" t="str">
        <f>IF(ISERROR(VLOOKUP(J95,'KAYIT LİSTESİ'!$B$4:$H$1046,5,0)),"",(VLOOKUP(J95,'KAYIT LİSTESİ'!$B$4:$H$1046,5,0)))</f>
        <v/>
      </c>
      <c r="N95" s="188" t="str">
        <f>IF(ISERROR(VLOOKUP(J95,'KAYIT LİSTESİ'!$B$4:$H$1046,6,0)),"",(VLOOKUP(J95,'KAYIT LİSTESİ'!$B$4:$H$1046,6,0)))</f>
        <v/>
      </c>
      <c r="O95" s="206"/>
    </row>
    <row r="96" spans="1:15" ht="42.75" customHeight="1" x14ac:dyDescent="0.2">
      <c r="A96" s="73">
        <v>3</v>
      </c>
      <c r="B96" s="203" t="s">
        <v>179</v>
      </c>
      <c r="C96" s="263" t="str">
        <f>IF(ISERROR(VLOOKUP(B96,'KAYIT LİSTESİ'!$B$4:$H$1046,2,0)),"",(VLOOKUP(B96,'KAYIT LİSTESİ'!$B$4:$H$1046,2,0)))</f>
        <v/>
      </c>
      <c r="D96" s="126" t="str">
        <f>IF(ISERROR(VLOOKUP(B96,'KAYIT LİSTESİ'!$B$4:$H$1046,4,0)),"",(VLOOKUP(B96,'KAYIT LİSTESİ'!$B$4:$H$1046,4,0)))</f>
        <v/>
      </c>
      <c r="E96" s="204" t="str">
        <f>IF(ISERROR(VLOOKUP(B96,'KAYIT LİSTESİ'!$B$4:$H$1046,5,0)),"",(VLOOKUP(B96,'KAYIT LİSTESİ'!$B$4:$H$1046,5,0)))</f>
        <v/>
      </c>
      <c r="F96" s="204" t="str">
        <f>IF(ISERROR(VLOOKUP(B96,'KAYIT LİSTESİ'!$B$4:$H$1046,6,0)),"",(VLOOKUP(B96,'KAYIT LİSTESİ'!$B$4:$H$1046,6,0)))</f>
        <v/>
      </c>
      <c r="G96" s="127"/>
      <c r="H96" s="226"/>
      <c r="I96" s="96">
        <v>20</v>
      </c>
      <c r="J96" s="97" t="s">
        <v>394</v>
      </c>
      <c r="K96" s="266" t="str">
        <f>IF(ISERROR(VLOOKUP(J96,'KAYIT LİSTESİ'!$B$4:$H$1046,2,0)),"",(VLOOKUP(J96,'KAYIT LİSTESİ'!$B$4:$H$1046,2,0)))</f>
        <v/>
      </c>
      <c r="L96" s="98" t="str">
        <f>IF(ISERROR(VLOOKUP(J96,'KAYIT LİSTESİ'!$B$4:$H$1046,4,0)),"",(VLOOKUP(J96,'KAYIT LİSTESİ'!$B$4:$H$1046,4,0)))</f>
        <v/>
      </c>
      <c r="M96" s="188" t="str">
        <f>IF(ISERROR(VLOOKUP(J96,'KAYIT LİSTESİ'!$B$4:$H$1046,5,0)),"",(VLOOKUP(J96,'KAYIT LİSTESİ'!$B$4:$H$1046,5,0)))</f>
        <v/>
      </c>
      <c r="N96" s="188" t="str">
        <f>IF(ISERROR(VLOOKUP(J96,'KAYIT LİSTESİ'!$B$4:$H$1046,6,0)),"",(VLOOKUP(J96,'KAYIT LİSTESİ'!$B$4:$H$1046,6,0)))</f>
        <v/>
      </c>
      <c r="O96" s="206"/>
    </row>
    <row r="97" spans="1:15" ht="42.75" customHeight="1" x14ac:dyDescent="0.2">
      <c r="A97" s="73">
        <v>4</v>
      </c>
      <c r="B97" s="203" t="s">
        <v>180</v>
      </c>
      <c r="C97" s="263" t="str">
        <f>IF(ISERROR(VLOOKUP(B97,'KAYIT LİSTESİ'!$B$4:$H$1046,2,0)),"",(VLOOKUP(B97,'KAYIT LİSTESİ'!$B$4:$H$1046,2,0)))</f>
        <v/>
      </c>
      <c r="D97" s="126" t="str">
        <f>IF(ISERROR(VLOOKUP(B97,'KAYIT LİSTESİ'!$B$4:$H$1046,4,0)),"",(VLOOKUP(B97,'KAYIT LİSTESİ'!$B$4:$H$1046,4,0)))</f>
        <v/>
      </c>
      <c r="E97" s="204" t="str">
        <f>IF(ISERROR(VLOOKUP(B97,'KAYIT LİSTESİ'!$B$4:$H$1046,5,0)),"",(VLOOKUP(B97,'KAYIT LİSTESİ'!$B$4:$H$1046,5,0)))</f>
        <v/>
      </c>
      <c r="F97" s="204" t="str">
        <f>IF(ISERROR(VLOOKUP(B97,'KAYIT LİSTESİ'!$B$4:$H$1046,6,0)),"",(VLOOKUP(B97,'KAYIT LİSTESİ'!$B$4:$H$1046,6,0)))</f>
        <v/>
      </c>
      <c r="G97" s="127"/>
      <c r="H97" s="226"/>
      <c r="I97" s="96">
        <v>21</v>
      </c>
      <c r="J97" s="97" t="s">
        <v>395</v>
      </c>
      <c r="K97" s="266" t="str">
        <f>IF(ISERROR(VLOOKUP(J97,'KAYIT LİSTESİ'!$B$4:$H$1046,2,0)),"",(VLOOKUP(J97,'KAYIT LİSTESİ'!$B$4:$H$1046,2,0)))</f>
        <v/>
      </c>
      <c r="L97" s="98" t="str">
        <f>IF(ISERROR(VLOOKUP(J97,'KAYIT LİSTESİ'!$B$4:$H$1046,4,0)),"",(VLOOKUP(J97,'KAYIT LİSTESİ'!$B$4:$H$1046,4,0)))</f>
        <v/>
      </c>
      <c r="M97" s="188" t="str">
        <f>IF(ISERROR(VLOOKUP(J97,'KAYIT LİSTESİ'!$B$4:$H$1046,5,0)),"",(VLOOKUP(J97,'KAYIT LİSTESİ'!$B$4:$H$1046,5,0)))</f>
        <v/>
      </c>
      <c r="N97" s="188" t="str">
        <f>IF(ISERROR(VLOOKUP(J97,'KAYIT LİSTESİ'!$B$4:$H$1046,6,0)),"",(VLOOKUP(J97,'KAYIT LİSTESİ'!$B$4:$H$1046,6,0)))</f>
        <v/>
      </c>
      <c r="O97" s="206"/>
    </row>
    <row r="98" spans="1:15" ht="42.75" customHeight="1" x14ac:dyDescent="0.2">
      <c r="A98" s="73">
        <v>5</v>
      </c>
      <c r="B98" s="203" t="s">
        <v>181</v>
      </c>
      <c r="C98" s="263" t="str">
        <f>IF(ISERROR(VLOOKUP(B98,'KAYIT LİSTESİ'!$B$4:$H$1046,2,0)),"",(VLOOKUP(B98,'KAYIT LİSTESİ'!$B$4:$H$1046,2,0)))</f>
        <v/>
      </c>
      <c r="D98" s="126" t="str">
        <f>IF(ISERROR(VLOOKUP(B98,'KAYIT LİSTESİ'!$B$4:$H$1046,4,0)),"",(VLOOKUP(B98,'KAYIT LİSTESİ'!$B$4:$H$1046,4,0)))</f>
        <v/>
      </c>
      <c r="E98" s="204" t="str">
        <f>IF(ISERROR(VLOOKUP(B98,'KAYIT LİSTESİ'!$B$4:$H$1046,5,0)),"",(VLOOKUP(B98,'KAYIT LİSTESİ'!$B$4:$H$1046,5,0)))</f>
        <v/>
      </c>
      <c r="F98" s="204" t="str">
        <f>IF(ISERROR(VLOOKUP(B98,'KAYIT LİSTESİ'!$B$4:$H$1046,6,0)),"",(VLOOKUP(B98,'KAYIT LİSTESİ'!$B$4:$H$1046,6,0)))</f>
        <v/>
      </c>
      <c r="G98" s="127"/>
      <c r="H98" s="226"/>
      <c r="I98" s="96">
        <v>22</v>
      </c>
      <c r="J98" s="97" t="s">
        <v>396</v>
      </c>
      <c r="K98" s="266" t="str">
        <f>IF(ISERROR(VLOOKUP(J98,'KAYIT LİSTESİ'!$B$4:$H$1046,2,0)),"",(VLOOKUP(J98,'KAYIT LİSTESİ'!$B$4:$H$1046,2,0)))</f>
        <v/>
      </c>
      <c r="L98" s="98" t="str">
        <f>IF(ISERROR(VLOOKUP(J98,'KAYIT LİSTESİ'!$B$4:$H$1046,4,0)),"",(VLOOKUP(J98,'KAYIT LİSTESİ'!$B$4:$H$1046,4,0)))</f>
        <v/>
      </c>
      <c r="M98" s="188" t="str">
        <f>IF(ISERROR(VLOOKUP(J98,'KAYIT LİSTESİ'!$B$4:$H$1046,5,0)),"",(VLOOKUP(J98,'KAYIT LİSTESİ'!$B$4:$H$1046,5,0)))</f>
        <v/>
      </c>
      <c r="N98" s="188" t="str">
        <f>IF(ISERROR(VLOOKUP(J98,'KAYIT LİSTESİ'!$B$4:$H$1046,6,0)),"",(VLOOKUP(J98,'KAYIT LİSTESİ'!$B$4:$H$1046,6,0)))</f>
        <v/>
      </c>
      <c r="O98" s="206"/>
    </row>
    <row r="99" spans="1:15" ht="42.75" customHeight="1" x14ac:dyDescent="0.2">
      <c r="A99" s="73">
        <v>6</v>
      </c>
      <c r="B99" s="203" t="s">
        <v>182</v>
      </c>
      <c r="C99" s="263" t="str">
        <f>IF(ISERROR(VLOOKUP(B99,'KAYIT LİSTESİ'!$B$4:$H$1046,2,0)),"",(VLOOKUP(B99,'KAYIT LİSTESİ'!$B$4:$H$1046,2,0)))</f>
        <v/>
      </c>
      <c r="D99" s="126" t="str">
        <f>IF(ISERROR(VLOOKUP(B99,'KAYIT LİSTESİ'!$B$4:$H$1046,4,0)),"",(VLOOKUP(B99,'KAYIT LİSTESİ'!$B$4:$H$1046,4,0)))</f>
        <v/>
      </c>
      <c r="E99" s="204" t="str">
        <f>IF(ISERROR(VLOOKUP(B99,'KAYIT LİSTESİ'!$B$4:$H$1046,5,0)),"",(VLOOKUP(B99,'KAYIT LİSTESİ'!$B$4:$H$1046,5,0)))</f>
        <v/>
      </c>
      <c r="F99" s="204" t="str">
        <f>IF(ISERROR(VLOOKUP(B99,'KAYIT LİSTESİ'!$B$4:$H$1046,6,0)),"",(VLOOKUP(B99,'KAYIT LİSTESİ'!$B$4:$H$1046,6,0)))</f>
        <v/>
      </c>
      <c r="G99" s="127"/>
      <c r="H99" s="226"/>
      <c r="I99" s="96">
        <v>23</v>
      </c>
      <c r="J99" s="97" t="s">
        <v>397</v>
      </c>
      <c r="K99" s="266" t="str">
        <f>IF(ISERROR(VLOOKUP(J99,'KAYIT LİSTESİ'!$B$4:$H$1046,2,0)),"",(VLOOKUP(J99,'KAYIT LİSTESİ'!$B$4:$H$1046,2,0)))</f>
        <v/>
      </c>
      <c r="L99" s="98" t="str">
        <f>IF(ISERROR(VLOOKUP(J99,'KAYIT LİSTESİ'!$B$4:$H$1046,4,0)),"",(VLOOKUP(J99,'KAYIT LİSTESİ'!$B$4:$H$1046,4,0)))</f>
        <v/>
      </c>
      <c r="M99" s="188" t="str">
        <f>IF(ISERROR(VLOOKUP(J99,'KAYIT LİSTESİ'!$B$4:$H$1046,5,0)),"",(VLOOKUP(J99,'KAYIT LİSTESİ'!$B$4:$H$1046,5,0)))</f>
        <v/>
      </c>
      <c r="N99" s="188" t="str">
        <f>IF(ISERROR(VLOOKUP(J99,'KAYIT LİSTESİ'!$B$4:$H$1046,6,0)),"",(VLOOKUP(J99,'KAYIT LİSTESİ'!$B$4:$H$1046,6,0)))</f>
        <v/>
      </c>
      <c r="O99" s="206"/>
    </row>
    <row r="100" spans="1:15" ht="42.75" customHeight="1" x14ac:dyDescent="0.2">
      <c r="A100" s="73">
        <v>7</v>
      </c>
      <c r="B100" s="203" t="s">
        <v>580</v>
      </c>
      <c r="C100" s="263" t="str">
        <f>IF(ISERROR(VLOOKUP(B100,'KAYIT LİSTESİ'!$B$4:$H$1046,2,0)),"",(VLOOKUP(B100,'KAYIT LİSTESİ'!$B$4:$H$1046,2,0)))</f>
        <v/>
      </c>
      <c r="D100" s="126" t="str">
        <f>IF(ISERROR(VLOOKUP(B100,'KAYIT LİSTESİ'!$B$4:$H$1046,4,0)),"",(VLOOKUP(B100,'KAYIT LİSTESİ'!$B$4:$H$1046,4,0)))</f>
        <v/>
      </c>
      <c r="E100" s="204" t="str">
        <f>IF(ISERROR(VLOOKUP(B100,'KAYIT LİSTESİ'!$B$4:$H$1046,5,0)),"",(VLOOKUP(B100,'KAYIT LİSTESİ'!$B$4:$H$1046,5,0)))</f>
        <v/>
      </c>
      <c r="F100" s="204" t="str">
        <f>IF(ISERROR(VLOOKUP(B100,'KAYIT LİSTESİ'!$B$4:$H$1046,6,0)),"",(VLOOKUP(B100,'KAYIT LİSTESİ'!$B$4:$H$1046,6,0)))</f>
        <v/>
      </c>
      <c r="G100" s="127"/>
      <c r="H100" s="226"/>
      <c r="I100" s="96">
        <v>24</v>
      </c>
      <c r="J100" s="97" t="s">
        <v>398</v>
      </c>
      <c r="K100" s="266" t="str">
        <f>IF(ISERROR(VLOOKUP(J100,'KAYIT LİSTESİ'!$B$4:$H$1046,2,0)),"",(VLOOKUP(J100,'KAYIT LİSTESİ'!$B$4:$H$1046,2,0)))</f>
        <v/>
      </c>
      <c r="L100" s="98" t="str">
        <f>IF(ISERROR(VLOOKUP(J100,'KAYIT LİSTESİ'!$B$4:$H$1046,4,0)),"",(VLOOKUP(J100,'KAYIT LİSTESİ'!$B$4:$H$1046,4,0)))</f>
        <v/>
      </c>
      <c r="M100" s="188" t="str">
        <f>IF(ISERROR(VLOOKUP(J100,'KAYIT LİSTESİ'!$B$4:$H$1046,5,0)),"",(VLOOKUP(J100,'KAYIT LİSTESİ'!$B$4:$H$1046,5,0)))</f>
        <v/>
      </c>
      <c r="N100" s="188" t="str">
        <f>IF(ISERROR(VLOOKUP(J100,'KAYIT LİSTESİ'!$B$4:$H$1046,6,0)),"",(VLOOKUP(J100,'KAYIT LİSTESİ'!$B$4:$H$1046,6,0)))</f>
        <v/>
      </c>
      <c r="O100" s="206"/>
    </row>
    <row r="101" spans="1:15" ht="42.75" customHeight="1" x14ac:dyDescent="0.2">
      <c r="A101" s="73">
        <v>8</v>
      </c>
      <c r="B101" s="203" t="s">
        <v>581</v>
      </c>
      <c r="C101" s="263" t="str">
        <f>IF(ISERROR(VLOOKUP(B101,'KAYIT LİSTESİ'!$B$4:$H$1046,2,0)),"",(VLOOKUP(B101,'KAYIT LİSTESİ'!$B$4:$H$1046,2,0)))</f>
        <v/>
      </c>
      <c r="D101" s="126" t="str">
        <f>IF(ISERROR(VLOOKUP(B101,'KAYIT LİSTESİ'!$B$4:$H$1046,4,0)),"",(VLOOKUP(B101,'KAYIT LİSTESİ'!$B$4:$H$1046,4,0)))</f>
        <v/>
      </c>
      <c r="E101" s="204" t="str">
        <f>IF(ISERROR(VLOOKUP(B101,'KAYIT LİSTESİ'!$B$4:$H$1046,5,0)),"",(VLOOKUP(B101,'KAYIT LİSTESİ'!$B$4:$H$1046,5,0)))</f>
        <v/>
      </c>
      <c r="F101" s="204" t="str">
        <f>IF(ISERROR(VLOOKUP(B101,'KAYIT LİSTESİ'!$B$4:$H$1046,6,0)),"",(VLOOKUP(B101,'KAYIT LİSTESİ'!$B$4:$H$1046,6,0)))</f>
        <v/>
      </c>
      <c r="G101" s="127"/>
      <c r="H101" s="226"/>
      <c r="I101" s="96">
        <v>25</v>
      </c>
      <c r="J101" s="97" t="s">
        <v>399</v>
      </c>
      <c r="K101" s="266" t="str">
        <f>IF(ISERROR(VLOOKUP(J101,'KAYIT LİSTESİ'!$B$4:$H$1046,2,0)),"",(VLOOKUP(J101,'KAYIT LİSTESİ'!$B$4:$H$1046,2,0)))</f>
        <v/>
      </c>
      <c r="L101" s="98" t="str">
        <f>IF(ISERROR(VLOOKUP(J101,'KAYIT LİSTESİ'!$B$4:$H$1046,4,0)),"",(VLOOKUP(J101,'KAYIT LİSTESİ'!$B$4:$H$1046,4,0)))</f>
        <v/>
      </c>
      <c r="M101" s="188" t="str">
        <f>IF(ISERROR(VLOOKUP(J101,'KAYIT LİSTESİ'!$B$4:$H$1046,5,0)),"",(VLOOKUP(J101,'KAYIT LİSTESİ'!$B$4:$H$1046,5,0)))</f>
        <v/>
      </c>
      <c r="N101" s="188" t="str">
        <f>IF(ISERROR(VLOOKUP(J101,'KAYIT LİSTESİ'!$B$4:$H$1046,6,0)),"",(VLOOKUP(J101,'KAYIT LİSTESİ'!$B$4:$H$1046,6,0)))</f>
        <v/>
      </c>
      <c r="O101" s="206"/>
    </row>
    <row r="102" spans="1:15" ht="42.75" customHeight="1" x14ac:dyDescent="0.2">
      <c r="A102" s="556" t="s">
        <v>481</v>
      </c>
      <c r="B102" s="556"/>
      <c r="C102" s="556"/>
      <c r="D102" s="556"/>
      <c r="E102" s="556"/>
      <c r="F102" s="556"/>
      <c r="G102" s="556"/>
      <c r="H102" s="232"/>
      <c r="I102" s="96">
        <v>26</v>
      </c>
      <c r="J102" s="97" t="s">
        <v>400</v>
      </c>
      <c r="K102" s="266" t="str">
        <f>IF(ISERROR(VLOOKUP(J102,'KAYIT LİSTESİ'!$B$4:$H$1046,2,0)),"",(VLOOKUP(J102,'KAYIT LİSTESİ'!$B$4:$H$1046,2,0)))</f>
        <v/>
      </c>
      <c r="L102" s="98" t="str">
        <f>IF(ISERROR(VLOOKUP(J102,'KAYIT LİSTESİ'!$B$4:$H$1046,4,0)),"",(VLOOKUP(J102,'KAYIT LİSTESİ'!$B$4:$H$1046,4,0)))</f>
        <v/>
      </c>
      <c r="M102" s="188" t="str">
        <f>IF(ISERROR(VLOOKUP(J102,'KAYIT LİSTESİ'!$B$4:$H$1046,5,0)),"",(VLOOKUP(J102,'KAYIT LİSTESİ'!$B$4:$H$1046,5,0)))</f>
        <v/>
      </c>
      <c r="N102" s="188" t="str">
        <f>IF(ISERROR(VLOOKUP(J102,'KAYIT LİSTESİ'!$B$4:$H$1046,6,0)),"",(VLOOKUP(J102,'KAYIT LİSTESİ'!$B$4:$H$1046,6,0)))</f>
        <v/>
      </c>
      <c r="O102" s="206"/>
    </row>
    <row r="103" spans="1:15" ht="42.75" customHeight="1" x14ac:dyDescent="0.2">
      <c r="A103" s="557" t="s">
        <v>16</v>
      </c>
      <c r="B103" s="558"/>
      <c r="C103" s="558"/>
      <c r="D103" s="558"/>
      <c r="E103" s="558"/>
      <c r="F103" s="558"/>
      <c r="G103" s="558"/>
      <c r="H103" s="232"/>
      <c r="I103" s="96">
        <v>27</v>
      </c>
      <c r="J103" s="97" t="s">
        <v>401</v>
      </c>
      <c r="K103" s="266" t="str">
        <f>IF(ISERROR(VLOOKUP(J103,'KAYIT LİSTESİ'!$B$4:$H$1046,2,0)),"",(VLOOKUP(J103,'KAYIT LİSTESİ'!$B$4:$H$1046,2,0)))</f>
        <v/>
      </c>
      <c r="L103" s="98" t="str">
        <f>IF(ISERROR(VLOOKUP(J103,'KAYIT LİSTESİ'!$B$4:$H$1046,4,0)),"",(VLOOKUP(J103,'KAYIT LİSTESİ'!$B$4:$H$1046,4,0)))</f>
        <v/>
      </c>
      <c r="M103" s="188" t="str">
        <f>IF(ISERROR(VLOOKUP(J103,'KAYIT LİSTESİ'!$B$4:$H$1046,5,0)),"",(VLOOKUP(J103,'KAYIT LİSTESİ'!$B$4:$H$1046,5,0)))</f>
        <v/>
      </c>
      <c r="N103" s="188" t="str">
        <f>IF(ISERROR(VLOOKUP(J103,'KAYIT LİSTESİ'!$B$4:$H$1046,6,0)),"",(VLOOKUP(J103,'KAYIT LİSTESİ'!$B$4:$H$1046,6,0)))</f>
        <v/>
      </c>
      <c r="O103" s="206"/>
    </row>
    <row r="104" spans="1:15" ht="42.75" customHeight="1" x14ac:dyDescent="0.2">
      <c r="A104" s="198" t="s">
        <v>12</v>
      </c>
      <c r="B104" s="198" t="s">
        <v>98</v>
      </c>
      <c r="C104" s="198" t="s">
        <v>97</v>
      </c>
      <c r="D104" s="199" t="s">
        <v>13</v>
      </c>
      <c r="E104" s="200" t="s">
        <v>14</v>
      </c>
      <c r="F104" s="200" t="s">
        <v>219</v>
      </c>
      <c r="G104" s="198" t="s">
        <v>271</v>
      </c>
      <c r="H104" s="232"/>
      <c r="I104" s="96">
        <v>28</v>
      </c>
      <c r="J104" s="97" t="s">
        <v>402</v>
      </c>
      <c r="K104" s="266" t="str">
        <f>IF(ISERROR(VLOOKUP(J104,'KAYIT LİSTESİ'!$B$4:$H$1046,2,0)),"",(VLOOKUP(J104,'KAYIT LİSTESİ'!$B$4:$H$1046,2,0)))</f>
        <v/>
      </c>
      <c r="L104" s="98" t="str">
        <f>IF(ISERROR(VLOOKUP(J104,'KAYIT LİSTESİ'!$B$4:$H$1046,4,0)),"",(VLOOKUP(J104,'KAYIT LİSTESİ'!$B$4:$H$1046,4,0)))</f>
        <v/>
      </c>
      <c r="M104" s="188" t="str">
        <f>IF(ISERROR(VLOOKUP(J104,'KAYIT LİSTESİ'!$B$4:$H$1046,5,0)),"",(VLOOKUP(J104,'KAYIT LİSTESİ'!$B$4:$H$1046,5,0)))</f>
        <v/>
      </c>
      <c r="N104" s="188" t="str">
        <f>IF(ISERROR(VLOOKUP(J104,'KAYIT LİSTESİ'!$B$4:$H$1046,6,0)),"",(VLOOKUP(J104,'KAYIT LİSTESİ'!$B$4:$H$1046,6,0)))</f>
        <v/>
      </c>
      <c r="O104" s="206"/>
    </row>
    <row r="105" spans="1:15" ht="42.75" customHeight="1" x14ac:dyDescent="0.2">
      <c r="A105" s="73">
        <v>1</v>
      </c>
      <c r="B105" s="203" t="s">
        <v>582</v>
      </c>
      <c r="C105" s="263" t="str">
        <f>IF(ISERROR(VLOOKUP(B105,'KAYIT LİSTESİ'!$B$4:$H$1046,2,0)),"",(VLOOKUP(B105,'KAYIT LİSTESİ'!$B$4:$H$1046,2,0)))</f>
        <v/>
      </c>
      <c r="D105" s="126" t="str">
        <f>IF(ISERROR(VLOOKUP(B105,'KAYIT LİSTESİ'!$B$4:$H$1046,4,0)),"",(VLOOKUP(B105,'KAYIT LİSTESİ'!$B$4:$H$1046,4,0)))</f>
        <v/>
      </c>
      <c r="E105" s="204" t="str">
        <f>IF(ISERROR(VLOOKUP(B105,'KAYIT LİSTESİ'!$B$4:$H$1046,5,0)),"",(VLOOKUP(B105,'KAYIT LİSTESİ'!$B$4:$H$1046,5,0)))</f>
        <v/>
      </c>
      <c r="F105" s="204" t="str">
        <f>IF(ISERROR(VLOOKUP(B105,'KAYIT LİSTESİ'!$B$4:$H$1046,6,0)),"",(VLOOKUP(B105,'KAYIT LİSTESİ'!$B$4:$H$1046,6,0)))</f>
        <v/>
      </c>
      <c r="G105" s="127"/>
      <c r="H105" s="232"/>
      <c r="I105" s="96">
        <v>29</v>
      </c>
      <c r="J105" s="97" t="s">
        <v>403</v>
      </c>
      <c r="K105" s="266" t="str">
        <f>IF(ISERROR(VLOOKUP(J105,'KAYIT LİSTESİ'!$B$4:$H$1046,2,0)),"",(VLOOKUP(J105,'KAYIT LİSTESİ'!$B$4:$H$1046,2,0)))</f>
        <v/>
      </c>
      <c r="L105" s="98" t="str">
        <f>IF(ISERROR(VLOOKUP(J105,'KAYIT LİSTESİ'!$B$4:$H$1046,4,0)),"",(VLOOKUP(J105,'KAYIT LİSTESİ'!$B$4:$H$1046,4,0)))</f>
        <v/>
      </c>
      <c r="M105" s="188" t="str">
        <f>IF(ISERROR(VLOOKUP(J105,'KAYIT LİSTESİ'!$B$4:$H$1046,5,0)),"",(VLOOKUP(J105,'KAYIT LİSTESİ'!$B$4:$H$1046,5,0)))</f>
        <v/>
      </c>
      <c r="N105" s="188" t="str">
        <f>IF(ISERROR(VLOOKUP(J105,'KAYIT LİSTESİ'!$B$4:$H$1046,6,0)),"",(VLOOKUP(J105,'KAYIT LİSTESİ'!$B$4:$H$1046,6,0)))</f>
        <v/>
      </c>
      <c r="O105" s="206"/>
    </row>
    <row r="106" spans="1:15" ht="42.75" customHeight="1" x14ac:dyDescent="0.2">
      <c r="A106" s="73">
        <v>2</v>
      </c>
      <c r="B106" s="203" t="s">
        <v>583</v>
      </c>
      <c r="C106" s="263" t="str">
        <f>IF(ISERROR(VLOOKUP(B106,'KAYIT LİSTESİ'!$B$4:$H$1046,2,0)),"",(VLOOKUP(B106,'KAYIT LİSTESİ'!$B$4:$H$1046,2,0)))</f>
        <v/>
      </c>
      <c r="D106" s="126" t="str">
        <f>IF(ISERROR(VLOOKUP(B106,'KAYIT LİSTESİ'!$B$4:$H$1046,4,0)),"",(VLOOKUP(B106,'KAYIT LİSTESİ'!$B$4:$H$1046,4,0)))</f>
        <v/>
      </c>
      <c r="E106" s="204" t="str">
        <f>IF(ISERROR(VLOOKUP(B106,'KAYIT LİSTESİ'!$B$4:$H$1046,5,0)),"",(VLOOKUP(B106,'KAYIT LİSTESİ'!$B$4:$H$1046,5,0)))</f>
        <v/>
      </c>
      <c r="F106" s="204" t="str">
        <f>IF(ISERROR(VLOOKUP(B106,'KAYIT LİSTESİ'!$B$4:$H$1046,6,0)),"",(VLOOKUP(B106,'KAYIT LİSTESİ'!$B$4:$H$1046,6,0)))</f>
        <v/>
      </c>
      <c r="G106" s="127"/>
      <c r="H106" s="232"/>
      <c r="I106" s="96">
        <v>30</v>
      </c>
      <c r="J106" s="97" t="s">
        <v>404</v>
      </c>
      <c r="K106" s="266" t="str">
        <f>IF(ISERROR(VLOOKUP(J106,'KAYIT LİSTESİ'!$B$4:$H$1046,2,0)),"",(VLOOKUP(J106,'KAYIT LİSTESİ'!$B$4:$H$1046,2,0)))</f>
        <v/>
      </c>
      <c r="L106" s="98" t="str">
        <f>IF(ISERROR(VLOOKUP(J106,'KAYIT LİSTESİ'!$B$4:$H$1046,4,0)),"",(VLOOKUP(J106,'KAYIT LİSTESİ'!$B$4:$H$1046,4,0)))</f>
        <v/>
      </c>
      <c r="M106" s="188" t="str">
        <f>IF(ISERROR(VLOOKUP(J106,'KAYIT LİSTESİ'!$B$4:$H$1046,5,0)),"",(VLOOKUP(J106,'KAYIT LİSTESİ'!$B$4:$H$1046,5,0)))</f>
        <v/>
      </c>
      <c r="N106" s="188" t="str">
        <f>IF(ISERROR(VLOOKUP(J106,'KAYIT LİSTESİ'!$B$4:$H$1046,6,0)),"",(VLOOKUP(J106,'KAYIT LİSTESİ'!$B$4:$H$1046,6,0)))</f>
        <v/>
      </c>
      <c r="O106" s="206"/>
    </row>
    <row r="107" spans="1:15" ht="42.75" customHeight="1" x14ac:dyDescent="0.2">
      <c r="A107" s="73">
        <v>3</v>
      </c>
      <c r="B107" s="203" t="s">
        <v>584</v>
      </c>
      <c r="C107" s="263" t="str">
        <f>IF(ISERROR(VLOOKUP(B107,'KAYIT LİSTESİ'!$B$4:$H$1046,2,0)),"",(VLOOKUP(B107,'KAYIT LİSTESİ'!$B$4:$H$1046,2,0)))</f>
        <v/>
      </c>
      <c r="D107" s="126" t="str">
        <f>IF(ISERROR(VLOOKUP(B107,'KAYIT LİSTESİ'!$B$4:$H$1046,4,0)),"",(VLOOKUP(B107,'KAYIT LİSTESİ'!$B$4:$H$1046,4,0)))</f>
        <v/>
      </c>
      <c r="E107" s="204" t="str">
        <f>IF(ISERROR(VLOOKUP(B107,'KAYIT LİSTESİ'!$B$4:$H$1046,5,0)),"",(VLOOKUP(B107,'KAYIT LİSTESİ'!$B$4:$H$1046,5,0)))</f>
        <v/>
      </c>
      <c r="F107" s="204" t="str">
        <f>IF(ISERROR(VLOOKUP(B107,'KAYIT LİSTESİ'!$B$4:$H$1046,6,0)),"",(VLOOKUP(B107,'KAYIT LİSTESİ'!$B$4:$H$1046,6,0)))</f>
        <v/>
      </c>
      <c r="G107" s="127"/>
      <c r="H107" s="232"/>
      <c r="I107" s="96">
        <v>31</v>
      </c>
      <c r="J107" s="97" t="s">
        <v>405</v>
      </c>
      <c r="K107" s="266" t="str">
        <f>IF(ISERROR(VLOOKUP(J107,'KAYIT LİSTESİ'!$B$4:$H$1046,2,0)),"",(VLOOKUP(J107,'KAYIT LİSTESİ'!$B$4:$H$1046,2,0)))</f>
        <v/>
      </c>
      <c r="L107" s="98" t="str">
        <f>IF(ISERROR(VLOOKUP(J107,'KAYIT LİSTESİ'!$B$4:$H$1046,4,0)),"",(VLOOKUP(J107,'KAYIT LİSTESİ'!$B$4:$H$1046,4,0)))</f>
        <v/>
      </c>
      <c r="M107" s="188" t="str">
        <f>IF(ISERROR(VLOOKUP(J107,'KAYIT LİSTESİ'!$B$4:$H$1046,5,0)),"",(VLOOKUP(J107,'KAYIT LİSTESİ'!$B$4:$H$1046,5,0)))</f>
        <v/>
      </c>
      <c r="N107" s="188" t="str">
        <f>IF(ISERROR(VLOOKUP(J107,'KAYIT LİSTESİ'!$B$4:$H$1046,6,0)),"",(VLOOKUP(J107,'KAYIT LİSTESİ'!$B$4:$H$1046,6,0)))</f>
        <v/>
      </c>
      <c r="O107" s="206"/>
    </row>
    <row r="108" spans="1:15" ht="42.75" customHeight="1" x14ac:dyDescent="0.2">
      <c r="A108" s="73">
        <v>4</v>
      </c>
      <c r="B108" s="203" t="s">
        <v>585</v>
      </c>
      <c r="C108" s="263" t="str">
        <f>IF(ISERROR(VLOOKUP(B108,'KAYIT LİSTESİ'!$B$4:$H$1046,2,0)),"",(VLOOKUP(B108,'KAYIT LİSTESİ'!$B$4:$H$1046,2,0)))</f>
        <v/>
      </c>
      <c r="D108" s="126" t="str">
        <f>IF(ISERROR(VLOOKUP(B108,'KAYIT LİSTESİ'!$B$4:$H$1046,4,0)),"",(VLOOKUP(B108,'KAYIT LİSTESİ'!$B$4:$H$1046,4,0)))</f>
        <v/>
      </c>
      <c r="E108" s="204" t="str">
        <f>IF(ISERROR(VLOOKUP(B108,'KAYIT LİSTESİ'!$B$4:$H$1046,5,0)),"",(VLOOKUP(B108,'KAYIT LİSTESİ'!$B$4:$H$1046,5,0)))</f>
        <v/>
      </c>
      <c r="F108" s="204" t="str">
        <f>IF(ISERROR(VLOOKUP(B108,'KAYIT LİSTESİ'!$B$4:$H$1046,6,0)),"",(VLOOKUP(B108,'KAYIT LİSTESİ'!$B$4:$H$1046,6,0)))</f>
        <v/>
      </c>
      <c r="G108" s="127"/>
      <c r="H108" s="232"/>
      <c r="I108" s="96">
        <v>32</v>
      </c>
      <c r="J108" s="97" t="s">
        <v>406</v>
      </c>
      <c r="K108" s="266" t="str">
        <f>IF(ISERROR(VLOOKUP(J108,'KAYIT LİSTESİ'!$B$4:$H$1046,2,0)),"",(VLOOKUP(J108,'KAYIT LİSTESİ'!$B$4:$H$1046,2,0)))</f>
        <v/>
      </c>
      <c r="L108" s="98" t="str">
        <f>IF(ISERROR(VLOOKUP(J108,'KAYIT LİSTESİ'!$B$4:$H$1046,4,0)),"",(VLOOKUP(J108,'KAYIT LİSTESİ'!$B$4:$H$1046,4,0)))</f>
        <v/>
      </c>
      <c r="M108" s="188" t="str">
        <f>IF(ISERROR(VLOOKUP(J108,'KAYIT LİSTESİ'!$B$4:$H$1046,5,0)),"",(VLOOKUP(J108,'KAYIT LİSTESİ'!$B$4:$H$1046,5,0)))</f>
        <v/>
      </c>
      <c r="N108" s="188" t="str">
        <f>IF(ISERROR(VLOOKUP(J108,'KAYIT LİSTESİ'!$B$4:$H$1046,6,0)),"",(VLOOKUP(J108,'KAYIT LİSTESİ'!$B$4:$H$1046,6,0)))</f>
        <v/>
      </c>
      <c r="O108" s="206"/>
    </row>
    <row r="109" spans="1:15" ht="42.75" customHeight="1" x14ac:dyDescent="0.2">
      <c r="A109" s="73">
        <v>5</v>
      </c>
      <c r="B109" s="203" t="s">
        <v>586</v>
      </c>
      <c r="C109" s="263" t="str">
        <f>IF(ISERROR(VLOOKUP(B109,'KAYIT LİSTESİ'!$B$4:$H$1046,2,0)),"",(VLOOKUP(B109,'KAYIT LİSTESİ'!$B$4:$H$1046,2,0)))</f>
        <v/>
      </c>
      <c r="D109" s="126" t="str">
        <f>IF(ISERROR(VLOOKUP(B109,'KAYIT LİSTESİ'!$B$4:$H$1046,4,0)),"",(VLOOKUP(B109,'KAYIT LİSTESİ'!$B$4:$H$1046,4,0)))</f>
        <v/>
      </c>
      <c r="E109" s="204" t="str">
        <f>IF(ISERROR(VLOOKUP(B109,'KAYIT LİSTESİ'!$B$4:$H$1046,5,0)),"",(VLOOKUP(B109,'KAYIT LİSTESİ'!$B$4:$H$1046,5,0)))</f>
        <v/>
      </c>
      <c r="F109" s="204" t="str">
        <f>IF(ISERROR(VLOOKUP(B109,'KAYIT LİSTESİ'!$B$4:$H$1046,6,0)),"",(VLOOKUP(B109,'KAYIT LİSTESİ'!$B$4:$H$1046,6,0)))</f>
        <v/>
      </c>
      <c r="G109" s="127"/>
      <c r="H109" s="232"/>
      <c r="I109" s="96">
        <v>33</v>
      </c>
      <c r="J109" s="97" t="s">
        <v>407</v>
      </c>
      <c r="K109" s="266" t="str">
        <f>IF(ISERROR(VLOOKUP(J109,'KAYIT LİSTESİ'!$B$4:$H$1046,2,0)),"",(VLOOKUP(J109,'KAYIT LİSTESİ'!$B$4:$H$1046,2,0)))</f>
        <v/>
      </c>
      <c r="L109" s="98" t="str">
        <f>IF(ISERROR(VLOOKUP(J109,'KAYIT LİSTESİ'!$B$4:$H$1046,4,0)),"",(VLOOKUP(J109,'KAYIT LİSTESİ'!$B$4:$H$1046,4,0)))</f>
        <v/>
      </c>
      <c r="M109" s="188" t="str">
        <f>IF(ISERROR(VLOOKUP(J109,'KAYIT LİSTESİ'!$B$4:$H$1046,5,0)),"",(VLOOKUP(J109,'KAYIT LİSTESİ'!$B$4:$H$1046,5,0)))</f>
        <v/>
      </c>
      <c r="N109" s="188" t="str">
        <f>IF(ISERROR(VLOOKUP(J109,'KAYIT LİSTESİ'!$B$4:$H$1046,6,0)),"",(VLOOKUP(J109,'KAYIT LİSTESİ'!$B$4:$H$1046,6,0)))</f>
        <v/>
      </c>
      <c r="O109" s="206"/>
    </row>
    <row r="110" spans="1:15" ht="42.75" customHeight="1" x14ac:dyDescent="0.2">
      <c r="A110" s="73">
        <v>6</v>
      </c>
      <c r="B110" s="203" t="s">
        <v>587</v>
      </c>
      <c r="C110" s="263" t="str">
        <f>IF(ISERROR(VLOOKUP(B110,'KAYIT LİSTESİ'!$B$4:$H$1046,2,0)),"",(VLOOKUP(B110,'KAYIT LİSTESİ'!$B$4:$H$1046,2,0)))</f>
        <v/>
      </c>
      <c r="D110" s="126" t="str">
        <f>IF(ISERROR(VLOOKUP(B110,'KAYIT LİSTESİ'!$B$4:$H$1046,4,0)),"",(VLOOKUP(B110,'KAYIT LİSTESİ'!$B$4:$H$1046,4,0)))</f>
        <v/>
      </c>
      <c r="E110" s="204" t="str">
        <f>IF(ISERROR(VLOOKUP(B110,'KAYIT LİSTESİ'!$B$4:$H$1046,5,0)),"",(VLOOKUP(B110,'KAYIT LİSTESİ'!$B$4:$H$1046,5,0)))</f>
        <v/>
      </c>
      <c r="F110" s="204" t="str">
        <f>IF(ISERROR(VLOOKUP(B110,'KAYIT LİSTESİ'!$B$4:$H$1046,6,0)),"",(VLOOKUP(B110,'KAYIT LİSTESİ'!$B$4:$H$1046,6,0)))</f>
        <v/>
      </c>
      <c r="G110" s="127"/>
      <c r="H110" s="219"/>
      <c r="I110" s="96">
        <v>34</v>
      </c>
      <c r="J110" s="97" t="s">
        <v>408</v>
      </c>
      <c r="K110" s="266" t="str">
        <f>IF(ISERROR(VLOOKUP(J110,'KAYIT LİSTESİ'!$B$4:$H$1046,2,0)),"",(VLOOKUP(J110,'KAYIT LİSTESİ'!$B$4:$H$1046,2,0)))</f>
        <v/>
      </c>
      <c r="L110" s="98" t="str">
        <f>IF(ISERROR(VLOOKUP(J110,'KAYIT LİSTESİ'!$B$4:$H$1046,4,0)),"",(VLOOKUP(J110,'KAYIT LİSTESİ'!$B$4:$H$1046,4,0)))</f>
        <v/>
      </c>
      <c r="M110" s="188" t="str">
        <f>IF(ISERROR(VLOOKUP(J110,'KAYIT LİSTESİ'!$B$4:$H$1046,5,0)),"",(VLOOKUP(J110,'KAYIT LİSTESİ'!$B$4:$H$1046,5,0)))</f>
        <v/>
      </c>
      <c r="N110" s="188" t="str">
        <f>IF(ISERROR(VLOOKUP(J110,'KAYIT LİSTESİ'!$B$4:$H$1046,6,0)),"",(VLOOKUP(J110,'KAYIT LİSTESİ'!$B$4:$H$1046,6,0)))</f>
        <v/>
      </c>
      <c r="O110" s="206"/>
    </row>
    <row r="111" spans="1:15" ht="42.75" customHeight="1" x14ac:dyDescent="0.2">
      <c r="A111" s="73">
        <v>7</v>
      </c>
      <c r="B111" s="203" t="s">
        <v>588</v>
      </c>
      <c r="C111" s="263" t="str">
        <f>IF(ISERROR(VLOOKUP(B111,'KAYIT LİSTESİ'!$B$4:$H$1046,2,0)),"",(VLOOKUP(B111,'KAYIT LİSTESİ'!$B$4:$H$1046,2,0)))</f>
        <v/>
      </c>
      <c r="D111" s="126" t="str">
        <f>IF(ISERROR(VLOOKUP(B111,'KAYIT LİSTESİ'!$B$4:$H$1046,4,0)),"",(VLOOKUP(B111,'KAYIT LİSTESİ'!$B$4:$H$1046,4,0)))</f>
        <v/>
      </c>
      <c r="E111" s="204" t="str">
        <f>IF(ISERROR(VLOOKUP(B111,'KAYIT LİSTESİ'!$B$4:$H$1046,5,0)),"",(VLOOKUP(B111,'KAYIT LİSTESİ'!$B$4:$H$1046,5,0)))</f>
        <v/>
      </c>
      <c r="F111" s="204" t="str">
        <f>IF(ISERROR(VLOOKUP(B111,'KAYIT LİSTESİ'!$B$4:$H$1046,6,0)),"",(VLOOKUP(B111,'KAYIT LİSTESİ'!$B$4:$H$1046,6,0)))</f>
        <v/>
      </c>
      <c r="G111" s="127"/>
      <c r="H111" s="219"/>
      <c r="I111" s="96">
        <v>35</v>
      </c>
      <c r="J111" s="97" t="s">
        <v>409</v>
      </c>
      <c r="K111" s="266" t="str">
        <f>IF(ISERROR(VLOOKUP(J111,'KAYIT LİSTESİ'!$B$4:$H$1046,2,0)),"",(VLOOKUP(J111,'KAYIT LİSTESİ'!$B$4:$H$1046,2,0)))</f>
        <v/>
      </c>
      <c r="L111" s="98" t="str">
        <f>IF(ISERROR(VLOOKUP(J111,'KAYIT LİSTESİ'!$B$4:$H$1046,4,0)),"",(VLOOKUP(J111,'KAYIT LİSTESİ'!$B$4:$H$1046,4,0)))</f>
        <v/>
      </c>
      <c r="M111" s="188" t="str">
        <f>IF(ISERROR(VLOOKUP(J111,'KAYIT LİSTESİ'!$B$4:$H$1046,5,0)),"",(VLOOKUP(J111,'KAYIT LİSTESİ'!$B$4:$H$1046,5,0)))</f>
        <v/>
      </c>
      <c r="N111" s="188" t="str">
        <f>IF(ISERROR(VLOOKUP(J111,'KAYIT LİSTESİ'!$B$4:$H$1046,6,0)),"",(VLOOKUP(J111,'KAYIT LİSTESİ'!$B$4:$H$1046,6,0)))</f>
        <v/>
      </c>
      <c r="O111" s="206"/>
    </row>
    <row r="112" spans="1:15" ht="42.75" customHeight="1" x14ac:dyDescent="0.2">
      <c r="A112" s="73">
        <v>8</v>
      </c>
      <c r="B112" s="203" t="s">
        <v>589</v>
      </c>
      <c r="C112" s="263" t="str">
        <f>IF(ISERROR(VLOOKUP(B112,'KAYIT LİSTESİ'!$B$4:$H$1046,2,0)),"",(VLOOKUP(B112,'KAYIT LİSTESİ'!$B$4:$H$1046,2,0)))</f>
        <v/>
      </c>
      <c r="D112" s="126" t="str">
        <f>IF(ISERROR(VLOOKUP(B112,'KAYIT LİSTESİ'!$B$4:$H$1046,4,0)),"",(VLOOKUP(B112,'KAYIT LİSTESİ'!$B$4:$H$1046,4,0)))</f>
        <v/>
      </c>
      <c r="E112" s="204" t="str">
        <f>IF(ISERROR(VLOOKUP(B112,'KAYIT LİSTESİ'!$B$4:$H$1046,5,0)),"",(VLOOKUP(B112,'KAYIT LİSTESİ'!$B$4:$H$1046,5,0)))</f>
        <v/>
      </c>
      <c r="F112" s="204" t="str">
        <f>IF(ISERROR(VLOOKUP(B112,'KAYIT LİSTESİ'!$B$4:$H$1046,6,0)),"",(VLOOKUP(B112,'KAYIT LİSTESİ'!$B$4:$H$1046,6,0)))</f>
        <v/>
      </c>
      <c r="G112" s="127"/>
      <c r="H112" s="219"/>
      <c r="I112" s="96">
        <v>36</v>
      </c>
      <c r="J112" s="97" t="s">
        <v>410</v>
      </c>
      <c r="K112" s="266" t="str">
        <f>IF(ISERROR(VLOOKUP(J112,'KAYIT LİSTESİ'!$B$4:$H$1046,2,0)),"",(VLOOKUP(J112,'KAYIT LİSTESİ'!$B$4:$H$1046,2,0)))</f>
        <v/>
      </c>
      <c r="L112" s="98" t="str">
        <f>IF(ISERROR(VLOOKUP(J112,'KAYIT LİSTESİ'!$B$4:$H$1046,4,0)),"",(VLOOKUP(J112,'KAYIT LİSTESİ'!$B$4:$H$1046,4,0)))</f>
        <v/>
      </c>
      <c r="M112" s="188" t="str">
        <f>IF(ISERROR(VLOOKUP(J112,'KAYIT LİSTESİ'!$B$4:$H$1046,5,0)),"",(VLOOKUP(J112,'KAYIT LİSTESİ'!$B$4:$H$1046,5,0)))</f>
        <v/>
      </c>
      <c r="N112" s="188" t="str">
        <f>IF(ISERROR(VLOOKUP(J112,'KAYIT LİSTESİ'!$B$4:$H$1046,6,0)),"",(VLOOKUP(J112,'KAYIT LİSTESİ'!$B$4:$H$1046,6,0)))</f>
        <v/>
      </c>
      <c r="O112" s="206"/>
    </row>
    <row r="113" spans="1:15" ht="42.75" customHeight="1" x14ac:dyDescent="0.2">
      <c r="A113" s="557" t="s">
        <v>17</v>
      </c>
      <c r="B113" s="558"/>
      <c r="C113" s="558"/>
      <c r="D113" s="558"/>
      <c r="E113" s="558"/>
      <c r="F113" s="558"/>
      <c r="G113" s="558"/>
      <c r="H113" s="219"/>
      <c r="I113" s="96">
        <v>37</v>
      </c>
      <c r="J113" s="97" t="s">
        <v>411</v>
      </c>
      <c r="K113" s="266" t="str">
        <f>IF(ISERROR(VLOOKUP(J113,'KAYIT LİSTESİ'!$B$4:$H$1046,2,0)),"",(VLOOKUP(J113,'KAYIT LİSTESİ'!$B$4:$H$1046,2,0)))</f>
        <v/>
      </c>
      <c r="L113" s="98" t="str">
        <f>IF(ISERROR(VLOOKUP(J113,'KAYIT LİSTESİ'!$B$4:$H$1046,4,0)),"",(VLOOKUP(J113,'KAYIT LİSTESİ'!$B$4:$H$1046,4,0)))</f>
        <v/>
      </c>
      <c r="M113" s="188" t="str">
        <f>IF(ISERROR(VLOOKUP(J113,'KAYIT LİSTESİ'!$B$4:$H$1046,5,0)),"",(VLOOKUP(J113,'KAYIT LİSTESİ'!$B$4:$H$1046,5,0)))</f>
        <v/>
      </c>
      <c r="N113" s="188" t="str">
        <f>IF(ISERROR(VLOOKUP(J113,'KAYIT LİSTESİ'!$B$4:$H$1046,6,0)),"",(VLOOKUP(J113,'KAYIT LİSTESİ'!$B$4:$H$1046,6,0)))</f>
        <v/>
      </c>
      <c r="O113" s="206"/>
    </row>
    <row r="114" spans="1:15" ht="42.75" customHeight="1" x14ac:dyDescent="0.2">
      <c r="A114" s="198" t="s">
        <v>12</v>
      </c>
      <c r="B114" s="198" t="s">
        <v>98</v>
      </c>
      <c r="C114" s="198" t="s">
        <v>97</v>
      </c>
      <c r="D114" s="199" t="s">
        <v>13</v>
      </c>
      <c r="E114" s="200" t="s">
        <v>14</v>
      </c>
      <c r="F114" s="200" t="s">
        <v>219</v>
      </c>
      <c r="G114" s="198" t="s">
        <v>271</v>
      </c>
      <c r="H114" s="219"/>
      <c r="I114" s="96">
        <v>38</v>
      </c>
      <c r="J114" s="97" t="s">
        <v>412</v>
      </c>
      <c r="K114" s="266" t="str">
        <f>IF(ISERROR(VLOOKUP(J114,'KAYIT LİSTESİ'!$B$4:$H$1046,2,0)),"",(VLOOKUP(J114,'KAYIT LİSTESİ'!$B$4:$H$1046,2,0)))</f>
        <v/>
      </c>
      <c r="L114" s="98" t="str">
        <f>IF(ISERROR(VLOOKUP(J114,'KAYIT LİSTESİ'!$B$4:$H$1046,4,0)),"",(VLOOKUP(J114,'KAYIT LİSTESİ'!$B$4:$H$1046,4,0)))</f>
        <v/>
      </c>
      <c r="M114" s="188" t="str">
        <f>IF(ISERROR(VLOOKUP(J114,'KAYIT LİSTESİ'!$B$4:$H$1046,5,0)),"",(VLOOKUP(J114,'KAYIT LİSTESİ'!$B$4:$H$1046,5,0)))</f>
        <v/>
      </c>
      <c r="N114" s="188" t="str">
        <f>IF(ISERROR(VLOOKUP(J114,'KAYIT LİSTESİ'!$B$4:$H$1046,6,0)),"",(VLOOKUP(J114,'KAYIT LİSTESİ'!$B$4:$H$1046,6,0)))</f>
        <v/>
      </c>
      <c r="O114" s="206"/>
    </row>
    <row r="115" spans="1:15" ht="42.75" customHeight="1" x14ac:dyDescent="0.2">
      <c r="A115" s="73">
        <v>1</v>
      </c>
      <c r="B115" s="203" t="s">
        <v>590</v>
      </c>
      <c r="C115" s="263" t="str">
        <f>IF(ISERROR(VLOOKUP(B115,'KAYIT LİSTESİ'!$B$4:$H$1046,2,0)),"",(VLOOKUP(B115,'KAYIT LİSTESİ'!$B$4:$H$1046,2,0)))</f>
        <v/>
      </c>
      <c r="D115" s="126" t="str">
        <f>IF(ISERROR(VLOOKUP(B115,'KAYIT LİSTESİ'!$B$4:$H$1046,4,0)),"",(VLOOKUP(B115,'KAYIT LİSTESİ'!$B$4:$H$1046,4,0)))</f>
        <v/>
      </c>
      <c r="E115" s="204" t="str">
        <f>IF(ISERROR(VLOOKUP(B115,'KAYIT LİSTESİ'!$B$4:$H$1046,5,0)),"",(VLOOKUP(B115,'KAYIT LİSTESİ'!$B$4:$H$1046,5,0)))</f>
        <v/>
      </c>
      <c r="F115" s="204" t="str">
        <f>IF(ISERROR(VLOOKUP(B115,'KAYIT LİSTESİ'!$B$4:$H$1046,6,0)),"",(VLOOKUP(B115,'KAYIT LİSTESİ'!$B$4:$H$1046,6,0)))</f>
        <v/>
      </c>
      <c r="G115" s="127"/>
      <c r="H115" s="219"/>
      <c r="I115" s="96">
        <v>39</v>
      </c>
      <c r="J115" s="97" t="s">
        <v>413</v>
      </c>
      <c r="K115" s="266" t="str">
        <f>IF(ISERROR(VLOOKUP(J115,'KAYIT LİSTESİ'!$B$4:$H$1046,2,0)),"",(VLOOKUP(J115,'KAYIT LİSTESİ'!$B$4:$H$1046,2,0)))</f>
        <v/>
      </c>
      <c r="L115" s="98" t="str">
        <f>IF(ISERROR(VLOOKUP(J115,'KAYIT LİSTESİ'!$B$4:$H$1046,4,0)),"",(VLOOKUP(J115,'KAYIT LİSTESİ'!$B$4:$H$1046,4,0)))</f>
        <v/>
      </c>
      <c r="M115" s="188" t="str">
        <f>IF(ISERROR(VLOOKUP(J115,'KAYIT LİSTESİ'!$B$4:$H$1046,5,0)),"",(VLOOKUP(J115,'KAYIT LİSTESİ'!$B$4:$H$1046,5,0)))</f>
        <v/>
      </c>
      <c r="N115" s="188" t="str">
        <f>IF(ISERROR(VLOOKUP(J115,'KAYIT LİSTESİ'!$B$4:$H$1046,6,0)),"",(VLOOKUP(J115,'KAYIT LİSTESİ'!$B$4:$H$1046,6,0)))</f>
        <v/>
      </c>
      <c r="O115" s="206"/>
    </row>
    <row r="116" spans="1:15" ht="42.75" customHeight="1" x14ac:dyDescent="0.2">
      <c r="A116" s="73">
        <v>2</v>
      </c>
      <c r="B116" s="203" t="s">
        <v>591</v>
      </c>
      <c r="C116" s="263" t="str">
        <f>IF(ISERROR(VLOOKUP(B116,'KAYIT LİSTESİ'!$B$4:$H$1046,2,0)),"",(VLOOKUP(B116,'KAYIT LİSTESİ'!$B$4:$H$1046,2,0)))</f>
        <v/>
      </c>
      <c r="D116" s="126" t="str">
        <f>IF(ISERROR(VLOOKUP(B116,'KAYIT LİSTESİ'!$B$4:$H$1046,4,0)),"",(VLOOKUP(B116,'KAYIT LİSTESİ'!$B$4:$H$1046,4,0)))</f>
        <v/>
      </c>
      <c r="E116" s="204" t="str">
        <f>IF(ISERROR(VLOOKUP(B116,'KAYIT LİSTESİ'!$B$4:$H$1046,5,0)),"",(VLOOKUP(B116,'KAYIT LİSTESİ'!$B$4:$H$1046,5,0)))</f>
        <v/>
      </c>
      <c r="F116" s="204" t="str">
        <f>IF(ISERROR(VLOOKUP(B116,'KAYIT LİSTESİ'!$B$4:$H$1046,6,0)),"",(VLOOKUP(B116,'KAYIT LİSTESİ'!$B$4:$H$1046,6,0)))</f>
        <v/>
      </c>
      <c r="G116" s="127"/>
      <c r="H116" s="219"/>
      <c r="I116" s="96">
        <v>40</v>
      </c>
      <c r="J116" s="97" t="s">
        <v>414</v>
      </c>
      <c r="K116" s="266" t="str">
        <f>IF(ISERROR(VLOOKUP(J116,'KAYIT LİSTESİ'!$B$4:$H$1046,2,0)),"",(VLOOKUP(J116,'KAYIT LİSTESİ'!$B$4:$H$1046,2,0)))</f>
        <v/>
      </c>
      <c r="L116" s="98" t="str">
        <f>IF(ISERROR(VLOOKUP(J116,'KAYIT LİSTESİ'!$B$4:$H$1046,4,0)),"",(VLOOKUP(J116,'KAYIT LİSTESİ'!$B$4:$H$1046,4,0)))</f>
        <v/>
      </c>
      <c r="M116" s="188" t="str">
        <f>IF(ISERROR(VLOOKUP(J116,'KAYIT LİSTESİ'!$B$4:$H$1046,5,0)),"",(VLOOKUP(J116,'KAYIT LİSTESİ'!$B$4:$H$1046,5,0)))</f>
        <v/>
      </c>
      <c r="N116" s="188" t="str">
        <f>IF(ISERROR(VLOOKUP(J116,'KAYIT LİSTESİ'!$B$4:$H$1046,6,0)),"",(VLOOKUP(J116,'KAYIT LİSTESİ'!$B$4:$H$1046,6,0)))</f>
        <v/>
      </c>
      <c r="O116" s="206"/>
    </row>
    <row r="117" spans="1:15" ht="42.75" customHeight="1" x14ac:dyDescent="0.3">
      <c r="A117" s="73">
        <v>3</v>
      </c>
      <c r="B117" s="203" t="s">
        <v>592</v>
      </c>
      <c r="C117" s="263" t="str">
        <f>IF(ISERROR(VLOOKUP(B117,'KAYIT LİSTESİ'!$B$4:$H$1046,2,0)),"",(VLOOKUP(B117,'KAYIT LİSTESİ'!$B$4:$H$1046,2,0)))</f>
        <v/>
      </c>
      <c r="D117" s="126" t="str">
        <f>IF(ISERROR(VLOOKUP(B117,'KAYIT LİSTESİ'!$B$4:$H$1046,4,0)),"",(VLOOKUP(B117,'KAYIT LİSTESİ'!$B$4:$H$1046,4,0)))</f>
        <v/>
      </c>
      <c r="E117" s="204" t="str">
        <f>IF(ISERROR(VLOOKUP(B117,'KAYIT LİSTESİ'!$B$4:$H$1046,5,0)),"",(VLOOKUP(B117,'KAYIT LİSTESİ'!$B$4:$H$1046,5,0)))</f>
        <v/>
      </c>
      <c r="F117" s="204" t="str">
        <f>IF(ISERROR(VLOOKUP(B117,'KAYIT LİSTESİ'!$B$4:$H$1046,6,0)),"",(VLOOKUP(B117,'KAYIT LİSTESİ'!$B$4:$H$1046,6,0)))</f>
        <v/>
      </c>
      <c r="G117" s="127"/>
      <c r="H117" s="219"/>
      <c r="I117" s="677" t="s">
        <v>475</v>
      </c>
      <c r="J117" s="677"/>
      <c r="K117" s="677"/>
      <c r="L117" s="677"/>
      <c r="M117" s="677"/>
      <c r="N117" s="677"/>
      <c r="O117" s="677"/>
    </row>
    <row r="118" spans="1:15" ht="42.75" customHeight="1" x14ac:dyDescent="0.2">
      <c r="A118" s="73">
        <v>4</v>
      </c>
      <c r="B118" s="203" t="s">
        <v>593</v>
      </c>
      <c r="C118" s="263" t="str">
        <f>IF(ISERROR(VLOOKUP(B118,'KAYIT LİSTESİ'!$B$4:$H$1046,2,0)),"",(VLOOKUP(B118,'KAYIT LİSTESİ'!$B$4:$H$1046,2,0)))</f>
        <v/>
      </c>
      <c r="D118" s="126" t="str">
        <f>IF(ISERROR(VLOOKUP(B118,'KAYIT LİSTESİ'!$B$4:$H$1046,4,0)),"",(VLOOKUP(B118,'KAYIT LİSTESİ'!$B$4:$H$1046,4,0)))</f>
        <v/>
      </c>
      <c r="E118" s="204" t="str">
        <f>IF(ISERROR(VLOOKUP(B118,'KAYIT LİSTESİ'!$B$4:$H$1046,5,0)),"",(VLOOKUP(B118,'KAYIT LİSTESİ'!$B$4:$H$1046,5,0)))</f>
        <v/>
      </c>
      <c r="F118" s="204" t="str">
        <f>IF(ISERROR(VLOOKUP(B118,'KAYIT LİSTESİ'!$B$4:$H$1046,6,0)),"",(VLOOKUP(B118,'KAYIT LİSTESİ'!$B$4:$H$1046,6,0)))</f>
        <v/>
      </c>
      <c r="G118" s="127"/>
      <c r="H118" s="219"/>
      <c r="I118" s="227" t="s">
        <v>6</v>
      </c>
      <c r="J118" s="234"/>
      <c r="K118" s="227" t="s">
        <v>96</v>
      </c>
      <c r="L118" s="227" t="s">
        <v>21</v>
      </c>
      <c r="M118" s="227" t="s">
        <v>7</v>
      </c>
      <c r="N118" s="227" t="s">
        <v>218</v>
      </c>
      <c r="O118" s="227" t="s">
        <v>277</v>
      </c>
    </row>
    <row r="119" spans="1:15" ht="42.75" customHeight="1" x14ac:dyDescent="0.2">
      <c r="A119" s="73">
        <v>5</v>
      </c>
      <c r="B119" s="203" t="s">
        <v>594</v>
      </c>
      <c r="C119" s="263" t="str">
        <f>IF(ISERROR(VLOOKUP(B119,'KAYIT LİSTESİ'!$B$4:$H$1046,2,0)),"",(VLOOKUP(B119,'KAYIT LİSTESİ'!$B$4:$H$1046,2,0)))</f>
        <v/>
      </c>
      <c r="D119" s="126" t="str">
        <f>IF(ISERROR(VLOOKUP(B119,'KAYIT LİSTESİ'!$B$4:$H$1046,4,0)),"",(VLOOKUP(B119,'KAYIT LİSTESİ'!$B$4:$H$1046,4,0)))</f>
        <v/>
      </c>
      <c r="E119" s="204" t="str">
        <f>IF(ISERROR(VLOOKUP(B119,'KAYIT LİSTESİ'!$B$4:$H$1046,5,0)),"",(VLOOKUP(B119,'KAYIT LİSTESİ'!$B$4:$H$1046,5,0)))</f>
        <v/>
      </c>
      <c r="F119" s="204" t="str">
        <f>IF(ISERROR(VLOOKUP(B119,'KAYIT LİSTESİ'!$B$4:$H$1046,6,0)),"",(VLOOKUP(B119,'KAYIT LİSTESİ'!$B$4:$H$1046,6,0)))</f>
        <v/>
      </c>
      <c r="G119" s="127"/>
      <c r="H119" s="219"/>
      <c r="I119" s="96">
        <v>1</v>
      </c>
      <c r="J119" s="97" t="s">
        <v>484</v>
      </c>
      <c r="K119" s="266" t="str">
        <f>IF(ISERROR(VLOOKUP(J119,'KAYIT LİSTESİ'!$B$4:$H$1046,2,0)),"",(VLOOKUP(J119,'KAYIT LİSTESİ'!$B$4:$H$1046,2,0)))</f>
        <v/>
      </c>
      <c r="L119" s="98" t="str">
        <f>IF(ISERROR(VLOOKUP(J119,'KAYIT LİSTESİ'!$B$4:$H$1046,4,0)),"",(VLOOKUP(J119,'KAYIT LİSTESİ'!$B$4:$H$1046,4,0)))</f>
        <v/>
      </c>
      <c r="M119" s="188" t="str">
        <f>IF(ISERROR(VLOOKUP(J119,'KAYIT LİSTESİ'!$B$4:$H$1046,5,0)),"",(VLOOKUP(J119,'KAYIT LİSTESİ'!$B$4:$H$1046,5,0)))</f>
        <v/>
      </c>
      <c r="N119" s="188" t="str">
        <f>IF(ISERROR(VLOOKUP(J119,'KAYIT LİSTESİ'!$B$4:$H$1046,6,0)),"",(VLOOKUP(J119,'KAYIT LİSTESİ'!$B$4:$H$1046,6,0)))</f>
        <v/>
      </c>
      <c r="O119" s="206"/>
    </row>
    <row r="120" spans="1:15" ht="42.75" customHeight="1" x14ac:dyDescent="0.2">
      <c r="A120" s="73">
        <v>6</v>
      </c>
      <c r="B120" s="203" t="s">
        <v>595</v>
      </c>
      <c r="C120" s="263" t="str">
        <f>IF(ISERROR(VLOOKUP(B120,'KAYIT LİSTESİ'!$B$4:$H$1046,2,0)),"",(VLOOKUP(B120,'KAYIT LİSTESİ'!$B$4:$H$1046,2,0)))</f>
        <v/>
      </c>
      <c r="D120" s="126" t="str">
        <f>IF(ISERROR(VLOOKUP(B120,'KAYIT LİSTESİ'!$B$4:$H$1046,4,0)),"",(VLOOKUP(B120,'KAYIT LİSTESİ'!$B$4:$H$1046,4,0)))</f>
        <v/>
      </c>
      <c r="E120" s="204" t="str">
        <f>IF(ISERROR(VLOOKUP(B120,'KAYIT LİSTESİ'!$B$4:$H$1046,5,0)),"",(VLOOKUP(B120,'KAYIT LİSTESİ'!$B$4:$H$1046,5,0)))</f>
        <v/>
      </c>
      <c r="F120" s="204" t="str">
        <f>IF(ISERROR(VLOOKUP(B120,'KAYIT LİSTESİ'!$B$4:$H$1046,6,0)),"",(VLOOKUP(B120,'KAYIT LİSTESİ'!$B$4:$H$1046,6,0)))</f>
        <v/>
      </c>
      <c r="G120" s="127"/>
      <c r="H120" s="219"/>
      <c r="I120" s="96">
        <v>2</v>
      </c>
      <c r="J120" s="97" t="s">
        <v>485</v>
      </c>
      <c r="K120" s="266" t="str">
        <f>IF(ISERROR(VLOOKUP(J120,'KAYIT LİSTESİ'!$B$4:$H$1046,2,0)),"",(VLOOKUP(J120,'KAYIT LİSTESİ'!$B$4:$H$1046,2,0)))</f>
        <v/>
      </c>
      <c r="L120" s="98" t="str">
        <f>IF(ISERROR(VLOOKUP(J120,'KAYIT LİSTESİ'!$B$4:$H$1046,4,0)),"",(VLOOKUP(J120,'KAYIT LİSTESİ'!$B$4:$H$1046,4,0)))</f>
        <v/>
      </c>
      <c r="M120" s="188" t="str">
        <f>IF(ISERROR(VLOOKUP(J120,'KAYIT LİSTESİ'!$B$4:$H$1046,5,0)),"",(VLOOKUP(J120,'KAYIT LİSTESİ'!$B$4:$H$1046,5,0)))</f>
        <v/>
      </c>
      <c r="N120" s="188" t="str">
        <f>IF(ISERROR(VLOOKUP(J120,'KAYIT LİSTESİ'!$B$4:$H$1046,6,0)),"",(VLOOKUP(J120,'KAYIT LİSTESİ'!$B$4:$H$1046,6,0)))</f>
        <v/>
      </c>
      <c r="O120" s="206"/>
    </row>
    <row r="121" spans="1:15" ht="42.75" customHeight="1" x14ac:dyDescent="0.2">
      <c r="A121" s="73">
        <v>7</v>
      </c>
      <c r="B121" s="203" t="s">
        <v>596</v>
      </c>
      <c r="C121" s="263" t="str">
        <f>IF(ISERROR(VLOOKUP(B121,'KAYIT LİSTESİ'!$B$4:$H$1046,2,0)),"",(VLOOKUP(B121,'KAYIT LİSTESİ'!$B$4:$H$1046,2,0)))</f>
        <v/>
      </c>
      <c r="D121" s="126" t="str">
        <f>IF(ISERROR(VLOOKUP(B121,'KAYIT LİSTESİ'!$B$4:$H$1046,4,0)),"",(VLOOKUP(B121,'KAYIT LİSTESİ'!$B$4:$H$1046,4,0)))</f>
        <v/>
      </c>
      <c r="E121" s="204" t="str">
        <f>IF(ISERROR(VLOOKUP(B121,'KAYIT LİSTESİ'!$B$4:$H$1046,5,0)),"",(VLOOKUP(B121,'KAYIT LİSTESİ'!$B$4:$H$1046,5,0)))</f>
        <v/>
      </c>
      <c r="F121" s="204" t="str">
        <f>IF(ISERROR(VLOOKUP(B121,'KAYIT LİSTESİ'!$B$4:$H$1046,6,0)),"",(VLOOKUP(B121,'KAYIT LİSTESİ'!$B$4:$H$1046,6,0)))</f>
        <v/>
      </c>
      <c r="G121" s="127"/>
      <c r="H121" s="219"/>
      <c r="I121" s="96">
        <v>3</v>
      </c>
      <c r="J121" s="97" t="s">
        <v>486</v>
      </c>
      <c r="K121" s="266" t="str">
        <f>IF(ISERROR(VLOOKUP(J121,'KAYIT LİSTESİ'!$B$4:$H$1046,2,0)),"",(VLOOKUP(J121,'KAYIT LİSTESİ'!$B$4:$H$1046,2,0)))</f>
        <v/>
      </c>
      <c r="L121" s="98" t="str">
        <f>IF(ISERROR(VLOOKUP(J121,'KAYIT LİSTESİ'!$B$4:$H$1046,4,0)),"",(VLOOKUP(J121,'KAYIT LİSTESİ'!$B$4:$H$1046,4,0)))</f>
        <v/>
      </c>
      <c r="M121" s="188" t="str">
        <f>IF(ISERROR(VLOOKUP(J121,'KAYIT LİSTESİ'!$B$4:$H$1046,5,0)),"",(VLOOKUP(J121,'KAYIT LİSTESİ'!$B$4:$H$1046,5,0)))</f>
        <v/>
      </c>
      <c r="N121" s="188" t="str">
        <f>IF(ISERROR(VLOOKUP(J121,'KAYIT LİSTESİ'!$B$4:$H$1046,6,0)),"",(VLOOKUP(J121,'KAYIT LİSTESİ'!$B$4:$H$1046,6,0)))</f>
        <v/>
      </c>
      <c r="O121" s="206"/>
    </row>
    <row r="122" spans="1:15" ht="42.75" customHeight="1" x14ac:dyDescent="0.2">
      <c r="A122" s="73">
        <v>8</v>
      </c>
      <c r="B122" s="203" t="s">
        <v>597</v>
      </c>
      <c r="C122" s="263" t="str">
        <f>IF(ISERROR(VLOOKUP(B122,'KAYIT LİSTESİ'!$B$4:$H$1046,2,0)),"",(VLOOKUP(B122,'KAYIT LİSTESİ'!$B$4:$H$1046,2,0)))</f>
        <v/>
      </c>
      <c r="D122" s="126" t="str">
        <f>IF(ISERROR(VLOOKUP(B122,'KAYIT LİSTESİ'!$B$4:$H$1046,4,0)),"",(VLOOKUP(B122,'KAYIT LİSTESİ'!$B$4:$H$1046,4,0)))</f>
        <v/>
      </c>
      <c r="E122" s="204" t="str">
        <f>IF(ISERROR(VLOOKUP(B122,'KAYIT LİSTESİ'!$B$4:$H$1046,5,0)),"",(VLOOKUP(B122,'KAYIT LİSTESİ'!$B$4:$H$1046,5,0)))</f>
        <v/>
      </c>
      <c r="F122" s="204" t="str">
        <f>IF(ISERROR(VLOOKUP(B122,'KAYIT LİSTESİ'!$B$4:$H$1046,6,0)),"",(VLOOKUP(B122,'KAYIT LİSTESİ'!$B$4:$H$1046,6,0)))</f>
        <v/>
      </c>
      <c r="G122" s="127"/>
      <c r="H122" s="219"/>
      <c r="I122" s="96">
        <v>4</v>
      </c>
      <c r="J122" s="97" t="s">
        <v>487</v>
      </c>
      <c r="K122" s="266" t="str">
        <f>IF(ISERROR(VLOOKUP(J122,'KAYIT LİSTESİ'!$B$4:$H$1046,2,0)),"",(VLOOKUP(J122,'KAYIT LİSTESİ'!$B$4:$H$1046,2,0)))</f>
        <v/>
      </c>
      <c r="L122" s="98" t="str">
        <f>IF(ISERROR(VLOOKUP(J122,'KAYIT LİSTESİ'!$B$4:$H$1046,4,0)),"",(VLOOKUP(J122,'KAYIT LİSTESİ'!$B$4:$H$1046,4,0)))</f>
        <v/>
      </c>
      <c r="M122" s="188" t="str">
        <f>IF(ISERROR(VLOOKUP(J122,'KAYIT LİSTESİ'!$B$4:$H$1046,5,0)),"",(VLOOKUP(J122,'KAYIT LİSTESİ'!$B$4:$H$1046,5,0)))</f>
        <v/>
      </c>
      <c r="N122" s="188" t="str">
        <f>IF(ISERROR(VLOOKUP(J122,'KAYIT LİSTESİ'!$B$4:$H$1046,6,0)),"",(VLOOKUP(J122,'KAYIT LİSTESİ'!$B$4:$H$1046,6,0)))</f>
        <v/>
      </c>
      <c r="O122" s="206"/>
    </row>
    <row r="123" spans="1:15" ht="42.75" customHeight="1" x14ac:dyDescent="0.2">
      <c r="A123" s="557" t="s">
        <v>18</v>
      </c>
      <c r="B123" s="558"/>
      <c r="C123" s="558"/>
      <c r="D123" s="558"/>
      <c r="E123" s="558"/>
      <c r="F123" s="558"/>
      <c r="G123" s="558"/>
      <c r="H123" s="219"/>
      <c r="I123" s="96">
        <v>5</v>
      </c>
      <c r="J123" s="97" t="s">
        <v>488</v>
      </c>
      <c r="K123" s="266" t="str">
        <f>IF(ISERROR(VLOOKUP(J123,'KAYIT LİSTESİ'!$B$4:$H$1046,2,0)),"",(VLOOKUP(J123,'KAYIT LİSTESİ'!$B$4:$H$1046,2,0)))</f>
        <v/>
      </c>
      <c r="L123" s="98" t="str">
        <f>IF(ISERROR(VLOOKUP(J123,'KAYIT LİSTESİ'!$B$4:$H$1046,4,0)),"",(VLOOKUP(J123,'KAYIT LİSTESİ'!$B$4:$H$1046,4,0)))</f>
        <v/>
      </c>
      <c r="M123" s="188" t="str">
        <f>IF(ISERROR(VLOOKUP(J123,'KAYIT LİSTESİ'!$B$4:$H$1046,5,0)),"",(VLOOKUP(J123,'KAYIT LİSTESİ'!$B$4:$H$1046,5,0)))</f>
        <v/>
      </c>
      <c r="N123" s="188" t="str">
        <f>IF(ISERROR(VLOOKUP(J123,'KAYIT LİSTESİ'!$B$4:$H$1046,6,0)),"",(VLOOKUP(J123,'KAYIT LİSTESİ'!$B$4:$H$1046,6,0)))</f>
        <v/>
      </c>
      <c r="O123" s="206"/>
    </row>
    <row r="124" spans="1:15" ht="42.75" customHeight="1" x14ac:dyDescent="0.2">
      <c r="A124" s="198" t="s">
        <v>12</v>
      </c>
      <c r="B124" s="198" t="s">
        <v>98</v>
      </c>
      <c r="C124" s="198" t="s">
        <v>97</v>
      </c>
      <c r="D124" s="199" t="s">
        <v>13</v>
      </c>
      <c r="E124" s="200" t="s">
        <v>14</v>
      </c>
      <c r="F124" s="200" t="s">
        <v>219</v>
      </c>
      <c r="G124" s="198" t="s">
        <v>271</v>
      </c>
      <c r="H124" s="219"/>
      <c r="I124" s="96">
        <v>6</v>
      </c>
      <c r="J124" s="97" t="s">
        <v>489</v>
      </c>
      <c r="K124" s="266" t="str">
        <f>IF(ISERROR(VLOOKUP(J124,'KAYIT LİSTESİ'!$B$4:$H$1046,2,0)),"",(VLOOKUP(J124,'KAYIT LİSTESİ'!$B$4:$H$1046,2,0)))</f>
        <v/>
      </c>
      <c r="L124" s="98" t="str">
        <f>IF(ISERROR(VLOOKUP(J124,'KAYIT LİSTESİ'!$B$4:$H$1046,4,0)),"",(VLOOKUP(J124,'KAYIT LİSTESİ'!$B$4:$H$1046,4,0)))</f>
        <v/>
      </c>
      <c r="M124" s="188" t="str">
        <f>IF(ISERROR(VLOOKUP(J124,'KAYIT LİSTESİ'!$B$4:$H$1046,5,0)),"",(VLOOKUP(J124,'KAYIT LİSTESİ'!$B$4:$H$1046,5,0)))</f>
        <v/>
      </c>
      <c r="N124" s="188" t="str">
        <f>IF(ISERROR(VLOOKUP(J124,'KAYIT LİSTESİ'!$B$4:$H$1046,6,0)),"",(VLOOKUP(J124,'KAYIT LİSTESİ'!$B$4:$H$1046,6,0)))</f>
        <v/>
      </c>
      <c r="O124" s="206"/>
    </row>
    <row r="125" spans="1:15" ht="42.75" customHeight="1" x14ac:dyDescent="0.2">
      <c r="A125" s="73">
        <v>1</v>
      </c>
      <c r="B125" s="203" t="s">
        <v>598</v>
      </c>
      <c r="C125" s="263" t="str">
        <f>IF(ISERROR(VLOOKUP(B125,'KAYIT LİSTESİ'!$B$4:$H$1046,2,0)),"",(VLOOKUP(B125,'KAYIT LİSTESİ'!$B$4:$H$1046,2,0)))</f>
        <v/>
      </c>
      <c r="D125" s="126" t="str">
        <f>IF(ISERROR(VLOOKUP(B125,'KAYIT LİSTESİ'!$B$4:$H$1046,4,0)),"",(VLOOKUP(B125,'KAYIT LİSTESİ'!$B$4:$H$1046,4,0)))</f>
        <v/>
      </c>
      <c r="E125" s="204" t="str">
        <f>IF(ISERROR(VLOOKUP(B125,'KAYIT LİSTESİ'!$B$4:$H$1046,5,0)),"",(VLOOKUP(B125,'KAYIT LİSTESİ'!$B$4:$H$1046,5,0)))</f>
        <v/>
      </c>
      <c r="F125" s="204" t="str">
        <f>IF(ISERROR(VLOOKUP(B125,'KAYIT LİSTESİ'!$B$4:$H$1046,6,0)),"",(VLOOKUP(B125,'KAYIT LİSTESİ'!$B$4:$H$1046,6,0)))</f>
        <v/>
      </c>
      <c r="G125" s="127"/>
      <c r="H125" s="219"/>
      <c r="I125" s="96">
        <v>7</v>
      </c>
      <c r="J125" s="97" t="s">
        <v>490</v>
      </c>
      <c r="K125" s="266" t="str">
        <f>IF(ISERROR(VLOOKUP(J125,'KAYIT LİSTESİ'!$B$4:$H$1046,2,0)),"",(VLOOKUP(J125,'KAYIT LİSTESİ'!$B$4:$H$1046,2,0)))</f>
        <v/>
      </c>
      <c r="L125" s="98" t="str">
        <f>IF(ISERROR(VLOOKUP(J125,'KAYIT LİSTESİ'!$B$4:$H$1046,4,0)),"",(VLOOKUP(J125,'KAYIT LİSTESİ'!$B$4:$H$1046,4,0)))</f>
        <v/>
      </c>
      <c r="M125" s="188" t="str">
        <f>IF(ISERROR(VLOOKUP(J125,'KAYIT LİSTESİ'!$B$4:$H$1046,5,0)),"",(VLOOKUP(J125,'KAYIT LİSTESİ'!$B$4:$H$1046,5,0)))</f>
        <v/>
      </c>
      <c r="N125" s="188" t="str">
        <f>IF(ISERROR(VLOOKUP(J125,'KAYIT LİSTESİ'!$B$4:$H$1046,6,0)),"",(VLOOKUP(J125,'KAYIT LİSTESİ'!$B$4:$H$1046,6,0)))</f>
        <v/>
      </c>
      <c r="O125" s="206"/>
    </row>
    <row r="126" spans="1:15" ht="42.75" customHeight="1" x14ac:dyDescent="0.2">
      <c r="A126" s="73">
        <v>2</v>
      </c>
      <c r="B126" s="203" t="s">
        <v>599</v>
      </c>
      <c r="C126" s="263" t="str">
        <f>IF(ISERROR(VLOOKUP(B126,'KAYIT LİSTESİ'!$B$4:$H$1046,2,0)),"",(VLOOKUP(B126,'KAYIT LİSTESİ'!$B$4:$H$1046,2,0)))</f>
        <v/>
      </c>
      <c r="D126" s="126" t="str">
        <f>IF(ISERROR(VLOOKUP(B126,'KAYIT LİSTESİ'!$B$4:$H$1046,4,0)),"",(VLOOKUP(B126,'KAYIT LİSTESİ'!$B$4:$H$1046,4,0)))</f>
        <v/>
      </c>
      <c r="E126" s="204" t="str">
        <f>IF(ISERROR(VLOOKUP(B126,'KAYIT LİSTESİ'!$B$4:$H$1046,5,0)),"",(VLOOKUP(B126,'KAYIT LİSTESİ'!$B$4:$H$1046,5,0)))</f>
        <v/>
      </c>
      <c r="F126" s="204" t="str">
        <f>IF(ISERROR(VLOOKUP(B126,'KAYIT LİSTESİ'!$B$4:$H$1046,6,0)),"",(VLOOKUP(B126,'KAYIT LİSTESİ'!$B$4:$H$1046,6,0)))</f>
        <v/>
      </c>
      <c r="G126" s="127"/>
      <c r="H126" s="219"/>
      <c r="I126" s="96">
        <v>8</v>
      </c>
      <c r="J126" s="97" t="s">
        <v>491</v>
      </c>
      <c r="K126" s="266" t="str">
        <f>IF(ISERROR(VLOOKUP(J126,'KAYIT LİSTESİ'!$B$4:$H$1046,2,0)),"",(VLOOKUP(J126,'KAYIT LİSTESİ'!$B$4:$H$1046,2,0)))</f>
        <v/>
      </c>
      <c r="L126" s="98" t="str">
        <f>IF(ISERROR(VLOOKUP(J126,'KAYIT LİSTESİ'!$B$4:$H$1046,4,0)),"",(VLOOKUP(J126,'KAYIT LİSTESİ'!$B$4:$H$1046,4,0)))</f>
        <v/>
      </c>
      <c r="M126" s="188" t="str">
        <f>IF(ISERROR(VLOOKUP(J126,'KAYIT LİSTESİ'!$B$4:$H$1046,5,0)),"",(VLOOKUP(J126,'KAYIT LİSTESİ'!$B$4:$H$1046,5,0)))</f>
        <v/>
      </c>
      <c r="N126" s="188" t="str">
        <f>IF(ISERROR(VLOOKUP(J126,'KAYIT LİSTESİ'!$B$4:$H$1046,6,0)),"",(VLOOKUP(J126,'KAYIT LİSTESİ'!$B$4:$H$1046,6,0)))</f>
        <v/>
      </c>
      <c r="O126" s="206"/>
    </row>
    <row r="127" spans="1:15" ht="42.75" customHeight="1" x14ac:dyDescent="0.2">
      <c r="A127" s="73">
        <v>3</v>
      </c>
      <c r="B127" s="203" t="s">
        <v>600</v>
      </c>
      <c r="C127" s="263" t="str">
        <f>IF(ISERROR(VLOOKUP(B127,'KAYIT LİSTESİ'!$B$4:$H$1046,2,0)),"",(VLOOKUP(B127,'KAYIT LİSTESİ'!$B$4:$H$1046,2,0)))</f>
        <v/>
      </c>
      <c r="D127" s="126" t="str">
        <f>IF(ISERROR(VLOOKUP(B127,'KAYIT LİSTESİ'!$B$4:$H$1046,4,0)),"",(VLOOKUP(B127,'KAYIT LİSTESİ'!$B$4:$H$1046,4,0)))</f>
        <v/>
      </c>
      <c r="E127" s="204" t="str">
        <f>IF(ISERROR(VLOOKUP(B127,'KAYIT LİSTESİ'!$B$4:$H$1046,5,0)),"",(VLOOKUP(B127,'KAYIT LİSTESİ'!$B$4:$H$1046,5,0)))</f>
        <v/>
      </c>
      <c r="F127" s="204" t="str">
        <f>IF(ISERROR(VLOOKUP(B127,'KAYIT LİSTESİ'!$B$4:$H$1046,6,0)),"",(VLOOKUP(B127,'KAYIT LİSTESİ'!$B$4:$H$1046,6,0)))</f>
        <v/>
      </c>
      <c r="G127" s="127"/>
      <c r="H127" s="219"/>
      <c r="I127" s="96">
        <v>9</v>
      </c>
      <c r="J127" s="97" t="s">
        <v>492</v>
      </c>
      <c r="K127" s="266" t="str">
        <f>IF(ISERROR(VLOOKUP(J127,'KAYIT LİSTESİ'!$B$4:$H$1046,2,0)),"",(VLOOKUP(J127,'KAYIT LİSTESİ'!$B$4:$H$1046,2,0)))</f>
        <v/>
      </c>
      <c r="L127" s="98" t="str">
        <f>IF(ISERROR(VLOOKUP(J127,'KAYIT LİSTESİ'!$B$4:$H$1046,4,0)),"",(VLOOKUP(J127,'KAYIT LİSTESİ'!$B$4:$H$1046,4,0)))</f>
        <v/>
      </c>
      <c r="M127" s="188" t="str">
        <f>IF(ISERROR(VLOOKUP(J127,'KAYIT LİSTESİ'!$B$4:$H$1046,5,0)),"",(VLOOKUP(J127,'KAYIT LİSTESİ'!$B$4:$H$1046,5,0)))</f>
        <v/>
      </c>
      <c r="N127" s="188" t="str">
        <f>IF(ISERROR(VLOOKUP(J127,'KAYIT LİSTESİ'!$B$4:$H$1046,6,0)),"",(VLOOKUP(J127,'KAYIT LİSTESİ'!$B$4:$H$1046,6,0)))</f>
        <v/>
      </c>
      <c r="O127" s="206"/>
    </row>
    <row r="128" spans="1:15" ht="42.75" customHeight="1" x14ac:dyDescent="0.2">
      <c r="A128" s="73">
        <v>4</v>
      </c>
      <c r="B128" s="203" t="s">
        <v>601</v>
      </c>
      <c r="C128" s="263" t="str">
        <f>IF(ISERROR(VLOOKUP(B128,'KAYIT LİSTESİ'!$B$4:$H$1046,2,0)),"",(VLOOKUP(B128,'KAYIT LİSTESİ'!$B$4:$H$1046,2,0)))</f>
        <v/>
      </c>
      <c r="D128" s="126" t="str">
        <f>IF(ISERROR(VLOOKUP(B128,'KAYIT LİSTESİ'!$B$4:$H$1046,4,0)),"",(VLOOKUP(B128,'KAYIT LİSTESİ'!$B$4:$H$1046,4,0)))</f>
        <v/>
      </c>
      <c r="E128" s="204" t="str">
        <f>IF(ISERROR(VLOOKUP(B128,'KAYIT LİSTESİ'!$B$4:$H$1046,5,0)),"",(VLOOKUP(B128,'KAYIT LİSTESİ'!$B$4:$H$1046,5,0)))</f>
        <v/>
      </c>
      <c r="F128" s="204" t="str">
        <f>IF(ISERROR(VLOOKUP(B128,'KAYIT LİSTESİ'!$B$4:$H$1046,6,0)),"",(VLOOKUP(B128,'KAYIT LİSTESİ'!$B$4:$H$1046,6,0)))</f>
        <v/>
      </c>
      <c r="G128" s="127"/>
      <c r="H128" s="219"/>
      <c r="I128" s="96">
        <v>10</v>
      </c>
      <c r="J128" s="97" t="s">
        <v>493</v>
      </c>
      <c r="K128" s="266" t="str">
        <f>IF(ISERROR(VLOOKUP(J128,'KAYIT LİSTESİ'!$B$4:$H$1046,2,0)),"",(VLOOKUP(J128,'KAYIT LİSTESİ'!$B$4:$H$1046,2,0)))</f>
        <v/>
      </c>
      <c r="L128" s="98" t="str">
        <f>IF(ISERROR(VLOOKUP(J128,'KAYIT LİSTESİ'!$B$4:$H$1046,4,0)),"",(VLOOKUP(J128,'KAYIT LİSTESİ'!$B$4:$H$1046,4,0)))</f>
        <v/>
      </c>
      <c r="M128" s="188" t="str">
        <f>IF(ISERROR(VLOOKUP(J128,'KAYIT LİSTESİ'!$B$4:$H$1046,5,0)),"",(VLOOKUP(J128,'KAYIT LİSTESİ'!$B$4:$H$1046,5,0)))</f>
        <v/>
      </c>
      <c r="N128" s="188" t="str">
        <f>IF(ISERROR(VLOOKUP(J128,'KAYIT LİSTESİ'!$B$4:$H$1046,6,0)),"",(VLOOKUP(J128,'KAYIT LİSTESİ'!$B$4:$H$1046,6,0)))</f>
        <v/>
      </c>
      <c r="O128" s="206"/>
    </row>
    <row r="129" spans="1:15" ht="42.75" customHeight="1" x14ac:dyDescent="0.2">
      <c r="A129" s="73">
        <v>5</v>
      </c>
      <c r="B129" s="203" t="s">
        <v>602</v>
      </c>
      <c r="C129" s="263" t="str">
        <f>IF(ISERROR(VLOOKUP(B129,'KAYIT LİSTESİ'!$B$4:$H$1046,2,0)),"",(VLOOKUP(B129,'KAYIT LİSTESİ'!$B$4:$H$1046,2,0)))</f>
        <v/>
      </c>
      <c r="D129" s="126" t="str">
        <f>IF(ISERROR(VLOOKUP(B129,'KAYIT LİSTESİ'!$B$4:$H$1046,4,0)),"",(VLOOKUP(B129,'KAYIT LİSTESİ'!$B$4:$H$1046,4,0)))</f>
        <v/>
      </c>
      <c r="E129" s="204" t="str">
        <f>IF(ISERROR(VLOOKUP(B129,'KAYIT LİSTESİ'!$B$4:$H$1046,5,0)),"",(VLOOKUP(B129,'KAYIT LİSTESİ'!$B$4:$H$1046,5,0)))</f>
        <v/>
      </c>
      <c r="F129" s="204" t="str">
        <f>IF(ISERROR(VLOOKUP(B129,'KAYIT LİSTESİ'!$B$4:$H$1046,6,0)),"",(VLOOKUP(B129,'KAYIT LİSTESİ'!$B$4:$H$1046,6,0)))</f>
        <v/>
      </c>
      <c r="G129" s="127"/>
      <c r="H129" s="219"/>
      <c r="I129" s="96">
        <v>11</v>
      </c>
      <c r="J129" s="97" t="s">
        <v>494</v>
      </c>
      <c r="K129" s="266" t="str">
        <f>IF(ISERROR(VLOOKUP(J129,'KAYIT LİSTESİ'!$B$4:$H$1046,2,0)),"",(VLOOKUP(J129,'KAYIT LİSTESİ'!$B$4:$H$1046,2,0)))</f>
        <v/>
      </c>
      <c r="L129" s="98" t="str">
        <f>IF(ISERROR(VLOOKUP(J129,'KAYIT LİSTESİ'!$B$4:$H$1046,4,0)),"",(VLOOKUP(J129,'KAYIT LİSTESİ'!$B$4:$H$1046,4,0)))</f>
        <v/>
      </c>
      <c r="M129" s="188" t="str">
        <f>IF(ISERROR(VLOOKUP(J129,'KAYIT LİSTESİ'!$B$4:$H$1046,5,0)),"",(VLOOKUP(J129,'KAYIT LİSTESİ'!$B$4:$H$1046,5,0)))</f>
        <v/>
      </c>
      <c r="N129" s="188" t="str">
        <f>IF(ISERROR(VLOOKUP(J129,'KAYIT LİSTESİ'!$B$4:$H$1046,6,0)),"",(VLOOKUP(J129,'KAYIT LİSTESİ'!$B$4:$H$1046,6,0)))</f>
        <v/>
      </c>
      <c r="O129" s="206"/>
    </row>
    <row r="130" spans="1:15" ht="42.75" customHeight="1" x14ac:dyDescent="0.2">
      <c r="A130" s="73">
        <v>6</v>
      </c>
      <c r="B130" s="203" t="s">
        <v>603</v>
      </c>
      <c r="C130" s="263" t="str">
        <f>IF(ISERROR(VLOOKUP(B130,'KAYIT LİSTESİ'!$B$4:$H$1046,2,0)),"",(VLOOKUP(B130,'KAYIT LİSTESİ'!$B$4:$H$1046,2,0)))</f>
        <v/>
      </c>
      <c r="D130" s="126" t="str">
        <f>IF(ISERROR(VLOOKUP(B130,'KAYIT LİSTESİ'!$B$4:$H$1046,4,0)),"",(VLOOKUP(B130,'KAYIT LİSTESİ'!$B$4:$H$1046,4,0)))</f>
        <v/>
      </c>
      <c r="E130" s="204" t="str">
        <f>IF(ISERROR(VLOOKUP(B130,'KAYIT LİSTESİ'!$B$4:$H$1046,5,0)),"",(VLOOKUP(B130,'KAYIT LİSTESİ'!$B$4:$H$1046,5,0)))</f>
        <v/>
      </c>
      <c r="F130" s="204" t="str">
        <f>IF(ISERROR(VLOOKUP(B130,'KAYIT LİSTESİ'!$B$4:$H$1046,6,0)),"",(VLOOKUP(B130,'KAYIT LİSTESİ'!$B$4:$H$1046,6,0)))</f>
        <v/>
      </c>
      <c r="G130" s="127"/>
      <c r="H130" s="219"/>
      <c r="I130" s="96">
        <v>12</v>
      </c>
      <c r="J130" s="97" t="s">
        <v>495</v>
      </c>
      <c r="K130" s="266" t="str">
        <f>IF(ISERROR(VLOOKUP(J130,'KAYIT LİSTESİ'!$B$4:$H$1046,2,0)),"",(VLOOKUP(J130,'KAYIT LİSTESİ'!$B$4:$H$1046,2,0)))</f>
        <v/>
      </c>
      <c r="L130" s="98" t="str">
        <f>IF(ISERROR(VLOOKUP(J130,'KAYIT LİSTESİ'!$B$4:$H$1046,4,0)),"",(VLOOKUP(J130,'KAYIT LİSTESİ'!$B$4:$H$1046,4,0)))</f>
        <v/>
      </c>
      <c r="M130" s="188" t="str">
        <f>IF(ISERROR(VLOOKUP(J130,'KAYIT LİSTESİ'!$B$4:$H$1046,5,0)),"",(VLOOKUP(J130,'KAYIT LİSTESİ'!$B$4:$H$1046,5,0)))</f>
        <v/>
      </c>
      <c r="N130" s="188" t="str">
        <f>IF(ISERROR(VLOOKUP(J130,'KAYIT LİSTESİ'!$B$4:$H$1046,6,0)),"",(VLOOKUP(J130,'KAYIT LİSTESİ'!$B$4:$H$1046,6,0)))</f>
        <v/>
      </c>
      <c r="O130" s="206"/>
    </row>
    <row r="131" spans="1:15" ht="42.75" customHeight="1" x14ac:dyDescent="0.2">
      <c r="A131" s="73">
        <v>7</v>
      </c>
      <c r="B131" s="203" t="s">
        <v>604</v>
      </c>
      <c r="C131" s="263" t="str">
        <f>IF(ISERROR(VLOOKUP(B131,'KAYIT LİSTESİ'!$B$4:$H$1046,2,0)),"",(VLOOKUP(B131,'KAYIT LİSTESİ'!$B$4:$H$1046,2,0)))</f>
        <v/>
      </c>
      <c r="D131" s="126" t="str">
        <f>IF(ISERROR(VLOOKUP(B131,'KAYIT LİSTESİ'!$B$4:$H$1046,4,0)),"",(VLOOKUP(B131,'KAYIT LİSTESİ'!$B$4:$H$1046,4,0)))</f>
        <v/>
      </c>
      <c r="E131" s="204" t="str">
        <f>IF(ISERROR(VLOOKUP(B131,'KAYIT LİSTESİ'!$B$4:$H$1046,5,0)),"",(VLOOKUP(B131,'KAYIT LİSTESİ'!$B$4:$H$1046,5,0)))</f>
        <v/>
      </c>
      <c r="F131" s="204" t="str">
        <f>IF(ISERROR(VLOOKUP(B131,'KAYIT LİSTESİ'!$B$4:$H$1046,6,0)),"",(VLOOKUP(B131,'KAYIT LİSTESİ'!$B$4:$H$1046,6,0)))</f>
        <v/>
      </c>
      <c r="G131" s="127"/>
      <c r="H131" s="219"/>
      <c r="I131" s="96">
        <v>13</v>
      </c>
      <c r="J131" s="97" t="s">
        <v>496</v>
      </c>
      <c r="K131" s="266" t="str">
        <f>IF(ISERROR(VLOOKUP(J131,'KAYIT LİSTESİ'!$B$4:$H$1046,2,0)),"",(VLOOKUP(J131,'KAYIT LİSTESİ'!$B$4:$H$1046,2,0)))</f>
        <v/>
      </c>
      <c r="L131" s="98" t="str">
        <f>IF(ISERROR(VLOOKUP(J131,'KAYIT LİSTESİ'!$B$4:$H$1046,4,0)),"",(VLOOKUP(J131,'KAYIT LİSTESİ'!$B$4:$H$1046,4,0)))</f>
        <v/>
      </c>
      <c r="M131" s="188" t="str">
        <f>IF(ISERROR(VLOOKUP(J131,'KAYIT LİSTESİ'!$B$4:$H$1046,5,0)),"",(VLOOKUP(J131,'KAYIT LİSTESİ'!$B$4:$H$1046,5,0)))</f>
        <v/>
      </c>
      <c r="N131" s="188" t="str">
        <f>IF(ISERROR(VLOOKUP(J131,'KAYIT LİSTESİ'!$B$4:$H$1046,6,0)),"",(VLOOKUP(J131,'KAYIT LİSTESİ'!$B$4:$H$1046,6,0)))</f>
        <v/>
      </c>
      <c r="O131" s="206"/>
    </row>
    <row r="132" spans="1:15" ht="42.75" customHeight="1" x14ac:dyDescent="0.2">
      <c r="A132" s="73">
        <v>8</v>
      </c>
      <c r="B132" s="203" t="s">
        <v>605</v>
      </c>
      <c r="C132" s="263" t="str">
        <f>IF(ISERROR(VLOOKUP(B132,'KAYIT LİSTESİ'!$B$4:$H$1046,2,0)),"",(VLOOKUP(B132,'KAYIT LİSTESİ'!$B$4:$H$1046,2,0)))</f>
        <v/>
      </c>
      <c r="D132" s="126" t="str">
        <f>IF(ISERROR(VLOOKUP(B132,'KAYIT LİSTESİ'!$B$4:$H$1046,4,0)),"",(VLOOKUP(B132,'KAYIT LİSTESİ'!$B$4:$H$1046,4,0)))</f>
        <v/>
      </c>
      <c r="E132" s="204" t="str">
        <f>IF(ISERROR(VLOOKUP(B132,'KAYIT LİSTESİ'!$B$4:$H$1046,5,0)),"",(VLOOKUP(B132,'KAYIT LİSTESİ'!$B$4:$H$1046,5,0)))</f>
        <v/>
      </c>
      <c r="F132" s="204" t="str">
        <f>IF(ISERROR(VLOOKUP(B132,'KAYIT LİSTESİ'!$B$4:$H$1046,6,0)),"",(VLOOKUP(B132,'KAYIT LİSTESİ'!$B$4:$H$1046,6,0)))</f>
        <v/>
      </c>
      <c r="G132" s="127"/>
      <c r="H132" s="219"/>
      <c r="I132" s="96">
        <v>14</v>
      </c>
      <c r="J132" s="97" t="s">
        <v>497</v>
      </c>
      <c r="K132" s="266" t="str">
        <f>IF(ISERROR(VLOOKUP(J132,'KAYIT LİSTESİ'!$B$4:$H$1046,2,0)),"",(VLOOKUP(J132,'KAYIT LİSTESİ'!$B$4:$H$1046,2,0)))</f>
        <v/>
      </c>
      <c r="L132" s="98" t="str">
        <f>IF(ISERROR(VLOOKUP(J132,'KAYIT LİSTESİ'!$B$4:$H$1046,4,0)),"",(VLOOKUP(J132,'KAYIT LİSTESİ'!$B$4:$H$1046,4,0)))</f>
        <v/>
      </c>
      <c r="M132" s="188" t="str">
        <f>IF(ISERROR(VLOOKUP(J132,'KAYIT LİSTESİ'!$B$4:$H$1046,5,0)),"",(VLOOKUP(J132,'KAYIT LİSTESİ'!$B$4:$H$1046,5,0)))</f>
        <v/>
      </c>
      <c r="N132" s="188" t="str">
        <f>IF(ISERROR(VLOOKUP(J132,'KAYIT LİSTESİ'!$B$4:$H$1046,6,0)),"",(VLOOKUP(J132,'KAYIT LİSTESİ'!$B$4:$H$1046,6,0)))</f>
        <v/>
      </c>
      <c r="O132" s="206"/>
    </row>
    <row r="133" spans="1:15" ht="42.75" customHeight="1" x14ac:dyDescent="0.2">
      <c r="A133" s="557" t="s">
        <v>44</v>
      </c>
      <c r="B133" s="558"/>
      <c r="C133" s="558"/>
      <c r="D133" s="558"/>
      <c r="E133" s="558"/>
      <c r="F133" s="558"/>
      <c r="G133" s="558"/>
      <c r="H133" s="219"/>
      <c r="I133" s="96">
        <v>15</v>
      </c>
      <c r="J133" s="97" t="s">
        <v>498</v>
      </c>
      <c r="K133" s="266" t="str">
        <f>IF(ISERROR(VLOOKUP(J133,'KAYIT LİSTESİ'!$B$4:$H$1046,2,0)),"",(VLOOKUP(J133,'KAYIT LİSTESİ'!$B$4:$H$1046,2,0)))</f>
        <v/>
      </c>
      <c r="L133" s="98" t="str">
        <f>IF(ISERROR(VLOOKUP(J133,'KAYIT LİSTESİ'!$B$4:$H$1046,4,0)),"",(VLOOKUP(J133,'KAYIT LİSTESİ'!$B$4:$H$1046,4,0)))</f>
        <v/>
      </c>
      <c r="M133" s="188" t="str">
        <f>IF(ISERROR(VLOOKUP(J133,'KAYIT LİSTESİ'!$B$4:$H$1046,5,0)),"",(VLOOKUP(J133,'KAYIT LİSTESİ'!$B$4:$H$1046,5,0)))</f>
        <v/>
      </c>
      <c r="N133" s="188" t="str">
        <f>IF(ISERROR(VLOOKUP(J133,'KAYIT LİSTESİ'!$B$4:$H$1046,6,0)),"",(VLOOKUP(J133,'KAYIT LİSTESİ'!$B$4:$H$1046,6,0)))</f>
        <v/>
      </c>
      <c r="O133" s="206"/>
    </row>
    <row r="134" spans="1:15" ht="42.75" customHeight="1" x14ac:dyDescent="0.2">
      <c r="A134" s="198" t="s">
        <v>12</v>
      </c>
      <c r="B134" s="198" t="s">
        <v>98</v>
      </c>
      <c r="C134" s="198" t="s">
        <v>97</v>
      </c>
      <c r="D134" s="199" t="s">
        <v>13</v>
      </c>
      <c r="E134" s="200" t="s">
        <v>14</v>
      </c>
      <c r="F134" s="200" t="s">
        <v>219</v>
      </c>
      <c r="G134" s="198" t="s">
        <v>271</v>
      </c>
      <c r="H134" s="219"/>
      <c r="I134" s="96">
        <v>16</v>
      </c>
      <c r="J134" s="97" t="s">
        <v>499</v>
      </c>
      <c r="K134" s="266" t="str">
        <f>IF(ISERROR(VLOOKUP(J134,'KAYIT LİSTESİ'!$B$4:$H$1046,2,0)),"",(VLOOKUP(J134,'KAYIT LİSTESİ'!$B$4:$H$1046,2,0)))</f>
        <v/>
      </c>
      <c r="L134" s="98" t="str">
        <f>IF(ISERROR(VLOOKUP(J134,'KAYIT LİSTESİ'!$B$4:$H$1046,4,0)),"",(VLOOKUP(J134,'KAYIT LİSTESİ'!$B$4:$H$1046,4,0)))</f>
        <v/>
      </c>
      <c r="M134" s="188" t="str">
        <f>IF(ISERROR(VLOOKUP(J134,'KAYIT LİSTESİ'!$B$4:$H$1046,5,0)),"",(VLOOKUP(J134,'KAYIT LİSTESİ'!$B$4:$H$1046,5,0)))</f>
        <v/>
      </c>
      <c r="N134" s="188" t="str">
        <f>IF(ISERROR(VLOOKUP(J134,'KAYIT LİSTESİ'!$B$4:$H$1046,6,0)),"",(VLOOKUP(J134,'KAYIT LİSTESİ'!$B$4:$H$1046,6,0)))</f>
        <v/>
      </c>
      <c r="O134" s="206"/>
    </row>
    <row r="135" spans="1:15" ht="42.75" customHeight="1" x14ac:dyDescent="0.2">
      <c r="A135" s="73">
        <v>1</v>
      </c>
      <c r="B135" s="203" t="s">
        <v>606</v>
      </c>
      <c r="C135" s="263" t="str">
        <f>IF(ISERROR(VLOOKUP(B135,'KAYIT LİSTESİ'!$B$4:$H$1046,2,0)),"",(VLOOKUP(B135,'KAYIT LİSTESİ'!$B$4:$H$1046,2,0)))</f>
        <v/>
      </c>
      <c r="D135" s="126" t="str">
        <f>IF(ISERROR(VLOOKUP(B135,'KAYIT LİSTESİ'!$B$4:$H$1046,4,0)),"",(VLOOKUP(B135,'KAYIT LİSTESİ'!$B$4:$H$1046,4,0)))</f>
        <v/>
      </c>
      <c r="E135" s="204" t="str">
        <f>IF(ISERROR(VLOOKUP(B135,'KAYIT LİSTESİ'!$B$4:$H$1046,5,0)),"",(VLOOKUP(B135,'KAYIT LİSTESİ'!$B$4:$H$1046,5,0)))</f>
        <v/>
      </c>
      <c r="F135" s="204" t="str">
        <f>IF(ISERROR(VLOOKUP(B135,'KAYIT LİSTESİ'!$B$4:$H$1046,6,0)),"",(VLOOKUP(B135,'KAYIT LİSTESİ'!$B$4:$H$1046,6,0)))</f>
        <v/>
      </c>
      <c r="G135" s="127"/>
      <c r="H135" s="219"/>
      <c r="I135" s="96">
        <v>17</v>
      </c>
      <c r="J135" s="97" t="s">
        <v>500</v>
      </c>
      <c r="K135" s="266" t="str">
        <f>IF(ISERROR(VLOOKUP(J135,'KAYIT LİSTESİ'!$B$4:$H$1046,2,0)),"",(VLOOKUP(J135,'KAYIT LİSTESİ'!$B$4:$H$1046,2,0)))</f>
        <v/>
      </c>
      <c r="L135" s="98" t="str">
        <f>IF(ISERROR(VLOOKUP(J135,'KAYIT LİSTESİ'!$B$4:$H$1046,4,0)),"",(VLOOKUP(J135,'KAYIT LİSTESİ'!$B$4:$H$1046,4,0)))</f>
        <v/>
      </c>
      <c r="M135" s="188" t="str">
        <f>IF(ISERROR(VLOOKUP(J135,'KAYIT LİSTESİ'!$B$4:$H$1046,5,0)),"",(VLOOKUP(J135,'KAYIT LİSTESİ'!$B$4:$H$1046,5,0)))</f>
        <v/>
      </c>
      <c r="N135" s="188" t="str">
        <f>IF(ISERROR(VLOOKUP(J135,'KAYIT LİSTESİ'!$B$4:$H$1046,6,0)),"",(VLOOKUP(J135,'KAYIT LİSTESİ'!$B$4:$H$1046,6,0)))</f>
        <v/>
      </c>
      <c r="O135" s="206"/>
    </row>
    <row r="136" spans="1:15" ht="42.75" customHeight="1" x14ac:dyDescent="0.2">
      <c r="A136" s="73">
        <v>2</v>
      </c>
      <c r="B136" s="203" t="s">
        <v>607</v>
      </c>
      <c r="C136" s="263" t="str">
        <f>IF(ISERROR(VLOOKUP(B136,'KAYIT LİSTESİ'!$B$4:$H$1046,2,0)),"",(VLOOKUP(B136,'KAYIT LİSTESİ'!$B$4:$H$1046,2,0)))</f>
        <v/>
      </c>
      <c r="D136" s="126" t="str">
        <f>IF(ISERROR(VLOOKUP(B136,'KAYIT LİSTESİ'!$B$4:$H$1046,4,0)),"",(VLOOKUP(B136,'KAYIT LİSTESİ'!$B$4:$H$1046,4,0)))</f>
        <v/>
      </c>
      <c r="E136" s="204" t="str">
        <f>IF(ISERROR(VLOOKUP(B136,'KAYIT LİSTESİ'!$B$4:$H$1046,5,0)),"",(VLOOKUP(B136,'KAYIT LİSTESİ'!$B$4:$H$1046,5,0)))</f>
        <v/>
      </c>
      <c r="F136" s="204" t="str">
        <f>IF(ISERROR(VLOOKUP(B136,'KAYIT LİSTESİ'!$B$4:$H$1046,6,0)),"",(VLOOKUP(B136,'KAYIT LİSTESİ'!$B$4:$H$1046,6,0)))</f>
        <v/>
      </c>
      <c r="G136" s="127"/>
      <c r="H136" s="219"/>
      <c r="I136" s="96">
        <v>18</v>
      </c>
      <c r="J136" s="97" t="s">
        <v>501</v>
      </c>
      <c r="K136" s="266" t="str">
        <f>IF(ISERROR(VLOOKUP(J136,'KAYIT LİSTESİ'!$B$4:$H$1046,2,0)),"",(VLOOKUP(J136,'KAYIT LİSTESİ'!$B$4:$H$1046,2,0)))</f>
        <v/>
      </c>
      <c r="L136" s="98" t="str">
        <f>IF(ISERROR(VLOOKUP(J136,'KAYIT LİSTESİ'!$B$4:$H$1046,4,0)),"",(VLOOKUP(J136,'KAYIT LİSTESİ'!$B$4:$H$1046,4,0)))</f>
        <v/>
      </c>
      <c r="M136" s="188" t="str">
        <f>IF(ISERROR(VLOOKUP(J136,'KAYIT LİSTESİ'!$B$4:$H$1046,5,0)),"",(VLOOKUP(J136,'KAYIT LİSTESİ'!$B$4:$H$1046,5,0)))</f>
        <v/>
      </c>
      <c r="N136" s="188" t="str">
        <f>IF(ISERROR(VLOOKUP(J136,'KAYIT LİSTESİ'!$B$4:$H$1046,6,0)),"",(VLOOKUP(J136,'KAYIT LİSTESİ'!$B$4:$H$1046,6,0)))</f>
        <v/>
      </c>
      <c r="O136" s="206"/>
    </row>
    <row r="137" spans="1:15" ht="42.75" customHeight="1" x14ac:dyDescent="0.2">
      <c r="A137" s="73">
        <v>3</v>
      </c>
      <c r="B137" s="203" t="s">
        <v>608</v>
      </c>
      <c r="C137" s="263" t="str">
        <f>IF(ISERROR(VLOOKUP(B137,'KAYIT LİSTESİ'!$B$4:$H$1046,2,0)),"",(VLOOKUP(B137,'KAYIT LİSTESİ'!$B$4:$H$1046,2,0)))</f>
        <v/>
      </c>
      <c r="D137" s="126" t="str">
        <f>IF(ISERROR(VLOOKUP(B137,'KAYIT LİSTESİ'!$B$4:$H$1046,4,0)),"",(VLOOKUP(B137,'KAYIT LİSTESİ'!$B$4:$H$1046,4,0)))</f>
        <v/>
      </c>
      <c r="E137" s="204" t="str">
        <f>IF(ISERROR(VLOOKUP(B137,'KAYIT LİSTESİ'!$B$4:$H$1046,5,0)),"",(VLOOKUP(B137,'KAYIT LİSTESİ'!$B$4:$H$1046,5,0)))</f>
        <v/>
      </c>
      <c r="F137" s="204" t="str">
        <f>IF(ISERROR(VLOOKUP(B137,'KAYIT LİSTESİ'!$B$4:$H$1046,6,0)),"",(VLOOKUP(B137,'KAYIT LİSTESİ'!$B$4:$H$1046,6,0)))</f>
        <v/>
      </c>
      <c r="G137" s="127"/>
      <c r="H137" s="219"/>
      <c r="I137" s="96">
        <v>19</v>
      </c>
      <c r="J137" s="97" t="s">
        <v>502</v>
      </c>
      <c r="K137" s="266" t="str">
        <f>IF(ISERROR(VLOOKUP(J137,'KAYIT LİSTESİ'!$B$4:$H$1046,2,0)),"",(VLOOKUP(J137,'KAYIT LİSTESİ'!$B$4:$H$1046,2,0)))</f>
        <v/>
      </c>
      <c r="L137" s="98" t="str">
        <f>IF(ISERROR(VLOOKUP(J137,'KAYIT LİSTESİ'!$B$4:$H$1046,4,0)),"",(VLOOKUP(J137,'KAYIT LİSTESİ'!$B$4:$H$1046,4,0)))</f>
        <v/>
      </c>
      <c r="M137" s="188" t="str">
        <f>IF(ISERROR(VLOOKUP(J137,'KAYIT LİSTESİ'!$B$4:$H$1046,5,0)),"",(VLOOKUP(J137,'KAYIT LİSTESİ'!$B$4:$H$1046,5,0)))</f>
        <v/>
      </c>
      <c r="N137" s="188" t="str">
        <f>IF(ISERROR(VLOOKUP(J137,'KAYIT LİSTESİ'!$B$4:$H$1046,6,0)),"",(VLOOKUP(J137,'KAYIT LİSTESİ'!$B$4:$H$1046,6,0)))</f>
        <v/>
      </c>
      <c r="O137" s="206"/>
    </row>
    <row r="138" spans="1:15" ht="42.75" customHeight="1" x14ac:dyDescent="0.2">
      <c r="A138" s="73">
        <v>4</v>
      </c>
      <c r="B138" s="203" t="s">
        <v>609</v>
      </c>
      <c r="C138" s="263" t="str">
        <f>IF(ISERROR(VLOOKUP(B138,'KAYIT LİSTESİ'!$B$4:$H$1046,2,0)),"",(VLOOKUP(B138,'KAYIT LİSTESİ'!$B$4:$H$1046,2,0)))</f>
        <v/>
      </c>
      <c r="D138" s="126" t="str">
        <f>IF(ISERROR(VLOOKUP(B138,'KAYIT LİSTESİ'!$B$4:$H$1046,4,0)),"",(VLOOKUP(B138,'KAYIT LİSTESİ'!$B$4:$H$1046,4,0)))</f>
        <v/>
      </c>
      <c r="E138" s="204" t="str">
        <f>IF(ISERROR(VLOOKUP(B138,'KAYIT LİSTESİ'!$B$4:$H$1046,5,0)),"",(VLOOKUP(B138,'KAYIT LİSTESİ'!$B$4:$H$1046,5,0)))</f>
        <v/>
      </c>
      <c r="F138" s="204" t="str">
        <f>IF(ISERROR(VLOOKUP(B138,'KAYIT LİSTESİ'!$B$4:$H$1046,6,0)),"",(VLOOKUP(B138,'KAYIT LİSTESİ'!$B$4:$H$1046,6,0)))</f>
        <v/>
      </c>
      <c r="G138" s="127"/>
      <c r="H138" s="219"/>
      <c r="I138" s="96">
        <v>20</v>
      </c>
      <c r="J138" s="97" t="s">
        <v>503</v>
      </c>
      <c r="K138" s="266" t="str">
        <f>IF(ISERROR(VLOOKUP(J138,'KAYIT LİSTESİ'!$B$4:$H$1046,2,0)),"",(VLOOKUP(J138,'KAYIT LİSTESİ'!$B$4:$H$1046,2,0)))</f>
        <v/>
      </c>
      <c r="L138" s="98" t="str">
        <f>IF(ISERROR(VLOOKUP(J138,'KAYIT LİSTESİ'!$B$4:$H$1046,4,0)),"",(VLOOKUP(J138,'KAYIT LİSTESİ'!$B$4:$H$1046,4,0)))</f>
        <v/>
      </c>
      <c r="M138" s="188" t="str">
        <f>IF(ISERROR(VLOOKUP(J138,'KAYIT LİSTESİ'!$B$4:$H$1046,5,0)),"",(VLOOKUP(J138,'KAYIT LİSTESİ'!$B$4:$H$1046,5,0)))</f>
        <v/>
      </c>
      <c r="N138" s="188" t="str">
        <f>IF(ISERROR(VLOOKUP(J138,'KAYIT LİSTESİ'!$B$4:$H$1046,6,0)),"",(VLOOKUP(J138,'KAYIT LİSTESİ'!$B$4:$H$1046,6,0)))</f>
        <v/>
      </c>
      <c r="O138" s="206"/>
    </row>
    <row r="139" spans="1:15" ht="42.75" customHeight="1" x14ac:dyDescent="0.2">
      <c r="A139" s="73">
        <v>5</v>
      </c>
      <c r="B139" s="203" t="s">
        <v>610</v>
      </c>
      <c r="C139" s="263" t="str">
        <f>IF(ISERROR(VLOOKUP(B139,'KAYIT LİSTESİ'!$B$4:$H$1046,2,0)),"",(VLOOKUP(B139,'KAYIT LİSTESİ'!$B$4:$H$1046,2,0)))</f>
        <v/>
      </c>
      <c r="D139" s="126" t="str">
        <f>IF(ISERROR(VLOOKUP(B139,'KAYIT LİSTESİ'!$B$4:$H$1046,4,0)),"",(VLOOKUP(B139,'KAYIT LİSTESİ'!$B$4:$H$1046,4,0)))</f>
        <v/>
      </c>
      <c r="E139" s="204" t="str">
        <f>IF(ISERROR(VLOOKUP(B139,'KAYIT LİSTESİ'!$B$4:$H$1046,5,0)),"",(VLOOKUP(B139,'KAYIT LİSTESİ'!$B$4:$H$1046,5,0)))</f>
        <v/>
      </c>
      <c r="F139" s="204" t="str">
        <f>IF(ISERROR(VLOOKUP(B139,'KAYIT LİSTESİ'!$B$4:$H$1046,6,0)),"",(VLOOKUP(B139,'KAYIT LİSTESİ'!$B$4:$H$1046,6,0)))</f>
        <v/>
      </c>
      <c r="G139" s="127"/>
      <c r="H139" s="219"/>
      <c r="I139" s="96">
        <v>21</v>
      </c>
      <c r="J139" s="97" t="s">
        <v>504</v>
      </c>
      <c r="K139" s="266" t="str">
        <f>IF(ISERROR(VLOOKUP(J139,'KAYIT LİSTESİ'!$B$4:$H$1046,2,0)),"",(VLOOKUP(J139,'KAYIT LİSTESİ'!$B$4:$H$1046,2,0)))</f>
        <v/>
      </c>
      <c r="L139" s="98" t="str">
        <f>IF(ISERROR(VLOOKUP(J139,'KAYIT LİSTESİ'!$B$4:$H$1046,4,0)),"",(VLOOKUP(J139,'KAYIT LİSTESİ'!$B$4:$H$1046,4,0)))</f>
        <v/>
      </c>
      <c r="M139" s="188" t="str">
        <f>IF(ISERROR(VLOOKUP(J139,'KAYIT LİSTESİ'!$B$4:$H$1046,5,0)),"",(VLOOKUP(J139,'KAYIT LİSTESİ'!$B$4:$H$1046,5,0)))</f>
        <v/>
      </c>
      <c r="N139" s="188" t="str">
        <f>IF(ISERROR(VLOOKUP(J139,'KAYIT LİSTESİ'!$B$4:$H$1046,6,0)),"",(VLOOKUP(J139,'KAYIT LİSTESİ'!$B$4:$H$1046,6,0)))</f>
        <v/>
      </c>
      <c r="O139" s="206"/>
    </row>
    <row r="140" spans="1:15" ht="42.75" customHeight="1" x14ac:dyDescent="0.2">
      <c r="A140" s="73">
        <v>6</v>
      </c>
      <c r="B140" s="203" t="s">
        <v>611</v>
      </c>
      <c r="C140" s="263" t="str">
        <f>IF(ISERROR(VLOOKUP(B140,'KAYIT LİSTESİ'!$B$4:$H$1046,2,0)),"",(VLOOKUP(B140,'KAYIT LİSTESİ'!$B$4:$H$1046,2,0)))</f>
        <v/>
      </c>
      <c r="D140" s="126" t="str">
        <f>IF(ISERROR(VLOOKUP(B140,'KAYIT LİSTESİ'!$B$4:$H$1046,4,0)),"",(VLOOKUP(B140,'KAYIT LİSTESİ'!$B$4:$H$1046,4,0)))</f>
        <v/>
      </c>
      <c r="E140" s="204" t="str">
        <f>IF(ISERROR(VLOOKUP(B140,'KAYIT LİSTESİ'!$B$4:$H$1046,5,0)),"",(VLOOKUP(B140,'KAYIT LİSTESİ'!$B$4:$H$1046,5,0)))</f>
        <v/>
      </c>
      <c r="F140" s="204" t="str">
        <f>IF(ISERROR(VLOOKUP(B140,'KAYIT LİSTESİ'!$B$4:$H$1046,6,0)),"",(VLOOKUP(B140,'KAYIT LİSTESİ'!$B$4:$H$1046,6,0)))</f>
        <v/>
      </c>
      <c r="G140" s="127"/>
      <c r="H140" s="219"/>
      <c r="I140" s="96">
        <v>22</v>
      </c>
      <c r="J140" s="97" t="s">
        <v>505</v>
      </c>
      <c r="K140" s="266" t="str">
        <f>IF(ISERROR(VLOOKUP(J140,'KAYIT LİSTESİ'!$B$4:$H$1046,2,0)),"",(VLOOKUP(J140,'KAYIT LİSTESİ'!$B$4:$H$1046,2,0)))</f>
        <v/>
      </c>
      <c r="L140" s="98" t="str">
        <f>IF(ISERROR(VLOOKUP(J140,'KAYIT LİSTESİ'!$B$4:$H$1046,4,0)),"",(VLOOKUP(J140,'KAYIT LİSTESİ'!$B$4:$H$1046,4,0)))</f>
        <v/>
      </c>
      <c r="M140" s="188" t="str">
        <f>IF(ISERROR(VLOOKUP(J140,'KAYIT LİSTESİ'!$B$4:$H$1046,5,0)),"",(VLOOKUP(J140,'KAYIT LİSTESİ'!$B$4:$H$1046,5,0)))</f>
        <v/>
      </c>
      <c r="N140" s="188" t="str">
        <f>IF(ISERROR(VLOOKUP(J140,'KAYIT LİSTESİ'!$B$4:$H$1046,6,0)),"",(VLOOKUP(J140,'KAYIT LİSTESİ'!$B$4:$H$1046,6,0)))</f>
        <v/>
      </c>
      <c r="O140" s="206"/>
    </row>
    <row r="141" spans="1:15" ht="42.75" customHeight="1" x14ac:dyDescent="0.2">
      <c r="A141" s="73">
        <v>7</v>
      </c>
      <c r="B141" s="203" t="s">
        <v>612</v>
      </c>
      <c r="C141" s="263" t="str">
        <f>IF(ISERROR(VLOOKUP(B141,'KAYIT LİSTESİ'!$B$4:$H$1046,2,0)),"",(VLOOKUP(B141,'KAYIT LİSTESİ'!$B$4:$H$1046,2,0)))</f>
        <v/>
      </c>
      <c r="D141" s="126" t="str">
        <f>IF(ISERROR(VLOOKUP(B141,'KAYIT LİSTESİ'!$B$4:$H$1046,4,0)),"",(VLOOKUP(B141,'KAYIT LİSTESİ'!$B$4:$H$1046,4,0)))</f>
        <v/>
      </c>
      <c r="E141" s="204" t="str">
        <f>IF(ISERROR(VLOOKUP(B141,'KAYIT LİSTESİ'!$B$4:$H$1046,5,0)),"",(VLOOKUP(B141,'KAYIT LİSTESİ'!$B$4:$H$1046,5,0)))</f>
        <v/>
      </c>
      <c r="F141" s="204" t="str">
        <f>IF(ISERROR(VLOOKUP(B141,'KAYIT LİSTESİ'!$B$4:$H$1046,6,0)),"",(VLOOKUP(B141,'KAYIT LİSTESİ'!$B$4:$H$1046,6,0)))</f>
        <v/>
      </c>
      <c r="G141" s="127"/>
      <c r="H141" s="219"/>
      <c r="I141" s="96">
        <v>23</v>
      </c>
      <c r="J141" s="97" t="s">
        <v>506</v>
      </c>
      <c r="K141" s="266" t="str">
        <f>IF(ISERROR(VLOOKUP(J141,'KAYIT LİSTESİ'!$B$4:$H$1046,2,0)),"",(VLOOKUP(J141,'KAYIT LİSTESİ'!$B$4:$H$1046,2,0)))</f>
        <v/>
      </c>
      <c r="L141" s="98" t="str">
        <f>IF(ISERROR(VLOOKUP(J141,'KAYIT LİSTESİ'!$B$4:$H$1046,4,0)),"",(VLOOKUP(J141,'KAYIT LİSTESİ'!$B$4:$H$1046,4,0)))</f>
        <v/>
      </c>
      <c r="M141" s="188" t="str">
        <f>IF(ISERROR(VLOOKUP(J141,'KAYIT LİSTESİ'!$B$4:$H$1046,5,0)),"",(VLOOKUP(J141,'KAYIT LİSTESİ'!$B$4:$H$1046,5,0)))</f>
        <v/>
      </c>
      <c r="N141" s="188" t="str">
        <f>IF(ISERROR(VLOOKUP(J141,'KAYIT LİSTESİ'!$B$4:$H$1046,6,0)),"",(VLOOKUP(J141,'KAYIT LİSTESİ'!$B$4:$H$1046,6,0)))</f>
        <v/>
      </c>
      <c r="O141" s="206"/>
    </row>
    <row r="142" spans="1:15" ht="42.75" customHeight="1" x14ac:dyDescent="0.2">
      <c r="A142" s="73">
        <v>8</v>
      </c>
      <c r="B142" s="203" t="s">
        <v>613</v>
      </c>
      <c r="C142" s="263" t="str">
        <f>IF(ISERROR(VLOOKUP(B142,'KAYIT LİSTESİ'!$B$4:$H$1046,2,0)),"",(VLOOKUP(B142,'KAYIT LİSTESİ'!$B$4:$H$1046,2,0)))</f>
        <v/>
      </c>
      <c r="D142" s="126" t="str">
        <f>IF(ISERROR(VLOOKUP(B142,'KAYIT LİSTESİ'!$B$4:$H$1046,4,0)),"",(VLOOKUP(B142,'KAYIT LİSTESİ'!$B$4:$H$1046,4,0)))</f>
        <v/>
      </c>
      <c r="E142" s="204" t="str">
        <f>IF(ISERROR(VLOOKUP(B142,'KAYIT LİSTESİ'!$B$4:$H$1046,5,0)),"",(VLOOKUP(B142,'KAYIT LİSTESİ'!$B$4:$H$1046,5,0)))</f>
        <v/>
      </c>
      <c r="F142" s="204" t="str">
        <f>IF(ISERROR(VLOOKUP(B142,'KAYIT LİSTESİ'!$B$4:$H$1046,6,0)),"",(VLOOKUP(B142,'KAYIT LİSTESİ'!$B$4:$H$1046,6,0)))</f>
        <v/>
      </c>
      <c r="G142" s="127"/>
      <c r="H142" s="219"/>
      <c r="I142" s="96">
        <v>24</v>
      </c>
      <c r="J142" s="97" t="s">
        <v>507</v>
      </c>
      <c r="K142" s="266" t="str">
        <f>IF(ISERROR(VLOOKUP(J142,'KAYIT LİSTESİ'!$B$4:$H$1046,2,0)),"",(VLOOKUP(J142,'KAYIT LİSTESİ'!$B$4:$H$1046,2,0)))</f>
        <v/>
      </c>
      <c r="L142" s="98" t="str">
        <f>IF(ISERROR(VLOOKUP(J142,'KAYIT LİSTESİ'!$B$4:$H$1046,4,0)),"",(VLOOKUP(J142,'KAYIT LİSTESİ'!$B$4:$H$1046,4,0)))</f>
        <v/>
      </c>
      <c r="M142" s="188" t="str">
        <f>IF(ISERROR(VLOOKUP(J142,'KAYIT LİSTESİ'!$B$4:$H$1046,5,0)),"",(VLOOKUP(J142,'KAYIT LİSTESİ'!$B$4:$H$1046,5,0)))</f>
        <v/>
      </c>
      <c r="N142" s="188" t="str">
        <f>IF(ISERROR(VLOOKUP(J142,'KAYIT LİSTESİ'!$B$4:$H$1046,6,0)),"",(VLOOKUP(J142,'KAYIT LİSTESİ'!$B$4:$H$1046,6,0)))</f>
        <v/>
      </c>
      <c r="O142" s="206"/>
    </row>
    <row r="143" spans="1:15" ht="42.75" customHeight="1" x14ac:dyDescent="0.2">
      <c r="A143" s="676" t="s">
        <v>697</v>
      </c>
      <c r="B143" s="676"/>
      <c r="C143" s="676"/>
      <c r="D143" s="676"/>
      <c r="E143" s="676"/>
      <c r="F143" s="676"/>
      <c r="G143" s="676"/>
      <c r="H143" s="219"/>
      <c r="I143" s="96">
        <v>25</v>
      </c>
      <c r="J143" s="97" t="s">
        <v>508</v>
      </c>
      <c r="K143" s="266" t="str">
        <f>IF(ISERROR(VLOOKUP(J143,'KAYIT LİSTESİ'!$B$4:$H$1046,2,0)),"",(VLOOKUP(J143,'KAYIT LİSTESİ'!$B$4:$H$1046,2,0)))</f>
        <v/>
      </c>
      <c r="L143" s="98" t="str">
        <f>IF(ISERROR(VLOOKUP(J143,'KAYIT LİSTESİ'!$B$4:$H$1046,4,0)),"",(VLOOKUP(J143,'KAYIT LİSTESİ'!$B$4:$H$1046,4,0)))</f>
        <v/>
      </c>
      <c r="M143" s="188" t="str">
        <f>IF(ISERROR(VLOOKUP(J143,'KAYIT LİSTESİ'!$B$4:$H$1046,5,0)),"",(VLOOKUP(J143,'KAYIT LİSTESİ'!$B$4:$H$1046,5,0)))</f>
        <v/>
      </c>
      <c r="N143" s="188" t="str">
        <f>IF(ISERROR(VLOOKUP(J143,'KAYIT LİSTESİ'!$B$4:$H$1046,6,0)),"",(VLOOKUP(J143,'KAYIT LİSTESİ'!$B$4:$H$1046,6,0)))</f>
        <v/>
      </c>
      <c r="O143" s="206"/>
    </row>
    <row r="144" spans="1:15" ht="42.75" customHeight="1" x14ac:dyDescent="0.2">
      <c r="A144" s="557" t="s">
        <v>16</v>
      </c>
      <c r="B144" s="558"/>
      <c r="C144" s="558"/>
      <c r="D144" s="558"/>
      <c r="E144" s="558"/>
      <c r="F144" s="558"/>
      <c r="G144" s="558"/>
      <c r="H144" s="219"/>
      <c r="I144" s="96">
        <v>26</v>
      </c>
      <c r="J144" s="97" t="s">
        <v>738</v>
      </c>
      <c r="K144" s="266" t="str">
        <f>IF(ISERROR(VLOOKUP(J144,'KAYIT LİSTESİ'!$B$4:$H$1046,2,0)),"",(VLOOKUP(J144,'KAYIT LİSTESİ'!$B$4:$H$1046,2,0)))</f>
        <v/>
      </c>
      <c r="L144" s="98" t="str">
        <f>IF(ISERROR(VLOOKUP(J144,'KAYIT LİSTESİ'!$B$4:$H$1046,4,0)),"",(VLOOKUP(J144,'KAYIT LİSTESİ'!$B$4:$H$1046,4,0)))</f>
        <v/>
      </c>
      <c r="M144" s="188" t="str">
        <f>IF(ISERROR(VLOOKUP(J144,'KAYIT LİSTESİ'!$B$4:$H$1046,5,0)),"",(VLOOKUP(J144,'KAYIT LİSTESİ'!$B$4:$H$1046,5,0)))</f>
        <v/>
      </c>
      <c r="N144" s="188" t="str">
        <f>IF(ISERROR(VLOOKUP(J144,'KAYIT LİSTESİ'!$B$4:$H$1046,6,0)),"",(VLOOKUP(J144,'KAYIT LİSTESİ'!$B$4:$H$1046,6,0)))</f>
        <v/>
      </c>
      <c r="O144" s="206"/>
    </row>
    <row r="145" spans="1:15" ht="42.75" customHeight="1" x14ac:dyDescent="0.2">
      <c r="A145" s="198" t="s">
        <v>12</v>
      </c>
      <c r="B145" s="198" t="s">
        <v>98</v>
      </c>
      <c r="C145" s="198" t="s">
        <v>97</v>
      </c>
      <c r="D145" s="199" t="s">
        <v>13</v>
      </c>
      <c r="E145" s="200" t="s">
        <v>14</v>
      </c>
      <c r="F145" s="200" t="s">
        <v>219</v>
      </c>
      <c r="G145" s="198" t="s">
        <v>15</v>
      </c>
      <c r="H145" s="219"/>
      <c r="I145" s="96">
        <v>27</v>
      </c>
      <c r="J145" s="97" t="s">
        <v>739</v>
      </c>
      <c r="K145" s="266" t="str">
        <f>IF(ISERROR(VLOOKUP(J145,'KAYIT LİSTESİ'!$B$4:$H$1046,2,0)),"",(VLOOKUP(J145,'KAYIT LİSTESİ'!$B$4:$H$1046,2,0)))</f>
        <v/>
      </c>
      <c r="L145" s="98" t="str">
        <f>IF(ISERROR(VLOOKUP(J145,'KAYIT LİSTESİ'!$B$4:$H$1046,4,0)),"",(VLOOKUP(J145,'KAYIT LİSTESİ'!$B$4:$H$1046,4,0)))</f>
        <v/>
      </c>
      <c r="M145" s="188" t="str">
        <f>IF(ISERROR(VLOOKUP(J145,'KAYIT LİSTESİ'!$B$4:$H$1046,5,0)),"",(VLOOKUP(J145,'KAYIT LİSTESİ'!$B$4:$H$1046,5,0)))</f>
        <v/>
      </c>
      <c r="N145" s="188" t="str">
        <f>IF(ISERROR(VLOOKUP(J145,'KAYIT LİSTESİ'!$B$4:$H$1046,6,0)),"",(VLOOKUP(J145,'KAYIT LİSTESİ'!$B$4:$H$1046,6,0)))</f>
        <v/>
      </c>
      <c r="O145" s="206"/>
    </row>
    <row r="146" spans="1:15" ht="42.75" customHeight="1" x14ac:dyDescent="0.2">
      <c r="A146" s="73">
        <v>1</v>
      </c>
      <c r="B146" s="203" t="s">
        <v>649</v>
      </c>
      <c r="C146" s="263" t="str">
        <f>IF(ISERROR(VLOOKUP(B146,'KAYIT LİSTESİ'!$B$4:$H$1046,2,0)),"",(VLOOKUP(B146,'KAYIT LİSTESİ'!$B$4:$H$1046,2,0)))</f>
        <v/>
      </c>
      <c r="D146" s="126" t="str">
        <f>IF(ISERROR(VLOOKUP(B146,'KAYIT LİSTESİ'!$B$4:$H$1046,4,0)),"",(VLOOKUP(B146,'KAYIT LİSTESİ'!$B$4:$H$1046,4,0)))</f>
        <v/>
      </c>
      <c r="E146" s="204" t="str">
        <f>IF(ISERROR(VLOOKUP(B146,'KAYIT LİSTESİ'!$B$4:$H$1046,5,0)),"",(VLOOKUP(B146,'KAYIT LİSTESİ'!$B$4:$H$1046,5,0)))</f>
        <v/>
      </c>
      <c r="F146" s="204" t="str">
        <f>IF(ISERROR(VLOOKUP(B146,'KAYIT LİSTESİ'!$B$4:$H$1046,6,0)),"",(VLOOKUP(B146,'KAYIT LİSTESİ'!$B$4:$H$1046,6,0)))</f>
        <v/>
      </c>
      <c r="G146" s="127"/>
      <c r="H146" s="219"/>
      <c r="I146" s="96">
        <v>28</v>
      </c>
      <c r="J146" s="97" t="s">
        <v>740</v>
      </c>
      <c r="K146" s="266" t="str">
        <f>IF(ISERROR(VLOOKUP(J146,'KAYIT LİSTESİ'!$B$4:$H$1046,2,0)),"",(VLOOKUP(J146,'KAYIT LİSTESİ'!$B$4:$H$1046,2,0)))</f>
        <v/>
      </c>
      <c r="L146" s="98" t="str">
        <f>IF(ISERROR(VLOOKUP(J146,'KAYIT LİSTESİ'!$B$4:$H$1046,4,0)),"",(VLOOKUP(J146,'KAYIT LİSTESİ'!$B$4:$H$1046,4,0)))</f>
        <v/>
      </c>
      <c r="M146" s="188" t="str">
        <f>IF(ISERROR(VLOOKUP(J146,'KAYIT LİSTESİ'!$B$4:$H$1046,5,0)),"",(VLOOKUP(J146,'KAYIT LİSTESİ'!$B$4:$H$1046,5,0)))</f>
        <v/>
      </c>
      <c r="N146" s="188" t="str">
        <f>IF(ISERROR(VLOOKUP(J146,'KAYIT LİSTESİ'!$B$4:$H$1046,6,0)),"",(VLOOKUP(J146,'KAYIT LİSTESİ'!$B$4:$H$1046,6,0)))</f>
        <v/>
      </c>
      <c r="O146" s="206"/>
    </row>
    <row r="147" spans="1:15" ht="42.75" customHeight="1" x14ac:dyDescent="0.2">
      <c r="A147" s="73">
        <v>2</v>
      </c>
      <c r="B147" s="203" t="s">
        <v>650</v>
      </c>
      <c r="C147" s="263" t="str">
        <f>IF(ISERROR(VLOOKUP(B147,'KAYIT LİSTESİ'!$B$4:$H$1046,2,0)),"",(VLOOKUP(B147,'KAYIT LİSTESİ'!$B$4:$H$1046,2,0)))</f>
        <v/>
      </c>
      <c r="D147" s="126" t="str">
        <f>IF(ISERROR(VLOOKUP(B147,'KAYIT LİSTESİ'!$B$4:$H$1046,4,0)),"",(VLOOKUP(B147,'KAYIT LİSTESİ'!$B$4:$H$1046,4,0)))</f>
        <v/>
      </c>
      <c r="E147" s="204" t="str">
        <f>IF(ISERROR(VLOOKUP(B147,'KAYIT LİSTESİ'!$B$4:$H$1046,5,0)),"",(VLOOKUP(B147,'KAYIT LİSTESİ'!$B$4:$H$1046,5,0)))</f>
        <v/>
      </c>
      <c r="F147" s="204" t="str">
        <f>IF(ISERROR(VLOOKUP(B147,'KAYIT LİSTESİ'!$B$4:$H$1046,6,0)),"",(VLOOKUP(B147,'KAYIT LİSTESİ'!$B$4:$H$1046,6,0)))</f>
        <v/>
      </c>
      <c r="G147" s="127"/>
      <c r="H147" s="219"/>
      <c r="I147" s="96">
        <v>29</v>
      </c>
      <c r="J147" s="97" t="s">
        <v>741</v>
      </c>
      <c r="K147" s="266" t="str">
        <f>IF(ISERROR(VLOOKUP(J147,'KAYIT LİSTESİ'!$B$4:$H$1046,2,0)),"",(VLOOKUP(J147,'KAYIT LİSTESİ'!$B$4:$H$1046,2,0)))</f>
        <v/>
      </c>
      <c r="L147" s="98" t="str">
        <f>IF(ISERROR(VLOOKUP(J147,'KAYIT LİSTESİ'!$B$4:$H$1046,4,0)),"",(VLOOKUP(J147,'KAYIT LİSTESİ'!$B$4:$H$1046,4,0)))</f>
        <v/>
      </c>
      <c r="M147" s="188" t="str">
        <f>IF(ISERROR(VLOOKUP(J147,'KAYIT LİSTESİ'!$B$4:$H$1046,5,0)),"",(VLOOKUP(J147,'KAYIT LİSTESİ'!$B$4:$H$1046,5,0)))</f>
        <v/>
      </c>
      <c r="N147" s="188" t="str">
        <f>IF(ISERROR(VLOOKUP(J147,'KAYIT LİSTESİ'!$B$4:$H$1046,6,0)),"",(VLOOKUP(J147,'KAYIT LİSTESİ'!$B$4:$H$1046,6,0)))</f>
        <v/>
      </c>
      <c r="O147" s="206"/>
    </row>
    <row r="148" spans="1:15" ht="42.75" customHeight="1" x14ac:dyDescent="0.2">
      <c r="A148" s="73">
        <v>3</v>
      </c>
      <c r="B148" s="203" t="s">
        <v>651</v>
      </c>
      <c r="C148" s="263" t="str">
        <f>IF(ISERROR(VLOOKUP(B148,'KAYIT LİSTESİ'!$B$4:$H$1046,2,0)),"",(VLOOKUP(B148,'KAYIT LİSTESİ'!$B$4:$H$1046,2,0)))</f>
        <v/>
      </c>
      <c r="D148" s="126" t="str">
        <f>IF(ISERROR(VLOOKUP(B148,'KAYIT LİSTESİ'!$B$4:$H$1046,4,0)),"",(VLOOKUP(B148,'KAYIT LİSTESİ'!$B$4:$H$1046,4,0)))</f>
        <v/>
      </c>
      <c r="E148" s="204" t="str">
        <f>IF(ISERROR(VLOOKUP(B148,'KAYIT LİSTESİ'!$B$4:$H$1046,5,0)),"",(VLOOKUP(B148,'KAYIT LİSTESİ'!$B$4:$H$1046,5,0)))</f>
        <v/>
      </c>
      <c r="F148" s="204" t="str">
        <f>IF(ISERROR(VLOOKUP(B148,'KAYIT LİSTESİ'!$B$4:$H$1046,6,0)),"",(VLOOKUP(B148,'KAYIT LİSTESİ'!$B$4:$H$1046,6,0)))</f>
        <v/>
      </c>
      <c r="G148" s="127"/>
      <c r="H148" s="219"/>
      <c r="I148" s="96">
        <v>30</v>
      </c>
      <c r="J148" s="97" t="s">
        <v>742</v>
      </c>
      <c r="K148" s="266" t="str">
        <f>IF(ISERROR(VLOOKUP(J148,'KAYIT LİSTESİ'!$B$4:$H$1046,2,0)),"",(VLOOKUP(J148,'KAYIT LİSTESİ'!$B$4:$H$1046,2,0)))</f>
        <v/>
      </c>
      <c r="L148" s="98" t="str">
        <f>IF(ISERROR(VLOOKUP(J148,'KAYIT LİSTESİ'!$B$4:$H$1046,4,0)),"",(VLOOKUP(J148,'KAYIT LİSTESİ'!$B$4:$H$1046,4,0)))</f>
        <v/>
      </c>
      <c r="M148" s="188" t="str">
        <f>IF(ISERROR(VLOOKUP(J148,'KAYIT LİSTESİ'!$B$4:$H$1046,5,0)),"",(VLOOKUP(J148,'KAYIT LİSTESİ'!$B$4:$H$1046,5,0)))</f>
        <v/>
      </c>
      <c r="N148" s="188" t="str">
        <f>IF(ISERROR(VLOOKUP(J148,'KAYIT LİSTESİ'!$B$4:$H$1046,6,0)),"",(VLOOKUP(J148,'KAYIT LİSTESİ'!$B$4:$H$1046,6,0)))</f>
        <v/>
      </c>
      <c r="O148" s="206"/>
    </row>
    <row r="149" spans="1:15" ht="42.75" customHeight="1" x14ac:dyDescent="0.2">
      <c r="A149" s="73">
        <v>4</v>
      </c>
      <c r="B149" s="203" t="s">
        <v>652</v>
      </c>
      <c r="C149" s="263" t="str">
        <f>IF(ISERROR(VLOOKUP(B149,'KAYIT LİSTESİ'!$B$4:$H$1046,2,0)),"",(VLOOKUP(B149,'KAYIT LİSTESİ'!$B$4:$H$1046,2,0)))</f>
        <v/>
      </c>
      <c r="D149" s="126" t="str">
        <f>IF(ISERROR(VLOOKUP(B149,'KAYIT LİSTESİ'!$B$4:$H$1046,4,0)),"",(VLOOKUP(B149,'KAYIT LİSTESİ'!$B$4:$H$1046,4,0)))</f>
        <v/>
      </c>
      <c r="E149" s="204" t="str">
        <f>IF(ISERROR(VLOOKUP(B149,'KAYIT LİSTESİ'!$B$4:$H$1046,5,0)),"",(VLOOKUP(B149,'KAYIT LİSTESİ'!$B$4:$H$1046,5,0)))</f>
        <v/>
      </c>
      <c r="F149" s="204" t="str">
        <f>IF(ISERROR(VLOOKUP(B149,'KAYIT LİSTESİ'!$B$4:$H$1046,6,0)),"",(VLOOKUP(B149,'KAYIT LİSTESİ'!$B$4:$H$1046,6,0)))</f>
        <v/>
      </c>
      <c r="G149" s="127"/>
      <c r="H149" s="219"/>
      <c r="I149" s="96">
        <v>31</v>
      </c>
      <c r="J149" s="97" t="s">
        <v>743</v>
      </c>
      <c r="K149" s="266" t="str">
        <f>IF(ISERROR(VLOOKUP(J149,'KAYIT LİSTESİ'!$B$4:$H$1046,2,0)),"",(VLOOKUP(J149,'KAYIT LİSTESİ'!$B$4:$H$1046,2,0)))</f>
        <v/>
      </c>
      <c r="L149" s="98" t="str">
        <f>IF(ISERROR(VLOOKUP(J149,'KAYIT LİSTESİ'!$B$4:$H$1046,4,0)),"",(VLOOKUP(J149,'KAYIT LİSTESİ'!$B$4:$H$1046,4,0)))</f>
        <v/>
      </c>
      <c r="M149" s="188" t="str">
        <f>IF(ISERROR(VLOOKUP(J149,'KAYIT LİSTESİ'!$B$4:$H$1046,5,0)),"",(VLOOKUP(J149,'KAYIT LİSTESİ'!$B$4:$H$1046,5,0)))</f>
        <v/>
      </c>
      <c r="N149" s="188" t="str">
        <f>IF(ISERROR(VLOOKUP(J149,'KAYIT LİSTESİ'!$B$4:$H$1046,6,0)),"",(VLOOKUP(J149,'KAYIT LİSTESİ'!$B$4:$H$1046,6,0)))</f>
        <v/>
      </c>
      <c r="O149" s="206"/>
    </row>
    <row r="150" spans="1:15" ht="42.75" customHeight="1" x14ac:dyDescent="0.2">
      <c r="A150" s="73">
        <v>5</v>
      </c>
      <c r="B150" s="203" t="s">
        <v>653</v>
      </c>
      <c r="C150" s="263" t="str">
        <f>IF(ISERROR(VLOOKUP(B150,'KAYIT LİSTESİ'!$B$4:$H$1046,2,0)),"",(VLOOKUP(B150,'KAYIT LİSTESİ'!$B$4:$H$1046,2,0)))</f>
        <v/>
      </c>
      <c r="D150" s="126" t="str">
        <f>IF(ISERROR(VLOOKUP(B150,'KAYIT LİSTESİ'!$B$4:$H$1046,4,0)),"",(VLOOKUP(B150,'KAYIT LİSTESİ'!$B$4:$H$1046,4,0)))</f>
        <v/>
      </c>
      <c r="E150" s="204" t="str">
        <f>IF(ISERROR(VLOOKUP(B150,'KAYIT LİSTESİ'!$B$4:$H$1046,5,0)),"",(VLOOKUP(B150,'KAYIT LİSTESİ'!$B$4:$H$1046,5,0)))</f>
        <v/>
      </c>
      <c r="F150" s="204" t="str">
        <f>IF(ISERROR(VLOOKUP(B150,'KAYIT LİSTESİ'!$B$4:$H$1046,6,0)),"",(VLOOKUP(B150,'KAYIT LİSTESİ'!$B$4:$H$1046,6,0)))</f>
        <v/>
      </c>
      <c r="G150" s="127"/>
      <c r="H150" s="219"/>
      <c r="I150" s="96">
        <v>32</v>
      </c>
      <c r="J150" s="97" t="s">
        <v>744</v>
      </c>
      <c r="K150" s="266" t="str">
        <f>IF(ISERROR(VLOOKUP(J150,'KAYIT LİSTESİ'!$B$4:$H$1046,2,0)),"",(VLOOKUP(J150,'KAYIT LİSTESİ'!$B$4:$H$1046,2,0)))</f>
        <v/>
      </c>
      <c r="L150" s="98" t="str">
        <f>IF(ISERROR(VLOOKUP(J150,'KAYIT LİSTESİ'!$B$4:$H$1046,4,0)),"",(VLOOKUP(J150,'KAYIT LİSTESİ'!$B$4:$H$1046,4,0)))</f>
        <v/>
      </c>
      <c r="M150" s="188" t="str">
        <f>IF(ISERROR(VLOOKUP(J150,'KAYIT LİSTESİ'!$B$4:$H$1046,5,0)),"",(VLOOKUP(J150,'KAYIT LİSTESİ'!$B$4:$H$1046,5,0)))</f>
        <v/>
      </c>
      <c r="N150" s="188" t="str">
        <f>IF(ISERROR(VLOOKUP(J150,'KAYIT LİSTESİ'!$B$4:$H$1046,6,0)),"",(VLOOKUP(J150,'KAYIT LİSTESİ'!$B$4:$H$1046,6,0)))</f>
        <v/>
      </c>
      <c r="O150" s="206"/>
    </row>
    <row r="151" spans="1:15" ht="42.75" customHeight="1" x14ac:dyDescent="0.2">
      <c r="A151" s="73">
        <v>6</v>
      </c>
      <c r="B151" s="203" t="s">
        <v>654</v>
      </c>
      <c r="C151" s="263" t="str">
        <f>IF(ISERROR(VLOOKUP(B151,'KAYIT LİSTESİ'!$B$4:$H$1046,2,0)),"",(VLOOKUP(B151,'KAYIT LİSTESİ'!$B$4:$H$1046,2,0)))</f>
        <v/>
      </c>
      <c r="D151" s="126" t="str">
        <f>IF(ISERROR(VLOOKUP(B151,'KAYIT LİSTESİ'!$B$4:$H$1046,4,0)),"",(VLOOKUP(B151,'KAYIT LİSTESİ'!$B$4:$H$1046,4,0)))</f>
        <v/>
      </c>
      <c r="E151" s="204" t="str">
        <f>IF(ISERROR(VLOOKUP(B151,'KAYIT LİSTESİ'!$B$4:$H$1046,5,0)),"",(VLOOKUP(B151,'KAYIT LİSTESİ'!$B$4:$H$1046,5,0)))</f>
        <v/>
      </c>
      <c r="F151" s="204" t="str">
        <f>IF(ISERROR(VLOOKUP(B151,'KAYIT LİSTESİ'!$B$4:$H$1046,6,0)),"",(VLOOKUP(B151,'KAYIT LİSTESİ'!$B$4:$H$1046,6,0)))</f>
        <v/>
      </c>
      <c r="G151" s="127"/>
      <c r="H151" s="219"/>
      <c r="I151" s="96">
        <v>33</v>
      </c>
      <c r="J151" s="97" t="s">
        <v>745</v>
      </c>
      <c r="K151" s="266" t="str">
        <f>IF(ISERROR(VLOOKUP(J151,'KAYIT LİSTESİ'!$B$4:$H$1046,2,0)),"",(VLOOKUP(J151,'KAYIT LİSTESİ'!$B$4:$H$1046,2,0)))</f>
        <v/>
      </c>
      <c r="L151" s="98" t="str">
        <f>IF(ISERROR(VLOOKUP(J151,'KAYIT LİSTESİ'!$B$4:$H$1046,4,0)),"",(VLOOKUP(J151,'KAYIT LİSTESİ'!$B$4:$H$1046,4,0)))</f>
        <v/>
      </c>
      <c r="M151" s="188" t="str">
        <f>IF(ISERROR(VLOOKUP(J151,'KAYIT LİSTESİ'!$B$4:$H$1046,5,0)),"",(VLOOKUP(J151,'KAYIT LİSTESİ'!$B$4:$H$1046,5,0)))</f>
        <v/>
      </c>
      <c r="N151" s="188" t="str">
        <f>IF(ISERROR(VLOOKUP(J151,'KAYIT LİSTESİ'!$B$4:$H$1046,6,0)),"",(VLOOKUP(J151,'KAYIT LİSTESİ'!$B$4:$H$1046,6,0)))</f>
        <v/>
      </c>
      <c r="O151" s="206"/>
    </row>
    <row r="152" spans="1:15" ht="42.75" customHeight="1" x14ac:dyDescent="0.2">
      <c r="A152" s="73">
        <v>7</v>
      </c>
      <c r="B152" s="203" t="s">
        <v>655</v>
      </c>
      <c r="C152" s="263" t="str">
        <f>IF(ISERROR(VLOOKUP(B152,'KAYIT LİSTESİ'!$B$4:$H$1046,2,0)),"",(VLOOKUP(B152,'KAYIT LİSTESİ'!$B$4:$H$1046,2,0)))</f>
        <v/>
      </c>
      <c r="D152" s="126" t="str">
        <f>IF(ISERROR(VLOOKUP(B152,'KAYIT LİSTESİ'!$B$4:$H$1046,4,0)),"",(VLOOKUP(B152,'KAYIT LİSTESİ'!$B$4:$H$1046,4,0)))</f>
        <v/>
      </c>
      <c r="E152" s="204" t="str">
        <f>IF(ISERROR(VLOOKUP(B152,'KAYIT LİSTESİ'!$B$4:$H$1046,5,0)),"",(VLOOKUP(B152,'KAYIT LİSTESİ'!$B$4:$H$1046,5,0)))</f>
        <v/>
      </c>
      <c r="F152" s="204" t="str">
        <f>IF(ISERROR(VLOOKUP(B152,'KAYIT LİSTESİ'!$B$4:$H$1046,6,0)),"",(VLOOKUP(B152,'KAYIT LİSTESİ'!$B$4:$H$1046,6,0)))</f>
        <v/>
      </c>
      <c r="G152" s="127"/>
      <c r="H152" s="219"/>
      <c r="I152" s="96">
        <v>34</v>
      </c>
      <c r="J152" s="97" t="s">
        <v>746</v>
      </c>
      <c r="K152" s="266" t="str">
        <f>IF(ISERROR(VLOOKUP(J152,'KAYIT LİSTESİ'!$B$4:$H$1046,2,0)),"",(VLOOKUP(J152,'KAYIT LİSTESİ'!$B$4:$H$1046,2,0)))</f>
        <v/>
      </c>
      <c r="L152" s="98" t="str">
        <f>IF(ISERROR(VLOOKUP(J152,'KAYIT LİSTESİ'!$B$4:$H$1046,4,0)),"",(VLOOKUP(J152,'KAYIT LİSTESİ'!$B$4:$H$1046,4,0)))</f>
        <v/>
      </c>
      <c r="M152" s="188" t="str">
        <f>IF(ISERROR(VLOOKUP(J152,'KAYIT LİSTESİ'!$B$4:$H$1046,5,0)),"",(VLOOKUP(J152,'KAYIT LİSTESİ'!$B$4:$H$1046,5,0)))</f>
        <v/>
      </c>
      <c r="N152" s="188" t="str">
        <f>IF(ISERROR(VLOOKUP(J152,'KAYIT LİSTESİ'!$B$4:$H$1046,6,0)),"",(VLOOKUP(J152,'KAYIT LİSTESİ'!$B$4:$H$1046,6,0)))</f>
        <v/>
      </c>
      <c r="O152" s="206"/>
    </row>
    <row r="153" spans="1:15" ht="42.75" customHeight="1" x14ac:dyDescent="0.2">
      <c r="A153" s="73">
        <v>8</v>
      </c>
      <c r="B153" s="203" t="s">
        <v>656</v>
      </c>
      <c r="C153" s="263" t="str">
        <f>IF(ISERROR(VLOOKUP(B153,'KAYIT LİSTESİ'!$B$4:$H$1046,2,0)),"",(VLOOKUP(B153,'KAYIT LİSTESİ'!$B$4:$H$1046,2,0)))</f>
        <v/>
      </c>
      <c r="D153" s="126" t="str">
        <f>IF(ISERROR(VLOOKUP(B153,'KAYIT LİSTESİ'!$B$4:$H$1046,4,0)),"",(VLOOKUP(B153,'KAYIT LİSTESİ'!$B$4:$H$1046,4,0)))</f>
        <v/>
      </c>
      <c r="E153" s="204" t="str">
        <f>IF(ISERROR(VLOOKUP(B153,'KAYIT LİSTESİ'!$B$4:$H$1046,5,0)),"",(VLOOKUP(B153,'KAYIT LİSTESİ'!$B$4:$H$1046,5,0)))</f>
        <v/>
      </c>
      <c r="F153" s="204" t="str">
        <f>IF(ISERROR(VLOOKUP(B153,'KAYIT LİSTESİ'!$B$4:$H$1046,6,0)),"",(VLOOKUP(B153,'KAYIT LİSTESİ'!$B$4:$H$1046,6,0)))</f>
        <v/>
      </c>
      <c r="G153" s="127"/>
      <c r="H153" s="219"/>
      <c r="I153" s="96">
        <v>35</v>
      </c>
      <c r="J153" s="97" t="s">
        <v>747</v>
      </c>
      <c r="K153" s="266" t="str">
        <f>IF(ISERROR(VLOOKUP(J153,'KAYIT LİSTESİ'!$B$4:$H$1046,2,0)),"",(VLOOKUP(J153,'KAYIT LİSTESİ'!$B$4:$H$1046,2,0)))</f>
        <v/>
      </c>
      <c r="L153" s="98" t="str">
        <f>IF(ISERROR(VLOOKUP(J153,'KAYIT LİSTESİ'!$B$4:$H$1046,4,0)),"",(VLOOKUP(J153,'KAYIT LİSTESİ'!$B$4:$H$1046,4,0)))</f>
        <v/>
      </c>
      <c r="M153" s="188" t="str">
        <f>IF(ISERROR(VLOOKUP(J153,'KAYIT LİSTESİ'!$B$4:$H$1046,5,0)),"",(VLOOKUP(J153,'KAYIT LİSTESİ'!$B$4:$H$1046,5,0)))</f>
        <v/>
      </c>
      <c r="N153" s="188" t="str">
        <f>IF(ISERROR(VLOOKUP(J153,'KAYIT LİSTESİ'!$B$4:$H$1046,6,0)),"",(VLOOKUP(J153,'KAYIT LİSTESİ'!$B$4:$H$1046,6,0)))</f>
        <v/>
      </c>
      <c r="O153" s="206"/>
    </row>
    <row r="154" spans="1:15" ht="42.75" customHeight="1" x14ac:dyDescent="0.2">
      <c r="A154" s="73">
        <v>9</v>
      </c>
      <c r="B154" s="203" t="s">
        <v>657</v>
      </c>
      <c r="C154" s="263" t="str">
        <f>IF(ISERROR(VLOOKUP(B154,'KAYIT LİSTESİ'!$B$4:$H$1046,2,0)),"",(VLOOKUP(B154,'KAYIT LİSTESİ'!$B$4:$H$1046,2,0)))</f>
        <v/>
      </c>
      <c r="D154" s="126" t="str">
        <f>IF(ISERROR(VLOOKUP(B154,'KAYIT LİSTESİ'!$B$4:$H$1046,4,0)),"",(VLOOKUP(B154,'KAYIT LİSTESİ'!$B$4:$H$1046,4,0)))</f>
        <v/>
      </c>
      <c r="E154" s="204" t="str">
        <f>IF(ISERROR(VLOOKUP(B154,'KAYIT LİSTESİ'!$B$4:$H$1046,5,0)),"",(VLOOKUP(B154,'KAYIT LİSTESİ'!$B$4:$H$1046,5,0)))</f>
        <v/>
      </c>
      <c r="F154" s="204" t="str">
        <f>IF(ISERROR(VLOOKUP(B154,'KAYIT LİSTESİ'!$B$4:$H$1046,6,0)),"",(VLOOKUP(B154,'KAYIT LİSTESİ'!$B$4:$H$1046,6,0)))</f>
        <v/>
      </c>
      <c r="G154" s="127"/>
      <c r="H154" s="219"/>
      <c r="I154" s="96">
        <v>36</v>
      </c>
      <c r="J154" s="97" t="s">
        <v>748</v>
      </c>
      <c r="K154" s="266" t="str">
        <f>IF(ISERROR(VLOOKUP(J154,'KAYIT LİSTESİ'!$B$4:$H$1046,2,0)),"",(VLOOKUP(J154,'KAYIT LİSTESİ'!$B$4:$H$1046,2,0)))</f>
        <v/>
      </c>
      <c r="L154" s="98" t="str">
        <f>IF(ISERROR(VLOOKUP(J154,'KAYIT LİSTESİ'!$B$4:$H$1046,4,0)),"",(VLOOKUP(J154,'KAYIT LİSTESİ'!$B$4:$H$1046,4,0)))</f>
        <v/>
      </c>
      <c r="M154" s="188" t="str">
        <f>IF(ISERROR(VLOOKUP(J154,'KAYIT LİSTESİ'!$B$4:$H$1046,5,0)),"",(VLOOKUP(J154,'KAYIT LİSTESİ'!$B$4:$H$1046,5,0)))</f>
        <v/>
      </c>
      <c r="N154" s="188" t="str">
        <f>IF(ISERROR(VLOOKUP(J154,'KAYIT LİSTESİ'!$B$4:$H$1046,6,0)),"",(VLOOKUP(J154,'KAYIT LİSTESİ'!$B$4:$H$1046,6,0)))</f>
        <v/>
      </c>
      <c r="O154" s="206"/>
    </row>
    <row r="155" spans="1:15" ht="42.75" customHeight="1" x14ac:dyDescent="0.2">
      <c r="A155" s="73">
        <v>10</v>
      </c>
      <c r="B155" s="203" t="s">
        <v>658</v>
      </c>
      <c r="C155" s="263" t="str">
        <f>IF(ISERROR(VLOOKUP(B155,'KAYIT LİSTESİ'!$B$4:$H$1046,2,0)),"",(VLOOKUP(B155,'KAYIT LİSTESİ'!$B$4:$H$1046,2,0)))</f>
        <v/>
      </c>
      <c r="D155" s="126" t="str">
        <f>IF(ISERROR(VLOOKUP(B155,'KAYIT LİSTESİ'!$B$4:$H$1046,4,0)),"",(VLOOKUP(B155,'KAYIT LİSTESİ'!$B$4:$H$1046,4,0)))</f>
        <v/>
      </c>
      <c r="E155" s="204" t="str">
        <f>IF(ISERROR(VLOOKUP(B155,'KAYIT LİSTESİ'!$B$4:$H$1046,5,0)),"",(VLOOKUP(B155,'KAYIT LİSTESİ'!$B$4:$H$1046,5,0)))</f>
        <v/>
      </c>
      <c r="F155" s="204" t="str">
        <f>IF(ISERROR(VLOOKUP(B155,'KAYIT LİSTESİ'!$B$4:$H$1046,6,0)),"",(VLOOKUP(B155,'KAYIT LİSTESİ'!$B$4:$H$1046,6,0)))</f>
        <v/>
      </c>
      <c r="G155" s="127"/>
      <c r="H155" s="219"/>
      <c r="I155" s="96">
        <v>37</v>
      </c>
      <c r="J155" s="97" t="s">
        <v>749</v>
      </c>
      <c r="K155" s="266" t="str">
        <f>IF(ISERROR(VLOOKUP(J155,'KAYIT LİSTESİ'!$B$4:$H$1046,2,0)),"",(VLOOKUP(J155,'KAYIT LİSTESİ'!$B$4:$H$1046,2,0)))</f>
        <v/>
      </c>
      <c r="L155" s="98" t="str">
        <f>IF(ISERROR(VLOOKUP(J155,'KAYIT LİSTESİ'!$B$4:$H$1046,4,0)),"",(VLOOKUP(J155,'KAYIT LİSTESİ'!$B$4:$H$1046,4,0)))</f>
        <v/>
      </c>
      <c r="M155" s="188" t="str">
        <f>IF(ISERROR(VLOOKUP(J155,'KAYIT LİSTESİ'!$B$4:$H$1046,5,0)),"",(VLOOKUP(J155,'KAYIT LİSTESİ'!$B$4:$H$1046,5,0)))</f>
        <v/>
      </c>
      <c r="N155" s="188" t="str">
        <f>IF(ISERROR(VLOOKUP(J155,'KAYIT LİSTESİ'!$B$4:$H$1046,6,0)),"",(VLOOKUP(J155,'KAYIT LİSTESİ'!$B$4:$H$1046,6,0)))</f>
        <v/>
      </c>
      <c r="O155" s="206"/>
    </row>
    <row r="156" spans="1:15" ht="42.75" customHeight="1" x14ac:dyDescent="0.2">
      <c r="A156" s="73">
        <v>11</v>
      </c>
      <c r="B156" s="203" t="s">
        <v>659</v>
      </c>
      <c r="C156" s="263" t="str">
        <f>IF(ISERROR(VLOOKUP(B156,'KAYIT LİSTESİ'!$B$4:$H$1046,2,0)),"",(VLOOKUP(B156,'KAYIT LİSTESİ'!$B$4:$H$1046,2,0)))</f>
        <v/>
      </c>
      <c r="D156" s="126" t="str">
        <f>IF(ISERROR(VLOOKUP(B156,'KAYIT LİSTESİ'!$B$4:$H$1046,4,0)),"",(VLOOKUP(B156,'KAYIT LİSTESİ'!$B$4:$H$1046,4,0)))</f>
        <v/>
      </c>
      <c r="E156" s="204" t="str">
        <f>IF(ISERROR(VLOOKUP(B156,'KAYIT LİSTESİ'!$B$4:$H$1046,5,0)),"",(VLOOKUP(B156,'KAYIT LİSTESİ'!$B$4:$H$1046,5,0)))</f>
        <v/>
      </c>
      <c r="F156" s="204" t="str">
        <f>IF(ISERROR(VLOOKUP(B156,'KAYIT LİSTESİ'!$B$4:$H$1046,6,0)),"",(VLOOKUP(B156,'KAYIT LİSTESİ'!$B$4:$H$1046,6,0)))</f>
        <v/>
      </c>
      <c r="G156" s="127"/>
      <c r="H156" s="219"/>
      <c r="I156" s="96">
        <v>38</v>
      </c>
      <c r="J156" s="97" t="s">
        <v>750</v>
      </c>
      <c r="K156" s="266" t="str">
        <f>IF(ISERROR(VLOOKUP(J156,'KAYIT LİSTESİ'!$B$4:$H$1046,2,0)),"",(VLOOKUP(J156,'KAYIT LİSTESİ'!$B$4:$H$1046,2,0)))</f>
        <v/>
      </c>
      <c r="L156" s="98" t="str">
        <f>IF(ISERROR(VLOOKUP(J156,'KAYIT LİSTESİ'!$B$4:$H$1046,4,0)),"",(VLOOKUP(J156,'KAYIT LİSTESİ'!$B$4:$H$1046,4,0)))</f>
        <v/>
      </c>
      <c r="M156" s="188" t="str">
        <f>IF(ISERROR(VLOOKUP(J156,'KAYIT LİSTESİ'!$B$4:$H$1046,5,0)),"",(VLOOKUP(J156,'KAYIT LİSTESİ'!$B$4:$H$1046,5,0)))</f>
        <v/>
      </c>
      <c r="N156" s="188" t="str">
        <f>IF(ISERROR(VLOOKUP(J156,'KAYIT LİSTESİ'!$B$4:$H$1046,6,0)),"",(VLOOKUP(J156,'KAYIT LİSTESİ'!$B$4:$H$1046,6,0)))</f>
        <v/>
      </c>
      <c r="O156" s="206"/>
    </row>
    <row r="157" spans="1:15" ht="42.75" customHeight="1" x14ac:dyDescent="0.2">
      <c r="A157" s="73">
        <v>12</v>
      </c>
      <c r="B157" s="203" t="s">
        <v>660</v>
      </c>
      <c r="C157" s="263" t="str">
        <f>IF(ISERROR(VLOOKUP(B157,'KAYIT LİSTESİ'!$B$4:$H$1046,2,0)),"",(VLOOKUP(B157,'KAYIT LİSTESİ'!$B$4:$H$1046,2,0)))</f>
        <v/>
      </c>
      <c r="D157" s="126" t="str">
        <f>IF(ISERROR(VLOOKUP(B157,'KAYIT LİSTESİ'!$B$4:$H$1046,4,0)),"",(VLOOKUP(B157,'KAYIT LİSTESİ'!$B$4:$H$1046,4,0)))</f>
        <v/>
      </c>
      <c r="E157" s="204" t="str">
        <f>IF(ISERROR(VLOOKUP(B157,'KAYIT LİSTESİ'!$B$4:$H$1046,5,0)),"",(VLOOKUP(B157,'KAYIT LİSTESİ'!$B$4:$H$1046,5,0)))</f>
        <v/>
      </c>
      <c r="F157" s="204" t="str">
        <f>IF(ISERROR(VLOOKUP(B157,'KAYIT LİSTESİ'!$B$4:$H$1046,6,0)),"",(VLOOKUP(B157,'KAYIT LİSTESİ'!$B$4:$H$1046,6,0)))</f>
        <v/>
      </c>
      <c r="G157" s="127"/>
      <c r="H157" s="219"/>
      <c r="I157" s="96">
        <v>39</v>
      </c>
      <c r="J157" s="97" t="s">
        <v>751</v>
      </c>
      <c r="K157" s="266" t="str">
        <f>IF(ISERROR(VLOOKUP(J157,'KAYIT LİSTESİ'!$B$4:$H$1046,2,0)),"",(VLOOKUP(J157,'KAYIT LİSTESİ'!$B$4:$H$1046,2,0)))</f>
        <v/>
      </c>
      <c r="L157" s="98" t="str">
        <f>IF(ISERROR(VLOOKUP(J157,'KAYIT LİSTESİ'!$B$4:$H$1046,4,0)),"",(VLOOKUP(J157,'KAYIT LİSTESİ'!$B$4:$H$1046,4,0)))</f>
        <v/>
      </c>
      <c r="M157" s="188" t="str">
        <f>IF(ISERROR(VLOOKUP(J157,'KAYIT LİSTESİ'!$B$4:$H$1046,5,0)),"",(VLOOKUP(J157,'KAYIT LİSTESİ'!$B$4:$H$1046,5,0)))</f>
        <v/>
      </c>
      <c r="N157" s="188" t="str">
        <f>IF(ISERROR(VLOOKUP(J157,'KAYIT LİSTESİ'!$B$4:$H$1046,6,0)),"",(VLOOKUP(J157,'KAYIT LİSTESİ'!$B$4:$H$1046,6,0)))</f>
        <v/>
      </c>
      <c r="O157" s="206"/>
    </row>
    <row r="158" spans="1:15" ht="42.75" customHeight="1" x14ac:dyDescent="0.2">
      <c r="A158" s="557" t="s">
        <v>17</v>
      </c>
      <c r="B158" s="558"/>
      <c r="C158" s="558"/>
      <c r="D158" s="558"/>
      <c r="E158" s="558"/>
      <c r="F158" s="558"/>
      <c r="G158" s="558"/>
      <c r="H158" s="219"/>
      <c r="I158" s="96">
        <v>40</v>
      </c>
      <c r="J158" s="97" t="s">
        <v>752</v>
      </c>
      <c r="K158" s="266" t="str">
        <f>IF(ISERROR(VLOOKUP(J158,'KAYIT LİSTESİ'!$B$4:$H$1046,2,0)),"",(VLOOKUP(J158,'KAYIT LİSTESİ'!$B$4:$H$1046,2,0)))</f>
        <v/>
      </c>
      <c r="L158" s="98" t="str">
        <f>IF(ISERROR(VLOOKUP(J158,'KAYIT LİSTESİ'!$B$4:$H$1046,4,0)),"",(VLOOKUP(J158,'KAYIT LİSTESİ'!$B$4:$H$1046,4,0)))</f>
        <v/>
      </c>
      <c r="M158" s="188" t="str">
        <f>IF(ISERROR(VLOOKUP(J158,'KAYIT LİSTESİ'!$B$4:$H$1046,5,0)),"",(VLOOKUP(J158,'KAYIT LİSTESİ'!$B$4:$H$1046,5,0)))</f>
        <v/>
      </c>
      <c r="N158" s="188" t="str">
        <f>IF(ISERROR(VLOOKUP(J158,'KAYIT LİSTESİ'!$B$4:$H$1046,6,0)),"",(VLOOKUP(J158,'KAYIT LİSTESİ'!$B$4:$H$1046,6,0)))</f>
        <v/>
      </c>
      <c r="O158" s="206"/>
    </row>
    <row r="159" spans="1:15" ht="42.75" customHeight="1" x14ac:dyDescent="0.2">
      <c r="A159" s="198" t="s">
        <v>12</v>
      </c>
      <c r="B159" s="198" t="s">
        <v>98</v>
      </c>
      <c r="C159" s="198" t="s">
        <v>97</v>
      </c>
      <c r="D159" s="199" t="s">
        <v>13</v>
      </c>
      <c r="E159" s="200" t="s">
        <v>14</v>
      </c>
      <c r="F159" s="200" t="s">
        <v>219</v>
      </c>
      <c r="G159" s="198" t="s">
        <v>15</v>
      </c>
      <c r="H159" s="219"/>
      <c r="I159" s="219"/>
      <c r="J159" s="219"/>
      <c r="K159" s="219"/>
      <c r="L159" s="219"/>
      <c r="M159" s="219"/>
      <c r="N159" s="219"/>
      <c r="O159" s="219"/>
    </row>
    <row r="160" spans="1:15" ht="42.75" customHeight="1" x14ac:dyDescent="0.2">
      <c r="A160" s="73">
        <v>1</v>
      </c>
      <c r="B160" s="203" t="s">
        <v>661</v>
      </c>
      <c r="C160" s="263" t="str">
        <f>IF(ISERROR(VLOOKUP(B160,'KAYIT LİSTESİ'!$B$4:$H$1046,2,0)),"",(VLOOKUP(B160,'KAYIT LİSTESİ'!$B$4:$H$1046,2,0)))</f>
        <v/>
      </c>
      <c r="D160" s="126" t="str">
        <f>IF(ISERROR(VLOOKUP(B160,'KAYIT LİSTESİ'!$B$4:$H$1046,4,0)),"",(VLOOKUP(B160,'KAYIT LİSTESİ'!$B$4:$H$1046,4,0)))</f>
        <v/>
      </c>
      <c r="E160" s="204" t="str">
        <f>IF(ISERROR(VLOOKUP(B160,'KAYIT LİSTESİ'!$B$4:$H$1046,5,0)),"",(VLOOKUP(B160,'KAYIT LİSTESİ'!$B$4:$H$1046,5,0)))</f>
        <v/>
      </c>
      <c r="F160" s="204" t="str">
        <f>IF(ISERROR(VLOOKUP(B160,'KAYIT LİSTESİ'!$B$4:$H$1046,6,0)),"",(VLOOKUP(B160,'KAYIT LİSTESİ'!$B$4:$H$1046,6,0)))</f>
        <v/>
      </c>
      <c r="G160" s="127"/>
      <c r="H160" s="219"/>
      <c r="I160" s="219"/>
      <c r="J160" s="219"/>
      <c r="K160" s="219"/>
      <c r="L160" s="219"/>
      <c r="M160" s="219"/>
      <c r="N160" s="219"/>
      <c r="O160" s="219"/>
    </row>
    <row r="161" spans="1:15" ht="42.75" customHeight="1" x14ac:dyDescent="0.2">
      <c r="A161" s="73">
        <v>2</v>
      </c>
      <c r="B161" s="203" t="s">
        <v>662</v>
      </c>
      <c r="C161" s="263" t="str">
        <f>IF(ISERROR(VLOOKUP(B161,'KAYIT LİSTESİ'!$B$4:$H$1046,2,0)),"",(VLOOKUP(B161,'KAYIT LİSTESİ'!$B$4:$H$1046,2,0)))</f>
        <v/>
      </c>
      <c r="D161" s="126" t="str">
        <f>IF(ISERROR(VLOOKUP(B161,'KAYIT LİSTESİ'!$B$4:$H$1046,4,0)),"",(VLOOKUP(B161,'KAYIT LİSTESİ'!$B$4:$H$1046,4,0)))</f>
        <v/>
      </c>
      <c r="E161" s="204" t="str">
        <f>IF(ISERROR(VLOOKUP(B161,'KAYIT LİSTESİ'!$B$4:$H$1046,5,0)),"",(VLOOKUP(B161,'KAYIT LİSTESİ'!$B$4:$H$1046,5,0)))</f>
        <v/>
      </c>
      <c r="F161" s="204" t="str">
        <f>IF(ISERROR(VLOOKUP(B161,'KAYIT LİSTESİ'!$B$4:$H$1046,6,0)),"",(VLOOKUP(B161,'KAYIT LİSTESİ'!$B$4:$H$1046,6,0)))</f>
        <v/>
      </c>
      <c r="G161" s="127"/>
      <c r="H161" s="219"/>
      <c r="I161" s="219"/>
      <c r="J161" s="219"/>
      <c r="K161" s="219"/>
      <c r="L161" s="219"/>
      <c r="M161" s="219"/>
      <c r="N161" s="219"/>
      <c r="O161" s="219"/>
    </row>
    <row r="162" spans="1:15" ht="42.75" customHeight="1" x14ac:dyDescent="0.2">
      <c r="A162" s="73">
        <v>3</v>
      </c>
      <c r="B162" s="203" t="s">
        <v>663</v>
      </c>
      <c r="C162" s="263" t="str">
        <f>IF(ISERROR(VLOOKUP(B162,'KAYIT LİSTESİ'!$B$4:$H$1046,2,0)),"",(VLOOKUP(B162,'KAYIT LİSTESİ'!$B$4:$H$1046,2,0)))</f>
        <v/>
      </c>
      <c r="D162" s="126" t="str">
        <f>IF(ISERROR(VLOOKUP(B162,'KAYIT LİSTESİ'!$B$4:$H$1046,4,0)),"",(VLOOKUP(B162,'KAYIT LİSTESİ'!$B$4:$H$1046,4,0)))</f>
        <v/>
      </c>
      <c r="E162" s="204" t="str">
        <f>IF(ISERROR(VLOOKUP(B162,'KAYIT LİSTESİ'!$B$4:$H$1046,5,0)),"",(VLOOKUP(B162,'KAYIT LİSTESİ'!$B$4:$H$1046,5,0)))</f>
        <v/>
      </c>
      <c r="F162" s="204" t="str">
        <f>IF(ISERROR(VLOOKUP(B162,'KAYIT LİSTESİ'!$B$4:$H$1046,6,0)),"",(VLOOKUP(B162,'KAYIT LİSTESİ'!$B$4:$H$1046,6,0)))</f>
        <v/>
      </c>
      <c r="G162" s="127"/>
      <c r="H162" s="219"/>
      <c r="I162" s="219"/>
      <c r="J162" s="219"/>
      <c r="K162" s="219"/>
      <c r="L162" s="219"/>
      <c r="M162" s="219"/>
      <c r="N162" s="219"/>
      <c r="O162" s="219"/>
    </row>
    <row r="163" spans="1:15" ht="42.75" customHeight="1" x14ac:dyDescent="0.2">
      <c r="A163" s="73">
        <v>4</v>
      </c>
      <c r="B163" s="203" t="s">
        <v>664</v>
      </c>
      <c r="C163" s="263" t="str">
        <f>IF(ISERROR(VLOOKUP(B163,'KAYIT LİSTESİ'!$B$4:$H$1046,2,0)),"",(VLOOKUP(B163,'KAYIT LİSTESİ'!$B$4:$H$1046,2,0)))</f>
        <v/>
      </c>
      <c r="D163" s="126" t="str">
        <f>IF(ISERROR(VLOOKUP(B163,'KAYIT LİSTESİ'!$B$4:$H$1046,4,0)),"",(VLOOKUP(B163,'KAYIT LİSTESİ'!$B$4:$H$1046,4,0)))</f>
        <v/>
      </c>
      <c r="E163" s="204" t="str">
        <f>IF(ISERROR(VLOOKUP(B163,'KAYIT LİSTESİ'!$B$4:$H$1046,5,0)),"",(VLOOKUP(B163,'KAYIT LİSTESİ'!$B$4:$H$1046,5,0)))</f>
        <v/>
      </c>
      <c r="F163" s="204" t="str">
        <f>IF(ISERROR(VLOOKUP(B163,'KAYIT LİSTESİ'!$B$4:$H$1046,6,0)),"",(VLOOKUP(B163,'KAYIT LİSTESİ'!$B$4:$H$1046,6,0)))</f>
        <v/>
      </c>
      <c r="G163" s="127"/>
      <c r="H163" s="219"/>
      <c r="I163" s="219"/>
      <c r="J163" s="219"/>
      <c r="K163" s="219"/>
      <c r="L163" s="219"/>
      <c r="M163" s="219"/>
      <c r="N163" s="219"/>
      <c r="O163" s="219"/>
    </row>
    <row r="164" spans="1:15" ht="42.75" customHeight="1" x14ac:dyDescent="0.2">
      <c r="A164" s="73">
        <v>5</v>
      </c>
      <c r="B164" s="203" t="s">
        <v>665</v>
      </c>
      <c r="C164" s="263" t="str">
        <f>IF(ISERROR(VLOOKUP(B164,'KAYIT LİSTESİ'!$B$4:$H$1046,2,0)),"",(VLOOKUP(B164,'KAYIT LİSTESİ'!$B$4:$H$1046,2,0)))</f>
        <v/>
      </c>
      <c r="D164" s="126" t="str">
        <f>IF(ISERROR(VLOOKUP(B164,'KAYIT LİSTESİ'!$B$4:$H$1046,4,0)),"",(VLOOKUP(B164,'KAYIT LİSTESİ'!$B$4:$H$1046,4,0)))</f>
        <v/>
      </c>
      <c r="E164" s="204" t="str">
        <f>IF(ISERROR(VLOOKUP(B164,'KAYIT LİSTESİ'!$B$4:$H$1046,5,0)),"",(VLOOKUP(B164,'KAYIT LİSTESİ'!$B$4:$H$1046,5,0)))</f>
        <v/>
      </c>
      <c r="F164" s="204" t="str">
        <f>IF(ISERROR(VLOOKUP(B164,'KAYIT LİSTESİ'!$B$4:$H$1046,6,0)),"",(VLOOKUP(B164,'KAYIT LİSTESİ'!$B$4:$H$1046,6,0)))</f>
        <v/>
      </c>
      <c r="G164" s="127"/>
      <c r="H164" s="219"/>
      <c r="I164" s="219"/>
      <c r="J164" s="219"/>
      <c r="K164" s="219"/>
      <c r="L164" s="219"/>
      <c r="M164" s="219"/>
      <c r="N164" s="219"/>
      <c r="O164" s="219"/>
    </row>
    <row r="165" spans="1:15" ht="42.75" customHeight="1" x14ac:dyDescent="0.2">
      <c r="A165" s="73">
        <v>6</v>
      </c>
      <c r="B165" s="203" t="s">
        <v>666</v>
      </c>
      <c r="C165" s="263" t="str">
        <f>IF(ISERROR(VLOOKUP(B165,'KAYIT LİSTESİ'!$B$4:$H$1046,2,0)),"",(VLOOKUP(B165,'KAYIT LİSTESİ'!$B$4:$H$1046,2,0)))</f>
        <v/>
      </c>
      <c r="D165" s="126" t="str">
        <f>IF(ISERROR(VLOOKUP(B165,'KAYIT LİSTESİ'!$B$4:$H$1046,4,0)),"",(VLOOKUP(B165,'KAYIT LİSTESİ'!$B$4:$H$1046,4,0)))</f>
        <v/>
      </c>
      <c r="E165" s="204" t="str">
        <f>IF(ISERROR(VLOOKUP(B165,'KAYIT LİSTESİ'!$B$4:$H$1046,5,0)),"",(VLOOKUP(B165,'KAYIT LİSTESİ'!$B$4:$H$1046,5,0)))</f>
        <v/>
      </c>
      <c r="F165" s="204" t="str">
        <f>IF(ISERROR(VLOOKUP(B165,'KAYIT LİSTESİ'!$B$4:$H$1046,6,0)),"",(VLOOKUP(B165,'KAYIT LİSTESİ'!$B$4:$H$1046,6,0)))</f>
        <v/>
      </c>
      <c r="G165" s="127"/>
      <c r="H165" s="219"/>
      <c r="I165" s="219"/>
      <c r="J165" s="219"/>
      <c r="K165" s="219"/>
      <c r="L165" s="219"/>
      <c r="M165" s="219"/>
      <c r="N165" s="219"/>
      <c r="O165" s="219"/>
    </row>
    <row r="166" spans="1:15" ht="42.75" customHeight="1" x14ac:dyDescent="0.2">
      <c r="A166" s="73">
        <v>7</v>
      </c>
      <c r="B166" s="203" t="s">
        <v>667</v>
      </c>
      <c r="C166" s="263" t="str">
        <f>IF(ISERROR(VLOOKUP(B166,'KAYIT LİSTESİ'!$B$4:$H$1046,2,0)),"",(VLOOKUP(B166,'KAYIT LİSTESİ'!$B$4:$H$1046,2,0)))</f>
        <v/>
      </c>
      <c r="D166" s="126" t="str">
        <f>IF(ISERROR(VLOOKUP(B166,'KAYIT LİSTESİ'!$B$4:$H$1046,4,0)),"",(VLOOKUP(B166,'KAYIT LİSTESİ'!$B$4:$H$1046,4,0)))</f>
        <v/>
      </c>
      <c r="E166" s="204" t="str">
        <f>IF(ISERROR(VLOOKUP(B166,'KAYIT LİSTESİ'!$B$4:$H$1046,5,0)),"",(VLOOKUP(B166,'KAYIT LİSTESİ'!$B$4:$H$1046,5,0)))</f>
        <v/>
      </c>
      <c r="F166" s="204" t="str">
        <f>IF(ISERROR(VLOOKUP(B166,'KAYIT LİSTESİ'!$B$4:$H$1046,6,0)),"",(VLOOKUP(B166,'KAYIT LİSTESİ'!$B$4:$H$1046,6,0)))</f>
        <v/>
      </c>
      <c r="G166" s="127"/>
      <c r="H166" s="219"/>
      <c r="I166" s="219"/>
      <c r="J166" s="219"/>
      <c r="K166" s="219"/>
      <c r="L166" s="219"/>
      <c r="M166" s="219"/>
      <c r="N166" s="219"/>
      <c r="O166" s="219"/>
    </row>
    <row r="167" spans="1:15" ht="42.75" customHeight="1" x14ac:dyDescent="0.2">
      <c r="A167" s="73">
        <v>8</v>
      </c>
      <c r="B167" s="203" t="s">
        <v>668</v>
      </c>
      <c r="C167" s="263" t="str">
        <f>IF(ISERROR(VLOOKUP(B167,'KAYIT LİSTESİ'!$B$4:$H$1046,2,0)),"",(VLOOKUP(B167,'KAYIT LİSTESİ'!$B$4:$H$1046,2,0)))</f>
        <v/>
      </c>
      <c r="D167" s="126" t="str">
        <f>IF(ISERROR(VLOOKUP(B167,'KAYIT LİSTESİ'!$B$4:$H$1046,4,0)),"",(VLOOKUP(B167,'KAYIT LİSTESİ'!$B$4:$H$1046,4,0)))</f>
        <v/>
      </c>
      <c r="E167" s="204" t="str">
        <f>IF(ISERROR(VLOOKUP(B167,'KAYIT LİSTESİ'!$B$4:$H$1046,5,0)),"",(VLOOKUP(B167,'KAYIT LİSTESİ'!$B$4:$H$1046,5,0)))</f>
        <v/>
      </c>
      <c r="F167" s="204" t="str">
        <f>IF(ISERROR(VLOOKUP(B167,'KAYIT LİSTESİ'!$B$4:$H$1046,6,0)),"",(VLOOKUP(B167,'KAYIT LİSTESİ'!$B$4:$H$1046,6,0)))</f>
        <v/>
      </c>
      <c r="G167" s="127"/>
      <c r="H167" s="219"/>
      <c r="I167" s="219"/>
      <c r="J167" s="219"/>
      <c r="K167" s="219"/>
      <c r="L167" s="219"/>
      <c r="M167" s="219"/>
      <c r="N167" s="219"/>
      <c r="O167" s="219"/>
    </row>
    <row r="168" spans="1:15" ht="42.75" customHeight="1" x14ac:dyDescent="0.2">
      <c r="A168" s="73">
        <v>9</v>
      </c>
      <c r="B168" s="203" t="s">
        <v>669</v>
      </c>
      <c r="C168" s="263" t="str">
        <f>IF(ISERROR(VLOOKUP(B168,'KAYIT LİSTESİ'!$B$4:$H$1046,2,0)),"",(VLOOKUP(B168,'KAYIT LİSTESİ'!$B$4:$H$1046,2,0)))</f>
        <v/>
      </c>
      <c r="D168" s="126" t="str">
        <f>IF(ISERROR(VLOOKUP(B168,'KAYIT LİSTESİ'!$B$4:$H$1046,4,0)),"",(VLOOKUP(B168,'KAYIT LİSTESİ'!$B$4:$H$1046,4,0)))</f>
        <v/>
      </c>
      <c r="E168" s="204" t="str">
        <f>IF(ISERROR(VLOOKUP(B168,'KAYIT LİSTESİ'!$B$4:$H$1046,5,0)),"",(VLOOKUP(B168,'KAYIT LİSTESİ'!$B$4:$H$1046,5,0)))</f>
        <v/>
      </c>
      <c r="F168" s="204" t="str">
        <f>IF(ISERROR(VLOOKUP(B168,'KAYIT LİSTESİ'!$B$4:$H$1046,6,0)),"",(VLOOKUP(B168,'KAYIT LİSTESİ'!$B$4:$H$1046,6,0)))</f>
        <v/>
      </c>
      <c r="G168" s="127"/>
      <c r="H168" s="219"/>
      <c r="I168" s="219"/>
      <c r="J168" s="219"/>
      <c r="K168" s="219"/>
      <c r="L168" s="219"/>
      <c r="M168" s="219"/>
      <c r="N168" s="219"/>
      <c r="O168" s="219"/>
    </row>
    <row r="169" spans="1:15" ht="42.75" customHeight="1" x14ac:dyDescent="0.2">
      <c r="A169" s="73">
        <v>10</v>
      </c>
      <c r="B169" s="203" t="s">
        <v>670</v>
      </c>
      <c r="C169" s="263" t="str">
        <f>IF(ISERROR(VLOOKUP(B169,'KAYIT LİSTESİ'!$B$4:$H$1046,2,0)),"",(VLOOKUP(B169,'KAYIT LİSTESİ'!$B$4:$H$1046,2,0)))</f>
        <v/>
      </c>
      <c r="D169" s="126" t="str">
        <f>IF(ISERROR(VLOOKUP(B169,'KAYIT LİSTESİ'!$B$4:$H$1046,4,0)),"",(VLOOKUP(B169,'KAYIT LİSTESİ'!$B$4:$H$1046,4,0)))</f>
        <v/>
      </c>
      <c r="E169" s="204" t="str">
        <f>IF(ISERROR(VLOOKUP(B169,'KAYIT LİSTESİ'!$B$4:$H$1046,5,0)),"",(VLOOKUP(B169,'KAYIT LİSTESİ'!$B$4:$H$1046,5,0)))</f>
        <v/>
      </c>
      <c r="F169" s="204" t="str">
        <f>IF(ISERROR(VLOOKUP(B169,'KAYIT LİSTESİ'!$B$4:$H$1046,6,0)),"",(VLOOKUP(B169,'KAYIT LİSTESİ'!$B$4:$H$1046,6,0)))</f>
        <v/>
      </c>
      <c r="G169" s="127"/>
      <c r="H169" s="219"/>
      <c r="I169" s="219"/>
      <c r="J169" s="219"/>
      <c r="K169" s="219"/>
      <c r="L169" s="219"/>
      <c r="M169" s="219"/>
      <c r="N169" s="219"/>
      <c r="O169" s="219"/>
    </row>
    <row r="170" spans="1:15" ht="42.75" customHeight="1" x14ac:dyDescent="0.2">
      <c r="A170" s="73">
        <v>11</v>
      </c>
      <c r="B170" s="203" t="s">
        <v>671</v>
      </c>
      <c r="C170" s="263" t="str">
        <f>IF(ISERROR(VLOOKUP(B170,'KAYIT LİSTESİ'!$B$4:$H$1046,2,0)),"",(VLOOKUP(B170,'KAYIT LİSTESİ'!$B$4:$H$1046,2,0)))</f>
        <v/>
      </c>
      <c r="D170" s="126" t="str">
        <f>IF(ISERROR(VLOOKUP(B170,'KAYIT LİSTESİ'!$B$4:$H$1046,4,0)),"",(VLOOKUP(B170,'KAYIT LİSTESİ'!$B$4:$H$1046,4,0)))</f>
        <v/>
      </c>
      <c r="E170" s="204" t="str">
        <f>IF(ISERROR(VLOOKUP(B170,'KAYIT LİSTESİ'!$B$4:$H$1046,5,0)),"",(VLOOKUP(B170,'KAYIT LİSTESİ'!$B$4:$H$1046,5,0)))</f>
        <v/>
      </c>
      <c r="F170" s="204" t="str">
        <f>IF(ISERROR(VLOOKUP(B170,'KAYIT LİSTESİ'!$B$4:$H$1046,6,0)),"",(VLOOKUP(B170,'KAYIT LİSTESİ'!$B$4:$H$1046,6,0)))</f>
        <v/>
      </c>
      <c r="G170" s="127"/>
      <c r="H170" s="219"/>
      <c r="I170" s="219"/>
      <c r="J170" s="219"/>
      <c r="K170" s="219"/>
      <c r="L170" s="219"/>
      <c r="M170" s="219"/>
      <c r="N170" s="219"/>
      <c r="O170" s="219"/>
    </row>
    <row r="171" spans="1:15" ht="42.75" customHeight="1" x14ac:dyDescent="0.2">
      <c r="A171" s="73">
        <v>12</v>
      </c>
      <c r="B171" s="203" t="s">
        <v>672</v>
      </c>
      <c r="C171" s="263" t="str">
        <f>IF(ISERROR(VLOOKUP(B171,'KAYIT LİSTESİ'!$B$4:$H$1046,2,0)),"",(VLOOKUP(B171,'KAYIT LİSTESİ'!$B$4:$H$1046,2,0)))</f>
        <v/>
      </c>
      <c r="D171" s="126" t="str">
        <f>IF(ISERROR(VLOOKUP(B171,'KAYIT LİSTESİ'!$B$4:$H$1046,4,0)),"",(VLOOKUP(B171,'KAYIT LİSTESİ'!$B$4:$H$1046,4,0)))</f>
        <v/>
      </c>
      <c r="E171" s="204" t="str">
        <f>IF(ISERROR(VLOOKUP(B171,'KAYIT LİSTESİ'!$B$4:$H$1046,5,0)),"",(VLOOKUP(B171,'KAYIT LİSTESİ'!$B$4:$H$1046,5,0)))</f>
        <v/>
      </c>
      <c r="F171" s="204" t="str">
        <f>IF(ISERROR(VLOOKUP(B171,'KAYIT LİSTESİ'!$B$4:$H$1046,6,0)),"",(VLOOKUP(B171,'KAYIT LİSTESİ'!$B$4:$H$1046,6,0)))</f>
        <v/>
      </c>
      <c r="G171" s="127"/>
      <c r="H171" s="219"/>
      <c r="I171" s="219"/>
      <c r="J171" s="219"/>
      <c r="K171" s="219"/>
      <c r="L171" s="219"/>
      <c r="M171" s="219"/>
      <c r="N171" s="219"/>
      <c r="O171" s="219"/>
    </row>
    <row r="172" spans="1:15" ht="42.75" customHeight="1" x14ac:dyDescent="0.2">
      <c r="A172" s="557" t="s">
        <v>18</v>
      </c>
      <c r="B172" s="558"/>
      <c r="C172" s="558"/>
      <c r="D172" s="558"/>
      <c r="E172" s="558"/>
      <c r="F172" s="558"/>
      <c r="G172" s="558"/>
      <c r="H172" s="219"/>
      <c r="I172" s="219"/>
      <c r="J172" s="219"/>
      <c r="K172" s="219"/>
      <c r="L172" s="219"/>
      <c r="M172" s="219"/>
      <c r="N172" s="219"/>
      <c r="O172" s="219"/>
    </row>
    <row r="173" spans="1:15" ht="42.75" customHeight="1" x14ac:dyDescent="0.2">
      <c r="A173" s="198" t="s">
        <v>12</v>
      </c>
      <c r="B173" s="198" t="s">
        <v>98</v>
      </c>
      <c r="C173" s="198" t="s">
        <v>97</v>
      </c>
      <c r="D173" s="199" t="s">
        <v>13</v>
      </c>
      <c r="E173" s="200" t="s">
        <v>14</v>
      </c>
      <c r="F173" s="200" t="s">
        <v>219</v>
      </c>
      <c r="G173" s="198" t="s">
        <v>15</v>
      </c>
      <c r="H173" s="219"/>
      <c r="I173" s="219"/>
      <c r="J173" s="219"/>
      <c r="K173" s="219"/>
      <c r="L173" s="219"/>
      <c r="M173" s="219"/>
      <c r="N173" s="219"/>
      <c r="O173" s="219"/>
    </row>
    <row r="174" spans="1:15" ht="42.75" customHeight="1" x14ac:dyDescent="0.2">
      <c r="A174" s="73">
        <v>1</v>
      </c>
      <c r="B174" s="203" t="s">
        <v>673</v>
      </c>
      <c r="C174" s="263" t="str">
        <f>IF(ISERROR(VLOOKUP(B174,'KAYIT LİSTESİ'!$B$4:$H$1046,2,0)),"",(VLOOKUP(B174,'KAYIT LİSTESİ'!$B$4:$H$1046,2,0)))</f>
        <v/>
      </c>
      <c r="D174" s="126" t="str">
        <f>IF(ISERROR(VLOOKUP(B174,'KAYIT LİSTESİ'!$B$4:$H$1046,4,0)),"",(VLOOKUP(B174,'KAYIT LİSTESİ'!$B$4:$H$1046,4,0)))</f>
        <v/>
      </c>
      <c r="E174" s="204" t="str">
        <f>IF(ISERROR(VLOOKUP(B174,'KAYIT LİSTESİ'!$B$4:$H$1046,5,0)),"",(VLOOKUP(B174,'KAYIT LİSTESİ'!$B$4:$H$1046,5,0)))</f>
        <v/>
      </c>
      <c r="F174" s="204" t="str">
        <f>IF(ISERROR(VLOOKUP(B174,'KAYIT LİSTESİ'!$B$4:$H$1046,6,0)),"",(VLOOKUP(B174,'KAYIT LİSTESİ'!$B$4:$H$1046,6,0)))</f>
        <v/>
      </c>
      <c r="G174" s="127"/>
      <c r="H174" s="219"/>
      <c r="I174" s="219"/>
      <c r="J174" s="219"/>
      <c r="K174" s="219"/>
      <c r="L174" s="219"/>
      <c r="M174" s="219"/>
      <c r="N174" s="219"/>
      <c r="O174" s="219"/>
    </row>
    <row r="175" spans="1:15" ht="42.75" customHeight="1" x14ac:dyDescent="0.2">
      <c r="A175" s="73">
        <v>2</v>
      </c>
      <c r="B175" s="203" t="s">
        <v>674</v>
      </c>
      <c r="C175" s="263" t="str">
        <f>IF(ISERROR(VLOOKUP(B175,'KAYIT LİSTESİ'!$B$4:$H$1046,2,0)),"",(VLOOKUP(B175,'KAYIT LİSTESİ'!$B$4:$H$1046,2,0)))</f>
        <v/>
      </c>
      <c r="D175" s="126" t="str">
        <f>IF(ISERROR(VLOOKUP(B175,'KAYIT LİSTESİ'!$B$4:$H$1046,4,0)),"",(VLOOKUP(B175,'KAYIT LİSTESİ'!$B$4:$H$1046,4,0)))</f>
        <v/>
      </c>
      <c r="E175" s="204" t="str">
        <f>IF(ISERROR(VLOOKUP(B175,'KAYIT LİSTESİ'!$B$4:$H$1046,5,0)),"",(VLOOKUP(B175,'KAYIT LİSTESİ'!$B$4:$H$1046,5,0)))</f>
        <v/>
      </c>
      <c r="F175" s="204" t="str">
        <f>IF(ISERROR(VLOOKUP(B175,'KAYIT LİSTESİ'!$B$4:$H$1046,6,0)),"",(VLOOKUP(B175,'KAYIT LİSTESİ'!$B$4:$H$1046,6,0)))</f>
        <v/>
      </c>
      <c r="G175" s="127"/>
      <c r="H175" s="219"/>
      <c r="I175" s="219"/>
      <c r="J175" s="219"/>
      <c r="K175" s="219"/>
      <c r="L175" s="219"/>
      <c r="M175" s="219"/>
      <c r="N175" s="219"/>
      <c r="O175" s="219"/>
    </row>
    <row r="176" spans="1:15" ht="42.75" customHeight="1" x14ac:dyDescent="0.2">
      <c r="A176" s="73">
        <v>3</v>
      </c>
      <c r="B176" s="203" t="s">
        <v>675</v>
      </c>
      <c r="C176" s="263" t="str">
        <f>IF(ISERROR(VLOOKUP(B176,'KAYIT LİSTESİ'!$B$4:$H$1046,2,0)),"",(VLOOKUP(B176,'KAYIT LİSTESİ'!$B$4:$H$1046,2,0)))</f>
        <v/>
      </c>
      <c r="D176" s="126" t="str">
        <f>IF(ISERROR(VLOOKUP(B176,'KAYIT LİSTESİ'!$B$4:$H$1046,4,0)),"",(VLOOKUP(B176,'KAYIT LİSTESİ'!$B$4:$H$1046,4,0)))</f>
        <v/>
      </c>
      <c r="E176" s="204" t="str">
        <f>IF(ISERROR(VLOOKUP(B176,'KAYIT LİSTESİ'!$B$4:$H$1046,5,0)),"",(VLOOKUP(B176,'KAYIT LİSTESİ'!$B$4:$H$1046,5,0)))</f>
        <v/>
      </c>
      <c r="F176" s="204" t="str">
        <f>IF(ISERROR(VLOOKUP(B176,'KAYIT LİSTESİ'!$B$4:$H$1046,6,0)),"",(VLOOKUP(B176,'KAYIT LİSTESİ'!$B$4:$H$1046,6,0)))</f>
        <v/>
      </c>
      <c r="G176" s="127"/>
      <c r="H176" s="219"/>
      <c r="I176" s="219"/>
      <c r="J176" s="219"/>
      <c r="K176" s="219"/>
      <c r="L176" s="219"/>
      <c r="M176" s="219"/>
      <c r="N176" s="219"/>
      <c r="O176" s="219"/>
    </row>
    <row r="177" spans="1:15" ht="42.75" customHeight="1" x14ac:dyDescent="0.2">
      <c r="A177" s="73">
        <v>4</v>
      </c>
      <c r="B177" s="203" t="s">
        <v>676</v>
      </c>
      <c r="C177" s="263" t="str">
        <f>IF(ISERROR(VLOOKUP(B177,'KAYIT LİSTESİ'!$B$4:$H$1046,2,0)),"",(VLOOKUP(B177,'KAYIT LİSTESİ'!$B$4:$H$1046,2,0)))</f>
        <v/>
      </c>
      <c r="D177" s="126" t="str">
        <f>IF(ISERROR(VLOOKUP(B177,'KAYIT LİSTESİ'!$B$4:$H$1046,4,0)),"",(VLOOKUP(B177,'KAYIT LİSTESİ'!$B$4:$H$1046,4,0)))</f>
        <v/>
      </c>
      <c r="E177" s="204" t="str">
        <f>IF(ISERROR(VLOOKUP(B177,'KAYIT LİSTESİ'!$B$4:$H$1046,5,0)),"",(VLOOKUP(B177,'KAYIT LİSTESİ'!$B$4:$H$1046,5,0)))</f>
        <v/>
      </c>
      <c r="F177" s="204" t="str">
        <f>IF(ISERROR(VLOOKUP(B177,'KAYIT LİSTESİ'!$B$4:$H$1046,6,0)),"",(VLOOKUP(B177,'KAYIT LİSTESİ'!$B$4:$H$1046,6,0)))</f>
        <v/>
      </c>
      <c r="G177" s="127"/>
      <c r="H177" s="219"/>
      <c r="I177" s="219"/>
      <c r="J177" s="219"/>
      <c r="K177" s="219"/>
      <c r="L177" s="219"/>
      <c r="M177" s="219"/>
      <c r="N177" s="219"/>
      <c r="O177" s="219"/>
    </row>
    <row r="178" spans="1:15" ht="42.75" customHeight="1" x14ac:dyDescent="0.2">
      <c r="A178" s="73">
        <v>5</v>
      </c>
      <c r="B178" s="203" t="s">
        <v>677</v>
      </c>
      <c r="C178" s="263" t="str">
        <f>IF(ISERROR(VLOOKUP(B178,'KAYIT LİSTESİ'!$B$4:$H$1046,2,0)),"",(VLOOKUP(B178,'KAYIT LİSTESİ'!$B$4:$H$1046,2,0)))</f>
        <v/>
      </c>
      <c r="D178" s="126" t="str">
        <f>IF(ISERROR(VLOOKUP(B178,'KAYIT LİSTESİ'!$B$4:$H$1046,4,0)),"",(VLOOKUP(B178,'KAYIT LİSTESİ'!$B$4:$H$1046,4,0)))</f>
        <v/>
      </c>
      <c r="E178" s="204" t="str">
        <f>IF(ISERROR(VLOOKUP(B178,'KAYIT LİSTESİ'!$B$4:$H$1046,5,0)),"",(VLOOKUP(B178,'KAYIT LİSTESİ'!$B$4:$H$1046,5,0)))</f>
        <v/>
      </c>
      <c r="F178" s="204" t="str">
        <f>IF(ISERROR(VLOOKUP(B178,'KAYIT LİSTESİ'!$B$4:$H$1046,6,0)),"",(VLOOKUP(B178,'KAYIT LİSTESİ'!$B$4:$H$1046,6,0)))</f>
        <v/>
      </c>
      <c r="G178" s="127"/>
      <c r="H178" s="219"/>
      <c r="I178" s="219"/>
      <c r="J178" s="219"/>
      <c r="K178" s="219"/>
      <c r="L178" s="219"/>
      <c r="M178" s="219"/>
      <c r="N178" s="219"/>
      <c r="O178" s="219"/>
    </row>
    <row r="179" spans="1:15" ht="42.75" customHeight="1" x14ac:dyDescent="0.2">
      <c r="A179" s="73">
        <v>6</v>
      </c>
      <c r="B179" s="203" t="s">
        <v>678</v>
      </c>
      <c r="C179" s="263" t="str">
        <f>IF(ISERROR(VLOOKUP(B179,'KAYIT LİSTESİ'!$B$4:$H$1046,2,0)),"",(VLOOKUP(B179,'KAYIT LİSTESİ'!$B$4:$H$1046,2,0)))</f>
        <v/>
      </c>
      <c r="D179" s="126" t="str">
        <f>IF(ISERROR(VLOOKUP(B179,'KAYIT LİSTESİ'!$B$4:$H$1046,4,0)),"",(VLOOKUP(B179,'KAYIT LİSTESİ'!$B$4:$H$1046,4,0)))</f>
        <v/>
      </c>
      <c r="E179" s="204" t="str">
        <f>IF(ISERROR(VLOOKUP(B179,'KAYIT LİSTESİ'!$B$4:$H$1046,5,0)),"",(VLOOKUP(B179,'KAYIT LİSTESİ'!$B$4:$H$1046,5,0)))</f>
        <v/>
      </c>
      <c r="F179" s="204" t="str">
        <f>IF(ISERROR(VLOOKUP(B179,'KAYIT LİSTESİ'!$B$4:$H$1046,6,0)),"",(VLOOKUP(B179,'KAYIT LİSTESİ'!$B$4:$H$1046,6,0)))</f>
        <v/>
      </c>
      <c r="G179" s="127"/>
      <c r="H179" s="219"/>
      <c r="I179" s="219"/>
      <c r="J179" s="219"/>
      <c r="K179" s="219"/>
      <c r="L179" s="219"/>
      <c r="M179" s="219"/>
      <c r="N179" s="219"/>
      <c r="O179" s="219"/>
    </row>
    <row r="180" spans="1:15" ht="42.75" customHeight="1" x14ac:dyDescent="0.2">
      <c r="A180" s="73">
        <v>7</v>
      </c>
      <c r="B180" s="203" t="s">
        <v>679</v>
      </c>
      <c r="C180" s="263" t="str">
        <f>IF(ISERROR(VLOOKUP(B180,'KAYIT LİSTESİ'!$B$4:$H$1046,2,0)),"",(VLOOKUP(B180,'KAYIT LİSTESİ'!$B$4:$H$1046,2,0)))</f>
        <v/>
      </c>
      <c r="D180" s="126" t="str">
        <f>IF(ISERROR(VLOOKUP(B180,'KAYIT LİSTESİ'!$B$4:$H$1046,4,0)),"",(VLOOKUP(B180,'KAYIT LİSTESİ'!$B$4:$H$1046,4,0)))</f>
        <v/>
      </c>
      <c r="E180" s="204" t="str">
        <f>IF(ISERROR(VLOOKUP(B180,'KAYIT LİSTESİ'!$B$4:$H$1046,5,0)),"",(VLOOKUP(B180,'KAYIT LİSTESİ'!$B$4:$H$1046,5,0)))</f>
        <v/>
      </c>
      <c r="F180" s="204" t="str">
        <f>IF(ISERROR(VLOOKUP(B180,'KAYIT LİSTESİ'!$B$4:$H$1046,6,0)),"",(VLOOKUP(B180,'KAYIT LİSTESİ'!$B$4:$H$1046,6,0)))</f>
        <v/>
      </c>
      <c r="G180" s="127"/>
      <c r="H180" s="219"/>
      <c r="I180" s="219"/>
      <c r="J180" s="219"/>
      <c r="K180" s="219"/>
      <c r="L180" s="219"/>
      <c r="M180" s="219"/>
      <c r="N180" s="219"/>
      <c r="O180" s="219"/>
    </row>
    <row r="181" spans="1:15" ht="42.75" customHeight="1" x14ac:dyDescent="0.2">
      <c r="A181" s="73">
        <v>8</v>
      </c>
      <c r="B181" s="203" t="s">
        <v>680</v>
      </c>
      <c r="C181" s="263" t="str">
        <f>IF(ISERROR(VLOOKUP(B181,'KAYIT LİSTESİ'!$B$4:$H$1046,2,0)),"",(VLOOKUP(B181,'KAYIT LİSTESİ'!$B$4:$H$1046,2,0)))</f>
        <v/>
      </c>
      <c r="D181" s="126" t="str">
        <f>IF(ISERROR(VLOOKUP(B181,'KAYIT LİSTESİ'!$B$4:$H$1046,4,0)),"",(VLOOKUP(B181,'KAYIT LİSTESİ'!$B$4:$H$1046,4,0)))</f>
        <v/>
      </c>
      <c r="E181" s="204" t="str">
        <f>IF(ISERROR(VLOOKUP(B181,'KAYIT LİSTESİ'!$B$4:$H$1046,5,0)),"",(VLOOKUP(B181,'KAYIT LİSTESİ'!$B$4:$H$1046,5,0)))</f>
        <v/>
      </c>
      <c r="F181" s="204" t="str">
        <f>IF(ISERROR(VLOOKUP(B181,'KAYIT LİSTESİ'!$B$4:$H$1046,6,0)),"",(VLOOKUP(B181,'KAYIT LİSTESİ'!$B$4:$H$1046,6,0)))</f>
        <v/>
      </c>
      <c r="G181" s="127"/>
      <c r="H181" s="219"/>
      <c r="I181" s="219"/>
      <c r="J181" s="219"/>
      <c r="K181" s="219"/>
      <c r="L181" s="219"/>
      <c r="M181" s="219"/>
      <c r="N181" s="219"/>
      <c r="O181" s="219"/>
    </row>
    <row r="182" spans="1:15" ht="42.75" customHeight="1" x14ac:dyDescent="0.2">
      <c r="A182" s="73">
        <v>9</v>
      </c>
      <c r="B182" s="203" t="s">
        <v>681</v>
      </c>
      <c r="C182" s="263" t="str">
        <f>IF(ISERROR(VLOOKUP(B182,'KAYIT LİSTESİ'!$B$4:$H$1046,2,0)),"",(VLOOKUP(B182,'KAYIT LİSTESİ'!$B$4:$H$1046,2,0)))</f>
        <v/>
      </c>
      <c r="D182" s="126" t="str">
        <f>IF(ISERROR(VLOOKUP(B182,'KAYIT LİSTESİ'!$B$4:$H$1046,4,0)),"",(VLOOKUP(B182,'KAYIT LİSTESİ'!$B$4:$H$1046,4,0)))</f>
        <v/>
      </c>
      <c r="E182" s="204" t="str">
        <f>IF(ISERROR(VLOOKUP(B182,'KAYIT LİSTESİ'!$B$4:$H$1046,5,0)),"",(VLOOKUP(B182,'KAYIT LİSTESİ'!$B$4:$H$1046,5,0)))</f>
        <v/>
      </c>
      <c r="F182" s="204" t="str">
        <f>IF(ISERROR(VLOOKUP(B182,'KAYIT LİSTESİ'!$B$4:$H$1046,6,0)),"",(VLOOKUP(B182,'KAYIT LİSTESİ'!$B$4:$H$1046,6,0)))</f>
        <v/>
      </c>
      <c r="G182" s="127"/>
      <c r="H182" s="219"/>
      <c r="I182" s="219"/>
      <c r="J182" s="219"/>
      <c r="K182" s="219"/>
      <c r="L182" s="219"/>
      <c r="M182" s="219"/>
      <c r="N182" s="219"/>
      <c r="O182" s="219"/>
    </row>
    <row r="183" spans="1:15" ht="42.75" customHeight="1" x14ac:dyDescent="0.2">
      <c r="A183" s="73">
        <v>10</v>
      </c>
      <c r="B183" s="203" t="s">
        <v>682</v>
      </c>
      <c r="C183" s="263" t="str">
        <f>IF(ISERROR(VLOOKUP(B183,'KAYIT LİSTESİ'!$B$4:$H$1046,2,0)),"",(VLOOKUP(B183,'KAYIT LİSTESİ'!$B$4:$H$1046,2,0)))</f>
        <v/>
      </c>
      <c r="D183" s="126" t="str">
        <f>IF(ISERROR(VLOOKUP(B183,'KAYIT LİSTESİ'!$B$4:$H$1046,4,0)),"",(VLOOKUP(B183,'KAYIT LİSTESİ'!$B$4:$H$1046,4,0)))</f>
        <v/>
      </c>
      <c r="E183" s="204" t="str">
        <f>IF(ISERROR(VLOOKUP(B183,'KAYIT LİSTESİ'!$B$4:$H$1046,5,0)),"",(VLOOKUP(B183,'KAYIT LİSTESİ'!$B$4:$H$1046,5,0)))</f>
        <v/>
      </c>
      <c r="F183" s="204" t="str">
        <f>IF(ISERROR(VLOOKUP(B183,'KAYIT LİSTESİ'!$B$4:$H$1046,6,0)),"",(VLOOKUP(B183,'KAYIT LİSTESİ'!$B$4:$H$1046,6,0)))</f>
        <v/>
      </c>
      <c r="G183" s="127"/>
      <c r="H183" s="219"/>
      <c r="I183" s="219"/>
      <c r="J183" s="219"/>
      <c r="K183" s="219"/>
      <c r="L183" s="219"/>
      <c r="M183" s="219"/>
      <c r="N183" s="219"/>
      <c r="O183" s="219"/>
    </row>
    <row r="184" spans="1:15" ht="42.75" customHeight="1" x14ac:dyDescent="0.2">
      <c r="A184" s="73">
        <v>11</v>
      </c>
      <c r="B184" s="203" t="s">
        <v>683</v>
      </c>
      <c r="C184" s="263" t="str">
        <f>IF(ISERROR(VLOOKUP(B184,'KAYIT LİSTESİ'!$B$4:$H$1046,2,0)),"",(VLOOKUP(B184,'KAYIT LİSTESİ'!$B$4:$H$1046,2,0)))</f>
        <v/>
      </c>
      <c r="D184" s="126" t="str">
        <f>IF(ISERROR(VLOOKUP(B184,'KAYIT LİSTESİ'!$B$4:$H$1046,4,0)),"",(VLOOKUP(B184,'KAYIT LİSTESİ'!$B$4:$H$1046,4,0)))</f>
        <v/>
      </c>
      <c r="E184" s="204" t="str">
        <f>IF(ISERROR(VLOOKUP(B184,'KAYIT LİSTESİ'!$B$4:$H$1046,5,0)),"",(VLOOKUP(B184,'KAYIT LİSTESİ'!$B$4:$H$1046,5,0)))</f>
        <v/>
      </c>
      <c r="F184" s="204" t="str">
        <f>IF(ISERROR(VLOOKUP(B184,'KAYIT LİSTESİ'!$B$4:$H$1046,6,0)),"",(VLOOKUP(B184,'KAYIT LİSTESİ'!$B$4:$H$1046,6,0)))</f>
        <v/>
      </c>
      <c r="G184" s="127"/>
      <c r="H184" s="219"/>
      <c r="I184" s="219"/>
      <c r="J184" s="219"/>
      <c r="K184" s="219"/>
      <c r="L184" s="219"/>
      <c r="M184" s="219"/>
      <c r="N184" s="219"/>
      <c r="O184" s="219"/>
    </row>
    <row r="185" spans="1:15" ht="42.75" customHeight="1" x14ac:dyDescent="0.2">
      <c r="A185" s="73">
        <v>12</v>
      </c>
      <c r="B185" s="203" t="s">
        <v>684</v>
      </c>
      <c r="C185" s="263" t="str">
        <f>IF(ISERROR(VLOOKUP(B185,'KAYIT LİSTESİ'!$B$4:$H$1046,2,0)),"",(VLOOKUP(B185,'KAYIT LİSTESİ'!$B$4:$H$1046,2,0)))</f>
        <v/>
      </c>
      <c r="D185" s="126" t="str">
        <f>IF(ISERROR(VLOOKUP(B185,'KAYIT LİSTESİ'!$B$4:$H$1046,4,0)),"",(VLOOKUP(B185,'KAYIT LİSTESİ'!$B$4:$H$1046,4,0)))</f>
        <v/>
      </c>
      <c r="E185" s="204" t="str">
        <f>IF(ISERROR(VLOOKUP(B185,'KAYIT LİSTESİ'!$B$4:$H$1046,5,0)),"",(VLOOKUP(B185,'KAYIT LİSTESİ'!$B$4:$H$1046,5,0)))</f>
        <v/>
      </c>
      <c r="F185" s="204" t="str">
        <f>IF(ISERROR(VLOOKUP(B185,'KAYIT LİSTESİ'!$B$4:$H$1046,6,0)),"",(VLOOKUP(B185,'KAYIT LİSTESİ'!$B$4:$H$1046,6,0)))</f>
        <v/>
      </c>
      <c r="G185" s="127"/>
      <c r="H185" s="219"/>
      <c r="I185" s="219"/>
      <c r="J185" s="219"/>
      <c r="K185" s="219"/>
      <c r="L185" s="219"/>
      <c r="M185" s="219"/>
      <c r="N185" s="219"/>
      <c r="O185" s="219"/>
    </row>
    <row r="186" spans="1:15" ht="57.75" customHeight="1" x14ac:dyDescent="0.2">
      <c r="A186" s="675" t="s">
        <v>483</v>
      </c>
      <c r="B186" s="675"/>
      <c r="C186" s="675"/>
      <c r="D186" s="675"/>
      <c r="E186" s="675"/>
      <c r="F186" s="675"/>
      <c r="G186" s="675"/>
      <c r="H186" s="219"/>
      <c r="I186" s="675" t="s">
        <v>483</v>
      </c>
      <c r="J186" s="675"/>
      <c r="K186" s="675"/>
      <c r="L186" s="675"/>
      <c r="M186" s="675"/>
      <c r="N186" s="675"/>
      <c r="O186" s="675"/>
    </row>
    <row r="187" spans="1:15" ht="39" customHeight="1" x14ac:dyDescent="0.2">
      <c r="A187" s="557" t="s">
        <v>16</v>
      </c>
      <c r="B187" s="558"/>
      <c r="C187" s="558"/>
      <c r="D187" s="558"/>
      <c r="E187" s="558"/>
      <c r="F187" s="558"/>
      <c r="G187" s="558"/>
      <c r="H187" s="219"/>
      <c r="I187" s="557" t="s">
        <v>18</v>
      </c>
      <c r="J187" s="558"/>
      <c r="K187" s="558"/>
      <c r="L187" s="558"/>
      <c r="M187" s="558"/>
      <c r="N187" s="558"/>
      <c r="O187" s="558"/>
    </row>
    <row r="188" spans="1:15" ht="52.5" customHeight="1" x14ac:dyDescent="0.2">
      <c r="A188" s="198" t="s">
        <v>12</v>
      </c>
      <c r="B188" s="198" t="s">
        <v>98</v>
      </c>
      <c r="C188" s="198" t="s">
        <v>97</v>
      </c>
      <c r="D188" s="199" t="s">
        <v>13</v>
      </c>
      <c r="E188" s="200" t="s">
        <v>14</v>
      </c>
      <c r="F188" s="200" t="s">
        <v>219</v>
      </c>
      <c r="G188" s="198" t="s">
        <v>271</v>
      </c>
      <c r="H188" s="219"/>
      <c r="I188" s="198" t="s">
        <v>12</v>
      </c>
      <c r="J188" s="198" t="s">
        <v>98</v>
      </c>
      <c r="K188" s="198" t="s">
        <v>97</v>
      </c>
      <c r="L188" s="199" t="s">
        <v>13</v>
      </c>
      <c r="M188" s="200" t="s">
        <v>14</v>
      </c>
      <c r="N188" s="200" t="s">
        <v>219</v>
      </c>
      <c r="O188" s="198" t="s">
        <v>271</v>
      </c>
    </row>
    <row r="189" spans="1:15" ht="88.5" customHeight="1" x14ac:dyDescent="0.2">
      <c r="A189" s="73">
        <v>1</v>
      </c>
      <c r="B189" s="203" t="s">
        <v>614</v>
      </c>
      <c r="C189" s="265" t="str">
        <f>IF(ISERROR(VLOOKUP(B189,'KAYIT LİSTESİ'!$B$4:$H$1046,2,0)),"",(VLOOKUP(B189,'KAYIT LİSTESİ'!$B$4:$H$1046,2,0)))</f>
        <v/>
      </c>
      <c r="D189" s="267" t="str">
        <f>IF(ISERROR(VLOOKUP(B189,'KAYIT LİSTESİ'!$B$4:$H$1046,4,0)),"",(VLOOKUP(B189,'KAYIT LİSTESİ'!$B$4:$H$1046,4,0)))</f>
        <v/>
      </c>
      <c r="E189" s="204" t="str">
        <f>IF(ISERROR(VLOOKUP(B189,'KAYIT LİSTESİ'!$B$4:$H$1046,5,0)),"",(VLOOKUP(B189,'KAYIT LİSTESİ'!$B$4:$H$1046,5,0)))</f>
        <v/>
      </c>
      <c r="F189" s="204" t="str">
        <f>IF(ISERROR(VLOOKUP(B189,'KAYIT LİSTESİ'!$B$4:$H$1046,6,0)),"",(VLOOKUP(B189,'KAYIT LİSTESİ'!$B$4:$H$1046,6,0)))</f>
        <v/>
      </c>
      <c r="G189" s="127"/>
      <c r="H189" s="219"/>
      <c r="I189" s="73">
        <v>1</v>
      </c>
      <c r="J189" s="203" t="s">
        <v>630</v>
      </c>
      <c r="K189" s="74" t="str">
        <f>IF(ISERROR(VLOOKUP(J189,'KAYIT LİSTESİ'!$B$4:$H$1046,2,0)),"",(VLOOKUP(J189,'KAYIT LİSTESİ'!$B$4:$H$1046,2,0)))</f>
        <v/>
      </c>
      <c r="L189" s="126" t="str">
        <f>IF(ISERROR(VLOOKUP(J189,'KAYIT LİSTESİ'!$B$4:$H$1046,4,0)),"",(VLOOKUP(J189,'KAYIT LİSTESİ'!$B$4:$H$1046,4,0)))</f>
        <v/>
      </c>
      <c r="M189" s="204" t="str">
        <f>IF(ISERROR(VLOOKUP(J189,'KAYIT LİSTESİ'!$B$4:$H$1046,5,0)),"",(VLOOKUP(J189,'KAYIT LİSTESİ'!$B$4:$H$1046,5,0)))</f>
        <v/>
      </c>
      <c r="N189" s="204" t="str">
        <f>IF(ISERROR(VLOOKUP(J189,'KAYIT LİSTESİ'!$B$4:$H$1046,6,0)),"",(VLOOKUP(J189,'KAYIT LİSTESİ'!$B$4:$H$1046,6,0)))</f>
        <v/>
      </c>
      <c r="O189" s="127"/>
    </row>
    <row r="190" spans="1:15" ht="88.5" customHeight="1" x14ac:dyDescent="0.2">
      <c r="A190" s="73">
        <v>2</v>
      </c>
      <c r="B190" s="203" t="s">
        <v>615</v>
      </c>
      <c r="C190" s="265" t="str">
        <f>IF(ISERROR(VLOOKUP(B190,'KAYIT LİSTESİ'!$B$4:$H$1046,2,0)),"",(VLOOKUP(B190,'KAYIT LİSTESİ'!$B$4:$H$1046,2,0)))</f>
        <v/>
      </c>
      <c r="D190" s="267" t="str">
        <f>IF(ISERROR(VLOOKUP(B190,'KAYIT LİSTESİ'!$B$4:$H$1046,4,0)),"",(VLOOKUP(B190,'KAYIT LİSTESİ'!$B$4:$H$1046,4,0)))</f>
        <v/>
      </c>
      <c r="E190" s="204" t="str">
        <f>IF(ISERROR(VLOOKUP(B190,'KAYIT LİSTESİ'!$B$4:$H$1046,5,0)),"",(VLOOKUP(B190,'KAYIT LİSTESİ'!$B$4:$H$1046,5,0)))</f>
        <v/>
      </c>
      <c r="F190" s="204" t="str">
        <f>IF(ISERROR(VLOOKUP(B190,'KAYIT LİSTESİ'!$B$4:$H$1046,6,0)),"",(VLOOKUP(B190,'KAYIT LİSTESİ'!$B$4:$H$1046,6,0)))</f>
        <v/>
      </c>
      <c r="G190" s="127"/>
      <c r="H190" s="219"/>
      <c r="I190" s="73">
        <v>2</v>
      </c>
      <c r="J190" s="203" t="s">
        <v>631</v>
      </c>
      <c r="K190" s="74" t="str">
        <f>IF(ISERROR(VLOOKUP(J190,'KAYIT LİSTESİ'!$B$4:$H$1046,2,0)),"",(VLOOKUP(J190,'KAYIT LİSTESİ'!$B$4:$H$1046,2,0)))</f>
        <v/>
      </c>
      <c r="L190" s="126" t="str">
        <f>IF(ISERROR(VLOOKUP(J190,'KAYIT LİSTESİ'!$B$4:$H$1046,4,0)),"",(VLOOKUP(J190,'KAYIT LİSTESİ'!$B$4:$H$1046,4,0)))</f>
        <v/>
      </c>
      <c r="M190" s="204" t="str">
        <f>IF(ISERROR(VLOOKUP(J190,'KAYIT LİSTESİ'!$B$4:$H$1046,5,0)),"",(VLOOKUP(J190,'KAYIT LİSTESİ'!$B$4:$H$1046,5,0)))</f>
        <v/>
      </c>
      <c r="N190" s="204" t="str">
        <f>IF(ISERROR(VLOOKUP(J190,'KAYIT LİSTESİ'!$B$4:$H$1046,6,0)),"",(VLOOKUP(J190,'KAYIT LİSTESİ'!$B$4:$H$1046,6,0)))</f>
        <v/>
      </c>
      <c r="O190" s="127"/>
    </row>
    <row r="191" spans="1:15" ht="88.5" customHeight="1" x14ac:dyDescent="0.2">
      <c r="A191" s="73">
        <v>3</v>
      </c>
      <c r="B191" s="203" t="s">
        <v>616</v>
      </c>
      <c r="C191" s="265" t="str">
        <f>IF(ISERROR(VLOOKUP(B191,'KAYIT LİSTESİ'!$B$4:$H$1046,2,0)),"",(VLOOKUP(B191,'KAYIT LİSTESİ'!$B$4:$H$1046,2,0)))</f>
        <v/>
      </c>
      <c r="D191" s="267" t="str">
        <f>IF(ISERROR(VLOOKUP(B191,'KAYIT LİSTESİ'!$B$4:$H$1046,4,0)),"",(VLOOKUP(B191,'KAYIT LİSTESİ'!$B$4:$H$1046,4,0)))</f>
        <v/>
      </c>
      <c r="E191" s="204" t="str">
        <f>IF(ISERROR(VLOOKUP(B191,'KAYIT LİSTESİ'!$B$4:$H$1046,5,0)),"",(VLOOKUP(B191,'KAYIT LİSTESİ'!$B$4:$H$1046,5,0)))</f>
        <v/>
      </c>
      <c r="F191" s="204" t="str">
        <f>IF(ISERROR(VLOOKUP(B191,'KAYIT LİSTESİ'!$B$4:$H$1046,6,0)),"",(VLOOKUP(B191,'KAYIT LİSTESİ'!$B$4:$H$1046,6,0)))</f>
        <v/>
      </c>
      <c r="G191" s="127"/>
      <c r="H191" s="219"/>
      <c r="I191" s="73">
        <v>3</v>
      </c>
      <c r="J191" s="203" t="s">
        <v>632</v>
      </c>
      <c r="K191" s="74" t="str">
        <f>IF(ISERROR(VLOOKUP(J191,'KAYIT LİSTESİ'!$B$4:$H$1046,2,0)),"",(VLOOKUP(J191,'KAYIT LİSTESİ'!$B$4:$H$1046,2,0)))</f>
        <v/>
      </c>
      <c r="L191" s="126" t="str">
        <f>IF(ISERROR(VLOOKUP(J191,'KAYIT LİSTESİ'!$B$4:$H$1046,4,0)),"",(VLOOKUP(J191,'KAYIT LİSTESİ'!$B$4:$H$1046,4,0)))</f>
        <v/>
      </c>
      <c r="M191" s="204" t="str">
        <f>IF(ISERROR(VLOOKUP(J191,'KAYIT LİSTESİ'!$B$4:$H$1046,5,0)),"",(VLOOKUP(J191,'KAYIT LİSTESİ'!$B$4:$H$1046,5,0)))</f>
        <v/>
      </c>
      <c r="N191" s="204" t="str">
        <f>IF(ISERROR(VLOOKUP(J191,'KAYIT LİSTESİ'!$B$4:$H$1046,6,0)),"",(VLOOKUP(J191,'KAYIT LİSTESİ'!$B$4:$H$1046,6,0)))</f>
        <v/>
      </c>
      <c r="O191" s="127"/>
    </row>
    <row r="192" spans="1:15" ht="88.5" customHeight="1" x14ac:dyDescent="0.2">
      <c r="A192" s="73">
        <v>4</v>
      </c>
      <c r="B192" s="203" t="s">
        <v>617</v>
      </c>
      <c r="C192" s="265" t="str">
        <f>IF(ISERROR(VLOOKUP(B192,'KAYIT LİSTESİ'!$B$4:$H$1046,2,0)),"",(VLOOKUP(B192,'KAYIT LİSTESİ'!$B$4:$H$1046,2,0)))</f>
        <v/>
      </c>
      <c r="D192" s="267" t="str">
        <f>IF(ISERROR(VLOOKUP(B192,'KAYIT LİSTESİ'!$B$4:$H$1046,4,0)),"",(VLOOKUP(B192,'KAYIT LİSTESİ'!$B$4:$H$1046,4,0)))</f>
        <v/>
      </c>
      <c r="E192" s="204" t="str">
        <f>IF(ISERROR(VLOOKUP(B192,'KAYIT LİSTESİ'!$B$4:$H$1046,5,0)),"",(VLOOKUP(B192,'KAYIT LİSTESİ'!$B$4:$H$1046,5,0)))</f>
        <v/>
      </c>
      <c r="F192" s="204" t="str">
        <f>IF(ISERROR(VLOOKUP(B192,'KAYIT LİSTESİ'!$B$4:$H$1046,6,0)),"",(VLOOKUP(B192,'KAYIT LİSTESİ'!$B$4:$H$1046,6,0)))</f>
        <v/>
      </c>
      <c r="G192" s="127"/>
      <c r="H192" s="219"/>
      <c r="I192" s="73">
        <v>4</v>
      </c>
      <c r="J192" s="203" t="s">
        <v>633</v>
      </c>
      <c r="K192" s="74" t="str">
        <f>IF(ISERROR(VLOOKUP(J192,'KAYIT LİSTESİ'!$B$4:$H$1046,2,0)),"",(VLOOKUP(J192,'KAYIT LİSTESİ'!$B$4:$H$1046,2,0)))</f>
        <v/>
      </c>
      <c r="L192" s="126" t="str">
        <f>IF(ISERROR(VLOOKUP(J192,'KAYIT LİSTESİ'!$B$4:$H$1046,4,0)),"",(VLOOKUP(J192,'KAYIT LİSTESİ'!$B$4:$H$1046,4,0)))</f>
        <v/>
      </c>
      <c r="M192" s="204" t="str">
        <f>IF(ISERROR(VLOOKUP(J192,'KAYIT LİSTESİ'!$B$4:$H$1046,5,0)),"",(VLOOKUP(J192,'KAYIT LİSTESİ'!$B$4:$H$1046,5,0)))</f>
        <v/>
      </c>
      <c r="N192" s="204" t="str">
        <f>IF(ISERROR(VLOOKUP(J192,'KAYIT LİSTESİ'!$B$4:$H$1046,6,0)),"",(VLOOKUP(J192,'KAYIT LİSTESİ'!$B$4:$H$1046,6,0)))</f>
        <v/>
      </c>
      <c r="O192" s="127"/>
    </row>
    <row r="193" spans="1:15" ht="88.5" customHeight="1" x14ac:dyDescent="0.2">
      <c r="A193" s="73">
        <v>5</v>
      </c>
      <c r="B193" s="203" t="s">
        <v>618</v>
      </c>
      <c r="C193" s="265" t="str">
        <f>IF(ISERROR(VLOOKUP(B193,'KAYIT LİSTESİ'!$B$4:$H$1046,2,0)),"",(VLOOKUP(B193,'KAYIT LİSTESİ'!$B$4:$H$1046,2,0)))</f>
        <v/>
      </c>
      <c r="D193" s="267" t="str">
        <f>IF(ISERROR(VLOOKUP(B193,'KAYIT LİSTESİ'!$B$4:$H$1046,4,0)),"",(VLOOKUP(B193,'KAYIT LİSTESİ'!$B$4:$H$1046,4,0)))</f>
        <v/>
      </c>
      <c r="E193" s="204" t="str">
        <f>IF(ISERROR(VLOOKUP(B193,'KAYIT LİSTESİ'!$B$4:$H$1046,5,0)),"",(VLOOKUP(B193,'KAYIT LİSTESİ'!$B$4:$H$1046,5,0)))</f>
        <v/>
      </c>
      <c r="F193" s="204" t="str">
        <f>IF(ISERROR(VLOOKUP(B193,'KAYIT LİSTESİ'!$B$4:$H$1046,6,0)),"",(VLOOKUP(B193,'KAYIT LİSTESİ'!$B$4:$H$1046,6,0)))</f>
        <v/>
      </c>
      <c r="G193" s="127"/>
      <c r="H193" s="219"/>
      <c r="I193" s="73">
        <v>5</v>
      </c>
      <c r="J193" s="203" t="s">
        <v>634</v>
      </c>
      <c r="K193" s="74" t="str">
        <f>IF(ISERROR(VLOOKUP(J193,'KAYIT LİSTESİ'!$B$4:$H$1046,2,0)),"",(VLOOKUP(J193,'KAYIT LİSTESİ'!$B$4:$H$1046,2,0)))</f>
        <v/>
      </c>
      <c r="L193" s="126" t="str">
        <f>IF(ISERROR(VLOOKUP(J193,'KAYIT LİSTESİ'!$B$4:$H$1046,4,0)),"",(VLOOKUP(J193,'KAYIT LİSTESİ'!$B$4:$H$1046,4,0)))</f>
        <v/>
      </c>
      <c r="M193" s="204" t="str">
        <f>IF(ISERROR(VLOOKUP(J193,'KAYIT LİSTESİ'!$B$4:$H$1046,5,0)),"",(VLOOKUP(J193,'KAYIT LİSTESİ'!$B$4:$H$1046,5,0)))</f>
        <v/>
      </c>
      <c r="N193" s="204" t="str">
        <f>IF(ISERROR(VLOOKUP(J193,'KAYIT LİSTESİ'!$B$4:$H$1046,6,0)),"",(VLOOKUP(J193,'KAYIT LİSTESİ'!$B$4:$H$1046,6,0)))</f>
        <v/>
      </c>
      <c r="O193" s="127"/>
    </row>
    <row r="194" spans="1:15" ht="88.5" customHeight="1" x14ac:dyDescent="0.2">
      <c r="A194" s="73">
        <v>6</v>
      </c>
      <c r="B194" s="203" t="s">
        <v>619</v>
      </c>
      <c r="C194" s="265" t="str">
        <f>IF(ISERROR(VLOOKUP(B194,'KAYIT LİSTESİ'!$B$4:$H$1046,2,0)),"",(VLOOKUP(B194,'KAYIT LİSTESİ'!$B$4:$H$1046,2,0)))</f>
        <v/>
      </c>
      <c r="D194" s="267" t="str">
        <f>IF(ISERROR(VLOOKUP(B194,'KAYIT LİSTESİ'!$B$4:$H$1046,4,0)),"",(VLOOKUP(B194,'KAYIT LİSTESİ'!$B$4:$H$1046,4,0)))</f>
        <v/>
      </c>
      <c r="E194" s="204" t="str">
        <f>IF(ISERROR(VLOOKUP(B194,'KAYIT LİSTESİ'!$B$4:$H$1046,5,0)),"",(VLOOKUP(B194,'KAYIT LİSTESİ'!$B$4:$H$1046,5,0)))</f>
        <v/>
      </c>
      <c r="F194" s="204" t="str">
        <f>IF(ISERROR(VLOOKUP(B194,'KAYIT LİSTESİ'!$B$4:$H$1046,6,0)),"",(VLOOKUP(B194,'KAYIT LİSTESİ'!$B$4:$H$1046,6,0)))</f>
        <v/>
      </c>
      <c r="G194" s="127"/>
      <c r="H194" s="219"/>
      <c r="I194" s="73">
        <v>6</v>
      </c>
      <c r="J194" s="203" t="s">
        <v>635</v>
      </c>
      <c r="K194" s="74" t="str">
        <f>IF(ISERROR(VLOOKUP(J194,'KAYIT LİSTESİ'!$B$4:$H$1046,2,0)),"",(VLOOKUP(J194,'KAYIT LİSTESİ'!$B$4:$H$1046,2,0)))</f>
        <v/>
      </c>
      <c r="L194" s="126" t="str">
        <f>IF(ISERROR(VLOOKUP(J194,'KAYIT LİSTESİ'!$B$4:$H$1046,4,0)),"",(VLOOKUP(J194,'KAYIT LİSTESİ'!$B$4:$H$1046,4,0)))</f>
        <v/>
      </c>
      <c r="M194" s="204" t="str">
        <f>IF(ISERROR(VLOOKUP(J194,'KAYIT LİSTESİ'!$B$4:$H$1046,5,0)),"",(VLOOKUP(J194,'KAYIT LİSTESİ'!$B$4:$H$1046,5,0)))</f>
        <v/>
      </c>
      <c r="N194" s="204" t="str">
        <f>IF(ISERROR(VLOOKUP(J194,'KAYIT LİSTESİ'!$B$4:$H$1046,6,0)),"",(VLOOKUP(J194,'KAYIT LİSTESİ'!$B$4:$H$1046,6,0)))</f>
        <v/>
      </c>
      <c r="O194" s="127"/>
    </row>
    <row r="195" spans="1:15" ht="88.5" customHeight="1" x14ac:dyDescent="0.2">
      <c r="A195" s="73">
        <v>7</v>
      </c>
      <c r="B195" s="203" t="s">
        <v>620</v>
      </c>
      <c r="C195" s="265" t="str">
        <f>IF(ISERROR(VLOOKUP(B195,'KAYIT LİSTESİ'!$B$4:$H$1046,2,0)),"",(VLOOKUP(B195,'KAYIT LİSTESİ'!$B$4:$H$1046,2,0)))</f>
        <v/>
      </c>
      <c r="D195" s="267" t="str">
        <f>IF(ISERROR(VLOOKUP(B195,'KAYIT LİSTESİ'!$B$4:$H$1046,4,0)),"",(VLOOKUP(B195,'KAYIT LİSTESİ'!$B$4:$H$1046,4,0)))</f>
        <v/>
      </c>
      <c r="E195" s="204" t="str">
        <f>IF(ISERROR(VLOOKUP(B195,'KAYIT LİSTESİ'!$B$4:$H$1046,5,0)),"",(VLOOKUP(B195,'KAYIT LİSTESİ'!$B$4:$H$1046,5,0)))</f>
        <v/>
      </c>
      <c r="F195" s="204" t="str">
        <f>IF(ISERROR(VLOOKUP(B195,'KAYIT LİSTESİ'!$B$4:$H$1046,6,0)),"",(VLOOKUP(B195,'KAYIT LİSTESİ'!$B$4:$H$1046,6,0)))</f>
        <v/>
      </c>
      <c r="G195" s="127"/>
      <c r="H195" s="219"/>
      <c r="I195" s="73">
        <v>7</v>
      </c>
      <c r="J195" s="203" t="s">
        <v>636</v>
      </c>
      <c r="K195" s="74" t="str">
        <f>IF(ISERROR(VLOOKUP(J195,'KAYIT LİSTESİ'!$B$4:$H$1046,2,0)),"",(VLOOKUP(J195,'KAYIT LİSTESİ'!$B$4:$H$1046,2,0)))</f>
        <v/>
      </c>
      <c r="L195" s="126" t="str">
        <f>IF(ISERROR(VLOOKUP(J195,'KAYIT LİSTESİ'!$B$4:$H$1046,4,0)),"",(VLOOKUP(J195,'KAYIT LİSTESİ'!$B$4:$H$1046,4,0)))</f>
        <v/>
      </c>
      <c r="M195" s="204" t="str">
        <f>IF(ISERROR(VLOOKUP(J195,'KAYIT LİSTESİ'!$B$4:$H$1046,5,0)),"",(VLOOKUP(J195,'KAYIT LİSTESİ'!$B$4:$H$1046,5,0)))</f>
        <v/>
      </c>
      <c r="N195" s="204" t="str">
        <f>IF(ISERROR(VLOOKUP(J195,'KAYIT LİSTESİ'!$B$4:$H$1046,6,0)),"",(VLOOKUP(J195,'KAYIT LİSTESİ'!$B$4:$H$1046,6,0)))</f>
        <v/>
      </c>
      <c r="O195" s="127"/>
    </row>
    <row r="196" spans="1:15" ht="88.5" customHeight="1" x14ac:dyDescent="0.2">
      <c r="A196" s="73">
        <v>8</v>
      </c>
      <c r="B196" s="203" t="s">
        <v>621</v>
      </c>
      <c r="C196" s="265" t="str">
        <f>IF(ISERROR(VLOOKUP(B196,'KAYIT LİSTESİ'!$B$4:$H$1046,2,0)),"",(VLOOKUP(B196,'KAYIT LİSTESİ'!$B$4:$H$1046,2,0)))</f>
        <v/>
      </c>
      <c r="D196" s="267" t="str">
        <f>IF(ISERROR(VLOOKUP(B196,'KAYIT LİSTESİ'!$B$4:$H$1046,4,0)),"",(VLOOKUP(B196,'KAYIT LİSTESİ'!$B$4:$H$1046,4,0)))</f>
        <v/>
      </c>
      <c r="E196" s="204" t="str">
        <f>IF(ISERROR(VLOOKUP(B196,'KAYIT LİSTESİ'!$B$4:$H$1046,5,0)),"",(VLOOKUP(B196,'KAYIT LİSTESİ'!$B$4:$H$1046,5,0)))</f>
        <v/>
      </c>
      <c r="F196" s="204" t="str">
        <f>IF(ISERROR(VLOOKUP(B196,'KAYIT LİSTESİ'!$B$4:$H$1046,6,0)),"",(VLOOKUP(B196,'KAYIT LİSTESİ'!$B$4:$H$1046,6,0)))</f>
        <v/>
      </c>
      <c r="G196" s="127"/>
      <c r="H196" s="219"/>
      <c r="I196" s="73">
        <v>8</v>
      </c>
      <c r="J196" s="203" t="s">
        <v>637</v>
      </c>
      <c r="K196" s="74" t="str">
        <f>IF(ISERROR(VLOOKUP(J196,'KAYIT LİSTESİ'!$B$4:$H$1046,2,0)),"",(VLOOKUP(J196,'KAYIT LİSTESİ'!$B$4:$H$1046,2,0)))</f>
        <v/>
      </c>
      <c r="L196" s="126" t="str">
        <f>IF(ISERROR(VLOOKUP(J196,'KAYIT LİSTESİ'!$B$4:$H$1046,4,0)),"",(VLOOKUP(J196,'KAYIT LİSTESİ'!$B$4:$H$1046,4,0)))</f>
        <v/>
      </c>
      <c r="M196" s="204" t="str">
        <f>IF(ISERROR(VLOOKUP(J196,'KAYIT LİSTESİ'!$B$4:$H$1046,5,0)),"",(VLOOKUP(J196,'KAYIT LİSTESİ'!$B$4:$H$1046,5,0)))</f>
        <v/>
      </c>
      <c r="N196" s="204" t="str">
        <f>IF(ISERROR(VLOOKUP(J196,'KAYIT LİSTESİ'!$B$4:$H$1046,6,0)),"",(VLOOKUP(J196,'KAYIT LİSTESİ'!$B$4:$H$1046,6,0)))</f>
        <v/>
      </c>
      <c r="O196" s="127"/>
    </row>
    <row r="197" spans="1:15" ht="88.5" customHeight="1" x14ac:dyDescent="0.2">
      <c r="A197" s="557" t="s">
        <v>17</v>
      </c>
      <c r="B197" s="558"/>
      <c r="C197" s="558"/>
      <c r="D197" s="558"/>
      <c r="E197" s="558"/>
      <c r="F197" s="558"/>
      <c r="G197" s="558"/>
      <c r="H197" s="219"/>
      <c r="I197" s="557" t="s">
        <v>44</v>
      </c>
      <c r="J197" s="558"/>
      <c r="K197" s="558"/>
      <c r="L197" s="558"/>
      <c r="M197" s="558"/>
      <c r="N197" s="558"/>
      <c r="O197" s="558"/>
    </row>
    <row r="198" spans="1:15" ht="88.5" customHeight="1" x14ac:dyDescent="0.2">
      <c r="A198" s="49" t="s">
        <v>12</v>
      </c>
      <c r="B198" s="46" t="s">
        <v>98</v>
      </c>
      <c r="C198" s="46" t="s">
        <v>97</v>
      </c>
      <c r="D198" s="47" t="s">
        <v>13</v>
      </c>
      <c r="E198" s="48" t="s">
        <v>14</v>
      </c>
      <c r="F198" s="48" t="s">
        <v>219</v>
      </c>
      <c r="G198" s="46" t="s">
        <v>271</v>
      </c>
      <c r="H198" s="219"/>
      <c r="I198" s="49" t="s">
        <v>12</v>
      </c>
      <c r="J198" s="46" t="s">
        <v>98</v>
      </c>
      <c r="K198" s="46" t="s">
        <v>97</v>
      </c>
      <c r="L198" s="47" t="s">
        <v>13</v>
      </c>
      <c r="M198" s="48" t="s">
        <v>14</v>
      </c>
      <c r="N198" s="48" t="s">
        <v>219</v>
      </c>
      <c r="O198" s="46" t="s">
        <v>271</v>
      </c>
    </row>
    <row r="199" spans="1:15" ht="88.5" customHeight="1" x14ac:dyDescent="0.2">
      <c r="A199" s="73">
        <v>1</v>
      </c>
      <c r="B199" s="203" t="s">
        <v>622</v>
      </c>
      <c r="C199" s="265" t="str">
        <f>IF(ISERROR(VLOOKUP(B199,'KAYIT LİSTESİ'!$B$4:$H$1046,2,0)),"",(VLOOKUP(B199,'KAYIT LİSTESİ'!$B$4:$H$1046,2,0)))</f>
        <v/>
      </c>
      <c r="D199" s="267" t="str">
        <f>IF(ISERROR(VLOOKUP(B199,'KAYIT LİSTESİ'!$B$4:$H$1046,4,0)),"",(VLOOKUP(B199,'KAYIT LİSTESİ'!$B$4:$H$1046,4,0)))</f>
        <v/>
      </c>
      <c r="E199" s="204" t="str">
        <f>IF(ISERROR(VLOOKUP(B199,'KAYIT LİSTESİ'!$B$4:$H$1046,5,0)),"",(VLOOKUP(B199,'KAYIT LİSTESİ'!$B$4:$H$1046,5,0)))</f>
        <v/>
      </c>
      <c r="F199" s="204" t="str">
        <f>IF(ISERROR(VLOOKUP(B199,'KAYIT LİSTESİ'!$B$4:$H$1046,6,0)),"",(VLOOKUP(B199,'KAYIT LİSTESİ'!$B$4:$H$1046,6,0)))</f>
        <v/>
      </c>
      <c r="G199" s="127"/>
      <c r="H199" s="219"/>
      <c r="I199" s="73">
        <v>1</v>
      </c>
      <c r="J199" s="203" t="s">
        <v>638</v>
      </c>
      <c r="K199" s="74" t="str">
        <f>IF(ISERROR(VLOOKUP(J199,'KAYIT LİSTESİ'!$B$4:$H$1046,2,0)),"",(VLOOKUP(J199,'KAYIT LİSTESİ'!$B$4:$H$1046,2,0)))</f>
        <v/>
      </c>
      <c r="L199" s="126" t="str">
        <f>IF(ISERROR(VLOOKUP(J199,'KAYIT LİSTESİ'!$B$4:$H$1046,4,0)),"",(VLOOKUP(J199,'KAYIT LİSTESİ'!$B$4:$H$1046,4,0)))</f>
        <v/>
      </c>
      <c r="M199" s="204" t="str">
        <f>IF(ISERROR(VLOOKUP(J199,'KAYIT LİSTESİ'!$B$4:$H$1046,5,0)),"",(VLOOKUP(J199,'KAYIT LİSTESİ'!$B$4:$H$1046,5,0)))</f>
        <v/>
      </c>
      <c r="N199" s="204" t="str">
        <f>IF(ISERROR(VLOOKUP(J199,'KAYIT LİSTESİ'!$B$4:$H$1046,6,0)),"",(VLOOKUP(J199,'KAYIT LİSTESİ'!$B$4:$H$1046,6,0)))</f>
        <v/>
      </c>
      <c r="O199" s="127"/>
    </row>
    <row r="200" spans="1:15" ht="88.5" customHeight="1" x14ac:dyDescent="0.2">
      <c r="A200" s="73">
        <v>2</v>
      </c>
      <c r="B200" s="203" t="s">
        <v>623</v>
      </c>
      <c r="C200" s="265" t="str">
        <f>IF(ISERROR(VLOOKUP(B200,'KAYIT LİSTESİ'!$B$4:$H$1046,2,0)),"",(VLOOKUP(B200,'KAYIT LİSTESİ'!$B$4:$H$1046,2,0)))</f>
        <v/>
      </c>
      <c r="D200" s="267" t="str">
        <f>IF(ISERROR(VLOOKUP(B200,'KAYIT LİSTESİ'!$B$4:$H$1046,4,0)),"",(VLOOKUP(B200,'KAYIT LİSTESİ'!$B$4:$H$1046,4,0)))</f>
        <v/>
      </c>
      <c r="E200" s="204" t="str">
        <f>IF(ISERROR(VLOOKUP(B200,'KAYIT LİSTESİ'!$B$4:$H$1046,5,0)),"",(VLOOKUP(B200,'KAYIT LİSTESİ'!$B$4:$H$1046,5,0)))</f>
        <v/>
      </c>
      <c r="F200" s="204" t="str">
        <f>IF(ISERROR(VLOOKUP(B200,'KAYIT LİSTESİ'!$B$4:$H$1046,6,0)),"",(VLOOKUP(B200,'KAYIT LİSTESİ'!$B$4:$H$1046,6,0)))</f>
        <v/>
      </c>
      <c r="G200" s="127"/>
      <c r="H200" s="219"/>
      <c r="I200" s="73">
        <v>2</v>
      </c>
      <c r="J200" s="203" t="s">
        <v>639</v>
      </c>
      <c r="K200" s="74" t="str">
        <f>IF(ISERROR(VLOOKUP(J200,'KAYIT LİSTESİ'!$B$4:$H$1046,2,0)),"",(VLOOKUP(J200,'KAYIT LİSTESİ'!$B$4:$H$1046,2,0)))</f>
        <v/>
      </c>
      <c r="L200" s="126" t="str">
        <f>IF(ISERROR(VLOOKUP(J200,'KAYIT LİSTESİ'!$B$4:$H$1046,4,0)),"",(VLOOKUP(J200,'KAYIT LİSTESİ'!$B$4:$H$1046,4,0)))</f>
        <v/>
      </c>
      <c r="M200" s="204" t="str">
        <f>IF(ISERROR(VLOOKUP(J200,'KAYIT LİSTESİ'!$B$4:$H$1046,5,0)),"",(VLOOKUP(J200,'KAYIT LİSTESİ'!$B$4:$H$1046,5,0)))</f>
        <v/>
      </c>
      <c r="N200" s="204" t="str">
        <f>IF(ISERROR(VLOOKUP(J200,'KAYIT LİSTESİ'!$B$4:$H$1046,6,0)),"",(VLOOKUP(J200,'KAYIT LİSTESİ'!$B$4:$H$1046,6,0)))</f>
        <v/>
      </c>
      <c r="O200" s="127"/>
    </row>
    <row r="201" spans="1:15" ht="88.5" customHeight="1" x14ac:dyDescent="0.2">
      <c r="A201" s="73">
        <v>3</v>
      </c>
      <c r="B201" s="203" t="s">
        <v>624</v>
      </c>
      <c r="C201" s="265" t="str">
        <f>IF(ISERROR(VLOOKUP(B201,'KAYIT LİSTESİ'!$B$4:$H$1046,2,0)),"",(VLOOKUP(B201,'KAYIT LİSTESİ'!$B$4:$H$1046,2,0)))</f>
        <v/>
      </c>
      <c r="D201" s="267" t="str">
        <f>IF(ISERROR(VLOOKUP(B201,'KAYIT LİSTESİ'!$B$4:$H$1046,4,0)),"",(VLOOKUP(B201,'KAYIT LİSTESİ'!$B$4:$H$1046,4,0)))</f>
        <v/>
      </c>
      <c r="E201" s="204" t="str">
        <f>IF(ISERROR(VLOOKUP(B201,'KAYIT LİSTESİ'!$B$4:$H$1046,5,0)),"",(VLOOKUP(B201,'KAYIT LİSTESİ'!$B$4:$H$1046,5,0)))</f>
        <v/>
      </c>
      <c r="F201" s="204" t="str">
        <f>IF(ISERROR(VLOOKUP(B201,'KAYIT LİSTESİ'!$B$4:$H$1046,6,0)),"",(VLOOKUP(B201,'KAYIT LİSTESİ'!$B$4:$H$1046,6,0)))</f>
        <v/>
      </c>
      <c r="G201" s="127"/>
      <c r="H201" s="219"/>
      <c r="I201" s="73">
        <v>3</v>
      </c>
      <c r="J201" s="203" t="s">
        <v>640</v>
      </c>
      <c r="K201" s="74" t="str">
        <f>IF(ISERROR(VLOOKUP(J201,'KAYIT LİSTESİ'!$B$4:$H$1046,2,0)),"",(VLOOKUP(J201,'KAYIT LİSTESİ'!$B$4:$H$1046,2,0)))</f>
        <v/>
      </c>
      <c r="L201" s="126" t="str">
        <f>IF(ISERROR(VLOOKUP(J201,'KAYIT LİSTESİ'!$B$4:$H$1046,4,0)),"",(VLOOKUP(J201,'KAYIT LİSTESİ'!$B$4:$H$1046,4,0)))</f>
        <v/>
      </c>
      <c r="M201" s="204" t="str">
        <f>IF(ISERROR(VLOOKUP(J201,'KAYIT LİSTESİ'!$B$4:$H$1046,5,0)),"",(VLOOKUP(J201,'KAYIT LİSTESİ'!$B$4:$H$1046,5,0)))</f>
        <v/>
      </c>
      <c r="N201" s="204" t="str">
        <f>IF(ISERROR(VLOOKUP(J201,'KAYIT LİSTESİ'!$B$4:$H$1046,6,0)),"",(VLOOKUP(J201,'KAYIT LİSTESİ'!$B$4:$H$1046,6,0)))</f>
        <v/>
      </c>
      <c r="O201" s="127"/>
    </row>
    <row r="202" spans="1:15" ht="88.5" customHeight="1" x14ac:dyDescent="0.2">
      <c r="A202" s="73">
        <v>4</v>
      </c>
      <c r="B202" s="203" t="s">
        <v>625</v>
      </c>
      <c r="C202" s="265" t="str">
        <f>IF(ISERROR(VLOOKUP(B202,'KAYIT LİSTESİ'!$B$4:$H$1046,2,0)),"",(VLOOKUP(B202,'KAYIT LİSTESİ'!$B$4:$H$1046,2,0)))</f>
        <v/>
      </c>
      <c r="D202" s="267" t="str">
        <f>IF(ISERROR(VLOOKUP(B202,'KAYIT LİSTESİ'!$B$4:$H$1046,4,0)),"",(VLOOKUP(B202,'KAYIT LİSTESİ'!$B$4:$H$1046,4,0)))</f>
        <v/>
      </c>
      <c r="E202" s="204" t="str">
        <f>IF(ISERROR(VLOOKUP(B202,'KAYIT LİSTESİ'!$B$4:$H$1046,5,0)),"",(VLOOKUP(B202,'KAYIT LİSTESİ'!$B$4:$H$1046,5,0)))</f>
        <v/>
      </c>
      <c r="F202" s="204" t="str">
        <f>IF(ISERROR(VLOOKUP(B202,'KAYIT LİSTESİ'!$B$4:$H$1046,6,0)),"",(VLOOKUP(B202,'KAYIT LİSTESİ'!$B$4:$H$1046,6,0)))</f>
        <v/>
      </c>
      <c r="G202" s="127"/>
      <c r="H202" s="219"/>
      <c r="I202" s="73">
        <v>4</v>
      </c>
      <c r="J202" s="203" t="s">
        <v>641</v>
      </c>
      <c r="K202" s="74" t="str">
        <f>IF(ISERROR(VLOOKUP(J202,'KAYIT LİSTESİ'!$B$4:$H$1046,2,0)),"",(VLOOKUP(J202,'KAYIT LİSTESİ'!$B$4:$H$1046,2,0)))</f>
        <v/>
      </c>
      <c r="L202" s="126" t="str">
        <f>IF(ISERROR(VLOOKUP(J202,'KAYIT LİSTESİ'!$B$4:$H$1046,4,0)),"",(VLOOKUP(J202,'KAYIT LİSTESİ'!$B$4:$H$1046,4,0)))</f>
        <v/>
      </c>
      <c r="M202" s="204" t="str">
        <f>IF(ISERROR(VLOOKUP(J202,'KAYIT LİSTESİ'!$B$4:$H$1046,5,0)),"",(VLOOKUP(J202,'KAYIT LİSTESİ'!$B$4:$H$1046,5,0)))</f>
        <v/>
      </c>
      <c r="N202" s="204" t="str">
        <f>IF(ISERROR(VLOOKUP(J202,'KAYIT LİSTESİ'!$B$4:$H$1046,6,0)),"",(VLOOKUP(J202,'KAYIT LİSTESİ'!$B$4:$H$1046,6,0)))</f>
        <v/>
      </c>
      <c r="O202" s="127"/>
    </row>
    <row r="203" spans="1:15" ht="88.5" customHeight="1" x14ac:dyDescent="0.2">
      <c r="A203" s="73">
        <v>5</v>
      </c>
      <c r="B203" s="203" t="s">
        <v>626</v>
      </c>
      <c r="C203" s="265" t="str">
        <f>IF(ISERROR(VLOOKUP(B203,'KAYIT LİSTESİ'!$B$4:$H$1046,2,0)),"",(VLOOKUP(B203,'KAYIT LİSTESİ'!$B$4:$H$1046,2,0)))</f>
        <v/>
      </c>
      <c r="D203" s="267" t="str">
        <f>IF(ISERROR(VLOOKUP(B203,'KAYIT LİSTESİ'!$B$4:$H$1046,4,0)),"",(VLOOKUP(B203,'KAYIT LİSTESİ'!$B$4:$H$1046,4,0)))</f>
        <v/>
      </c>
      <c r="E203" s="204" t="str">
        <f>IF(ISERROR(VLOOKUP(B203,'KAYIT LİSTESİ'!$B$4:$H$1046,5,0)),"",(VLOOKUP(B203,'KAYIT LİSTESİ'!$B$4:$H$1046,5,0)))</f>
        <v/>
      </c>
      <c r="F203" s="204" t="str">
        <f>IF(ISERROR(VLOOKUP(B203,'KAYIT LİSTESİ'!$B$4:$H$1046,6,0)),"",(VLOOKUP(B203,'KAYIT LİSTESİ'!$B$4:$H$1046,6,0)))</f>
        <v/>
      </c>
      <c r="G203" s="127"/>
      <c r="H203" s="219"/>
      <c r="I203" s="73">
        <v>5</v>
      </c>
      <c r="J203" s="203" t="s">
        <v>642</v>
      </c>
      <c r="K203" s="74" t="str">
        <f>IF(ISERROR(VLOOKUP(J203,'KAYIT LİSTESİ'!$B$4:$H$1046,2,0)),"",(VLOOKUP(J203,'KAYIT LİSTESİ'!$B$4:$H$1046,2,0)))</f>
        <v/>
      </c>
      <c r="L203" s="126" t="str">
        <f>IF(ISERROR(VLOOKUP(J203,'KAYIT LİSTESİ'!$B$4:$H$1046,4,0)),"",(VLOOKUP(J203,'KAYIT LİSTESİ'!$B$4:$H$1046,4,0)))</f>
        <v/>
      </c>
      <c r="M203" s="204" t="str">
        <f>IF(ISERROR(VLOOKUP(J203,'KAYIT LİSTESİ'!$B$4:$H$1046,5,0)),"",(VLOOKUP(J203,'KAYIT LİSTESİ'!$B$4:$H$1046,5,0)))</f>
        <v/>
      </c>
      <c r="N203" s="204" t="str">
        <f>IF(ISERROR(VLOOKUP(J203,'KAYIT LİSTESİ'!$B$4:$H$1046,6,0)),"",(VLOOKUP(J203,'KAYIT LİSTESİ'!$B$4:$H$1046,6,0)))</f>
        <v/>
      </c>
      <c r="O203" s="127"/>
    </row>
    <row r="204" spans="1:15" ht="88.5" customHeight="1" x14ac:dyDescent="0.2">
      <c r="A204" s="73">
        <v>6</v>
      </c>
      <c r="B204" s="203" t="s">
        <v>627</v>
      </c>
      <c r="C204" s="265" t="str">
        <f>IF(ISERROR(VLOOKUP(B204,'KAYIT LİSTESİ'!$B$4:$H$1046,2,0)),"",(VLOOKUP(B204,'KAYIT LİSTESİ'!$B$4:$H$1046,2,0)))</f>
        <v/>
      </c>
      <c r="D204" s="267" t="str">
        <f>IF(ISERROR(VLOOKUP(B204,'KAYIT LİSTESİ'!$B$4:$H$1046,4,0)),"",(VLOOKUP(B204,'KAYIT LİSTESİ'!$B$4:$H$1046,4,0)))</f>
        <v/>
      </c>
      <c r="E204" s="204" t="str">
        <f>IF(ISERROR(VLOOKUP(B204,'KAYIT LİSTESİ'!$B$4:$H$1046,5,0)),"",(VLOOKUP(B204,'KAYIT LİSTESİ'!$B$4:$H$1046,5,0)))</f>
        <v/>
      </c>
      <c r="F204" s="204" t="str">
        <f>IF(ISERROR(VLOOKUP(B204,'KAYIT LİSTESİ'!$B$4:$H$1046,6,0)),"",(VLOOKUP(B204,'KAYIT LİSTESİ'!$B$4:$H$1046,6,0)))</f>
        <v/>
      </c>
      <c r="G204" s="127"/>
      <c r="H204" s="219"/>
      <c r="I204" s="73">
        <v>6</v>
      </c>
      <c r="J204" s="203" t="s">
        <v>643</v>
      </c>
      <c r="K204" s="74" t="str">
        <f>IF(ISERROR(VLOOKUP(J204,'KAYIT LİSTESİ'!$B$4:$H$1046,2,0)),"",(VLOOKUP(J204,'KAYIT LİSTESİ'!$B$4:$H$1046,2,0)))</f>
        <v/>
      </c>
      <c r="L204" s="126" t="str">
        <f>IF(ISERROR(VLOOKUP(J204,'KAYIT LİSTESİ'!$B$4:$H$1046,4,0)),"",(VLOOKUP(J204,'KAYIT LİSTESİ'!$B$4:$H$1046,4,0)))</f>
        <v/>
      </c>
      <c r="M204" s="204" t="str">
        <f>IF(ISERROR(VLOOKUP(J204,'KAYIT LİSTESİ'!$B$4:$H$1046,5,0)),"",(VLOOKUP(J204,'KAYIT LİSTESİ'!$B$4:$H$1046,5,0)))</f>
        <v/>
      </c>
      <c r="N204" s="204" t="str">
        <f>IF(ISERROR(VLOOKUP(J204,'KAYIT LİSTESİ'!$B$4:$H$1046,6,0)),"",(VLOOKUP(J204,'KAYIT LİSTESİ'!$B$4:$H$1046,6,0)))</f>
        <v/>
      </c>
      <c r="O204" s="127"/>
    </row>
    <row r="205" spans="1:15" ht="88.5" customHeight="1" x14ac:dyDescent="0.2">
      <c r="A205" s="73">
        <v>7</v>
      </c>
      <c r="B205" s="203" t="s">
        <v>628</v>
      </c>
      <c r="C205" s="265" t="str">
        <f>IF(ISERROR(VLOOKUP(B205,'KAYIT LİSTESİ'!$B$4:$H$1046,2,0)),"",(VLOOKUP(B205,'KAYIT LİSTESİ'!$B$4:$H$1046,2,0)))</f>
        <v/>
      </c>
      <c r="D205" s="267" t="str">
        <f>IF(ISERROR(VLOOKUP(B205,'KAYIT LİSTESİ'!$B$4:$H$1046,4,0)),"",(VLOOKUP(B205,'KAYIT LİSTESİ'!$B$4:$H$1046,4,0)))</f>
        <v/>
      </c>
      <c r="E205" s="204" t="str">
        <f>IF(ISERROR(VLOOKUP(B205,'KAYIT LİSTESİ'!$B$4:$H$1046,5,0)),"",(VLOOKUP(B205,'KAYIT LİSTESİ'!$B$4:$H$1046,5,0)))</f>
        <v/>
      </c>
      <c r="F205" s="204" t="str">
        <f>IF(ISERROR(VLOOKUP(B205,'KAYIT LİSTESİ'!$B$4:$H$1046,6,0)),"",(VLOOKUP(B205,'KAYIT LİSTESİ'!$B$4:$H$1046,6,0)))</f>
        <v/>
      </c>
      <c r="G205" s="127"/>
      <c r="H205" s="219"/>
      <c r="I205" s="73">
        <v>7</v>
      </c>
      <c r="J205" s="203" t="s">
        <v>644</v>
      </c>
      <c r="K205" s="74" t="str">
        <f>IF(ISERROR(VLOOKUP(J205,'KAYIT LİSTESİ'!$B$4:$H$1046,2,0)),"",(VLOOKUP(J205,'KAYIT LİSTESİ'!$B$4:$H$1046,2,0)))</f>
        <v/>
      </c>
      <c r="L205" s="126" t="str">
        <f>IF(ISERROR(VLOOKUP(J205,'KAYIT LİSTESİ'!$B$4:$H$1046,4,0)),"",(VLOOKUP(J205,'KAYIT LİSTESİ'!$B$4:$H$1046,4,0)))</f>
        <v/>
      </c>
      <c r="M205" s="204" t="str">
        <f>IF(ISERROR(VLOOKUP(J205,'KAYIT LİSTESİ'!$B$4:$H$1046,5,0)),"",(VLOOKUP(J205,'KAYIT LİSTESİ'!$B$4:$H$1046,5,0)))</f>
        <v/>
      </c>
      <c r="N205" s="204" t="str">
        <f>IF(ISERROR(VLOOKUP(J205,'KAYIT LİSTESİ'!$B$4:$H$1046,6,0)),"",(VLOOKUP(J205,'KAYIT LİSTESİ'!$B$4:$H$1046,6,0)))</f>
        <v/>
      </c>
      <c r="O205" s="127"/>
    </row>
    <row r="206" spans="1:15" ht="88.5" customHeight="1" x14ac:dyDescent="0.2">
      <c r="A206" s="73">
        <v>8</v>
      </c>
      <c r="B206" s="203" t="s">
        <v>629</v>
      </c>
      <c r="C206" s="265" t="str">
        <f>IF(ISERROR(VLOOKUP(B206,'KAYIT LİSTESİ'!$B$4:$H$1046,2,0)),"",(VLOOKUP(B206,'KAYIT LİSTESİ'!$B$4:$H$1046,2,0)))</f>
        <v/>
      </c>
      <c r="D206" s="267" t="str">
        <f>IF(ISERROR(VLOOKUP(B206,'KAYIT LİSTESİ'!$B$4:$H$1046,4,0)),"",(VLOOKUP(B206,'KAYIT LİSTESİ'!$B$4:$H$1046,4,0)))</f>
        <v/>
      </c>
      <c r="E206" s="204" t="str">
        <f>IF(ISERROR(VLOOKUP(B206,'KAYIT LİSTESİ'!$B$4:$H$1046,5,0)),"",(VLOOKUP(B206,'KAYIT LİSTESİ'!$B$4:$H$1046,5,0)))</f>
        <v/>
      </c>
      <c r="F206" s="204" t="str">
        <f>IF(ISERROR(VLOOKUP(B206,'KAYIT LİSTESİ'!$B$4:$H$1046,6,0)),"",(VLOOKUP(B206,'KAYIT LİSTESİ'!$B$4:$H$1046,6,0)))</f>
        <v/>
      </c>
      <c r="G206" s="127"/>
      <c r="H206" s="219"/>
      <c r="I206" s="73">
        <v>8</v>
      </c>
      <c r="J206" s="203" t="s">
        <v>645</v>
      </c>
      <c r="K206" s="74" t="str">
        <f>IF(ISERROR(VLOOKUP(J206,'KAYIT LİSTESİ'!$B$4:$H$1046,2,0)),"",(VLOOKUP(J206,'KAYIT LİSTESİ'!$B$4:$H$1046,2,0)))</f>
        <v/>
      </c>
      <c r="L206" s="126" t="str">
        <f>IF(ISERROR(VLOOKUP(J206,'KAYIT LİSTESİ'!$B$4:$H$1046,4,0)),"",(VLOOKUP(J206,'KAYIT LİSTESİ'!$B$4:$H$1046,4,0)))</f>
        <v/>
      </c>
      <c r="M206" s="204" t="str">
        <f>IF(ISERROR(VLOOKUP(J206,'KAYIT LİSTESİ'!$B$4:$H$1046,5,0)),"",(VLOOKUP(J206,'KAYIT LİSTESİ'!$B$4:$H$1046,5,0)))</f>
        <v/>
      </c>
      <c r="N206" s="204" t="str">
        <f>IF(ISERROR(VLOOKUP(J206,'KAYIT LİSTESİ'!$B$4:$H$1046,6,0)),"",(VLOOKUP(J206,'KAYIT LİSTESİ'!$B$4:$H$1046,6,0)))</f>
        <v/>
      </c>
      <c r="O206" s="127"/>
    </row>
    <row r="207" spans="1:15" ht="26.25" customHeight="1" x14ac:dyDescent="0.2">
      <c r="I207" s="226"/>
    </row>
    <row r="208" spans="1:15" ht="26.25" customHeight="1" x14ac:dyDescent="0.2">
      <c r="I208" s="226"/>
    </row>
    <row r="209" spans="9:9" ht="26.25" customHeight="1" x14ac:dyDescent="0.2">
      <c r="I209" s="226"/>
    </row>
    <row r="210" spans="9:9" ht="26.25" customHeight="1" x14ac:dyDescent="0.2">
      <c r="I210" s="226"/>
    </row>
    <row r="211" spans="9:9" ht="26.25" customHeight="1" x14ac:dyDescent="0.2">
      <c r="I211" s="226"/>
    </row>
    <row r="212" spans="9:9" ht="26.25" customHeight="1" x14ac:dyDescent="0.2">
      <c r="I212" s="226"/>
    </row>
    <row r="213" spans="9:9" ht="26.25" customHeight="1" x14ac:dyDescent="0.2">
      <c r="I213" s="226"/>
    </row>
    <row r="214" spans="9:9" ht="26.25" customHeight="1" x14ac:dyDescent="0.2">
      <c r="I214" s="226"/>
    </row>
    <row r="215" spans="9:9" ht="26.25" customHeight="1" x14ac:dyDescent="0.2">
      <c r="I215" s="226"/>
    </row>
    <row r="216" spans="9:9" ht="26.25" customHeight="1" x14ac:dyDescent="0.2">
      <c r="I216" s="226"/>
    </row>
    <row r="217" spans="9:9" ht="26.25" customHeight="1" x14ac:dyDescent="0.2">
      <c r="I217" s="226"/>
    </row>
    <row r="218" spans="9:9" ht="26.25" customHeight="1" x14ac:dyDescent="0.2">
      <c r="I218" s="226"/>
    </row>
    <row r="219" spans="9:9" ht="26.25" customHeight="1" x14ac:dyDescent="0.2">
      <c r="I219" s="226"/>
    </row>
    <row r="220" spans="9:9" ht="26.25" customHeight="1" x14ac:dyDescent="0.2">
      <c r="I220" s="226"/>
    </row>
    <row r="221" spans="9:9" ht="26.25" customHeight="1" x14ac:dyDescent="0.2">
      <c r="I221" s="226"/>
    </row>
    <row r="222" spans="9:9" ht="26.25" customHeight="1" x14ac:dyDescent="0.2">
      <c r="I222" s="226"/>
    </row>
    <row r="223" spans="9:9" ht="26.25" customHeight="1" x14ac:dyDescent="0.2">
      <c r="I223" s="226"/>
    </row>
    <row r="224" spans="9:9" ht="26.25" customHeight="1" x14ac:dyDescent="0.2">
      <c r="I224" s="226"/>
    </row>
    <row r="225" spans="9:9" ht="26.25" customHeight="1" x14ac:dyDescent="0.2">
      <c r="I225" s="226"/>
    </row>
    <row r="226" spans="9:9" ht="26.25" customHeight="1" x14ac:dyDescent="0.2"/>
    <row r="227" spans="9:9" ht="26.25" customHeight="1" x14ac:dyDescent="0.2"/>
    <row r="228" spans="9:9" ht="26.25" customHeight="1" x14ac:dyDescent="0.2"/>
    <row r="229" spans="9:9" ht="26.25" customHeight="1" x14ac:dyDescent="0.2"/>
    <row r="230" spans="9:9" ht="26.25" customHeight="1" x14ac:dyDescent="0.2"/>
    <row r="231" spans="9:9" ht="26.25" customHeight="1" x14ac:dyDescent="0.2"/>
    <row r="232" spans="9:9" ht="26.25" customHeight="1" x14ac:dyDescent="0.2"/>
    <row r="233" spans="9:9" ht="26.25" customHeight="1" x14ac:dyDescent="0.2"/>
    <row r="234" spans="9:9" ht="26.25" customHeight="1" x14ac:dyDescent="0.2"/>
    <row r="235" spans="9:9" ht="26.25" customHeight="1" x14ac:dyDescent="0.2"/>
    <row r="236" spans="9:9" ht="26.25" customHeight="1" x14ac:dyDescent="0.2"/>
    <row r="237" spans="9:9" ht="26.25" customHeight="1" x14ac:dyDescent="0.2"/>
    <row r="238" spans="9:9" ht="26.25" customHeight="1" x14ac:dyDescent="0.2"/>
    <row r="239" spans="9:9" ht="26.25" customHeight="1" x14ac:dyDescent="0.2"/>
    <row r="240" spans="9:9"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4" customHeight="1" x14ac:dyDescent="0.2"/>
    <row r="256" ht="24" customHeight="1" x14ac:dyDescent="0.2"/>
    <row r="257" spans="8:8" ht="24" customHeight="1" x14ac:dyDescent="0.2"/>
    <row r="258" spans="8:8" ht="24" customHeight="1" x14ac:dyDescent="0.2"/>
    <row r="259" spans="8:8" ht="24" customHeight="1" x14ac:dyDescent="0.2"/>
    <row r="260" spans="8:8" ht="24" customHeight="1" x14ac:dyDescent="0.2">
      <c r="H260" s="226"/>
    </row>
    <row r="261" spans="8:8" ht="22.5" customHeight="1" x14ac:dyDescent="0.2">
      <c r="H261" s="226"/>
    </row>
    <row r="262" spans="8:8" ht="15.75" x14ac:dyDescent="0.2">
      <c r="H262" s="226"/>
    </row>
    <row r="263" spans="8:8" ht="12.75" customHeight="1" x14ac:dyDescent="0.2">
      <c r="H263" s="226"/>
    </row>
    <row r="264" spans="8:8" ht="50.25" customHeight="1" x14ac:dyDescent="0.2">
      <c r="H264" s="226"/>
    </row>
    <row r="265" spans="8:8" ht="50.25" customHeight="1" x14ac:dyDescent="0.2">
      <c r="H265" s="226"/>
    </row>
    <row r="266" spans="8:8" ht="50.25" customHeight="1" x14ac:dyDescent="0.2">
      <c r="H266" s="226"/>
    </row>
    <row r="267" spans="8:8" ht="50.25" customHeight="1" x14ac:dyDescent="0.2">
      <c r="H267" s="226"/>
    </row>
    <row r="268" spans="8:8" ht="50.25" customHeight="1" x14ac:dyDescent="0.2">
      <c r="H268" s="226"/>
    </row>
    <row r="269" spans="8:8" ht="50.25" customHeight="1" x14ac:dyDescent="0.2">
      <c r="H269" s="226"/>
    </row>
    <row r="270" spans="8:8" ht="50.25" customHeight="1" x14ac:dyDescent="0.2">
      <c r="H270" s="226"/>
    </row>
    <row r="271" spans="8:8" ht="50.25" customHeight="1" x14ac:dyDescent="0.2">
      <c r="H271" s="226"/>
    </row>
    <row r="272" spans="8:8" ht="15.75" x14ac:dyDescent="0.2">
      <c r="H272" s="226"/>
    </row>
    <row r="273" spans="8:8" ht="12.75" customHeight="1" x14ac:dyDescent="0.2">
      <c r="H273" s="226"/>
    </row>
    <row r="274" spans="8:8" ht="61.5" customHeight="1" x14ac:dyDescent="0.2">
      <c r="H274" s="226"/>
    </row>
    <row r="275" spans="8:8" ht="61.5" customHeight="1" x14ac:dyDescent="0.2">
      <c r="H275" s="226"/>
    </row>
    <row r="276" spans="8:8" ht="61.5" customHeight="1" x14ac:dyDescent="0.2">
      <c r="H276" s="226"/>
    </row>
    <row r="277" spans="8:8" ht="61.5" customHeight="1" x14ac:dyDescent="0.2">
      <c r="H277" s="226"/>
    </row>
    <row r="278" spans="8:8" ht="61.5" customHeight="1" x14ac:dyDescent="0.2">
      <c r="H278" s="226"/>
    </row>
    <row r="279" spans="8:8" ht="61.5" customHeight="1" x14ac:dyDescent="0.2">
      <c r="H279" s="226"/>
    </row>
    <row r="280" spans="8:8" ht="61.5" customHeight="1" x14ac:dyDescent="0.2">
      <c r="H280" s="226"/>
    </row>
    <row r="281" spans="8:8" ht="61.5" customHeight="1" x14ac:dyDescent="0.2">
      <c r="H281" s="226"/>
    </row>
    <row r="282" spans="8:8" ht="15.75" x14ac:dyDescent="0.2">
      <c r="H282" s="226"/>
    </row>
  </sheetData>
  <mergeCells count="39">
    <mergeCell ref="I117:O117"/>
    <mergeCell ref="A102:G102"/>
    <mergeCell ref="A103:G103"/>
    <mergeCell ref="A113:G113"/>
    <mergeCell ref="A123:G123"/>
    <mergeCell ref="A158:G158"/>
    <mergeCell ref="A172:G172"/>
    <mergeCell ref="I186:O186"/>
    <mergeCell ref="I187:O187"/>
    <mergeCell ref="I197:O197"/>
    <mergeCell ref="A72:G72"/>
    <mergeCell ref="A82:G82"/>
    <mergeCell ref="A92:G92"/>
    <mergeCell ref="A61:G61"/>
    <mergeCell ref="A144:G144"/>
    <mergeCell ref="A133:G133"/>
    <mergeCell ref="A143:G143"/>
    <mergeCell ref="A1:O1"/>
    <mergeCell ref="A2:O2"/>
    <mergeCell ref="A3:O3"/>
    <mergeCell ref="A4:G4"/>
    <mergeCell ref="A5:G5"/>
    <mergeCell ref="I4:O4"/>
    <mergeCell ref="I33:O33"/>
    <mergeCell ref="M6:M7"/>
    <mergeCell ref="A187:G187"/>
    <mergeCell ref="A197:G197"/>
    <mergeCell ref="I75:O75"/>
    <mergeCell ref="N6:N7"/>
    <mergeCell ref="O6:O7"/>
    <mergeCell ref="A62:G62"/>
    <mergeCell ref="A19:G19"/>
    <mergeCell ref="A33:G33"/>
    <mergeCell ref="J6:J7"/>
    <mergeCell ref="L6:L7"/>
    <mergeCell ref="I6:I7"/>
    <mergeCell ref="K6:K7"/>
    <mergeCell ref="A47:G47"/>
    <mergeCell ref="A186:G186"/>
  </mergeCells>
  <pageMargins left="0.7" right="0.7" top="0.75" bottom="0.75" header="0.3" footer="0.3"/>
  <pageSetup paperSize="9" scale="35" orientation="portrait" r:id="rId1"/>
  <rowBreaks count="1" manualBreakCount="1">
    <brk id="185" max="14" man="1"/>
  </rowBreaks>
  <ignoredErrors>
    <ignoredError sqref="L35:N74 K35:K74 O35:O74 L77:N116 K77:K116 O77:O116 K119:O158"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rgb="FF66FF33"/>
  </sheetPr>
  <dimension ref="A1:M538"/>
  <sheetViews>
    <sheetView view="pageBreakPreview" zoomScale="90" zoomScaleNormal="100" zoomScaleSheetLayoutView="90" workbookViewId="0">
      <selection activeCell="P7" sqref="P7"/>
    </sheetView>
  </sheetViews>
  <sheetFormatPr defaultColWidth="9.140625" defaultRowHeight="12.75" x14ac:dyDescent="0.2"/>
  <cols>
    <col min="1" max="1" width="4.7109375" style="149" bestFit="1" customWidth="1"/>
    <col min="2" max="2" width="17.42578125" style="240" hidden="1" customWidth="1"/>
    <col min="3" max="3" width="10.42578125" style="2" bestFit="1" customWidth="1"/>
    <col min="4" max="4" width="17.42578125" style="162" customWidth="1"/>
    <col min="5" max="5" width="19.140625" style="162"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41" customFormat="1" ht="42" customHeight="1" x14ac:dyDescent="0.2">
      <c r="A1" s="679" t="str">
        <f>'YARIŞMA BİLGİLERİ'!F19</f>
        <v>Naili Moran Türkiye Atletizm Şampiyonası</v>
      </c>
      <c r="B1" s="679"/>
      <c r="C1" s="679"/>
      <c r="D1" s="679"/>
      <c r="E1" s="679"/>
      <c r="F1" s="679"/>
      <c r="G1" s="679"/>
      <c r="H1" s="679"/>
      <c r="I1" s="679"/>
      <c r="J1" s="679"/>
      <c r="K1" s="161" t="str">
        <f>'YARIŞMA BİLGİLERİ'!F20</f>
        <v>İZMİR</v>
      </c>
      <c r="L1" s="678"/>
      <c r="M1" s="678"/>
    </row>
    <row r="2" spans="1:13" s="148" customFormat="1" ht="27.75" customHeight="1" x14ac:dyDescent="0.2">
      <c r="A2" s="142" t="s">
        <v>25</v>
      </c>
      <c r="B2" s="163" t="s">
        <v>35</v>
      </c>
      <c r="C2" s="144" t="s">
        <v>21</v>
      </c>
      <c r="D2" s="145" t="s">
        <v>26</v>
      </c>
      <c r="E2" s="145" t="s">
        <v>24</v>
      </c>
      <c r="F2" s="146" t="s">
        <v>27</v>
      </c>
      <c r="G2" s="143" t="s">
        <v>30</v>
      </c>
      <c r="H2" s="143" t="s">
        <v>11</v>
      </c>
      <c r="I2" s="143" t="s">
        <v>152</v>
      </c>
      <c r="J2" s="143" t="s">
        <v>31</v>
      </c>
      <c r="K2" s="143" t="s">
        <v>32</v>
      </c>
      <c r="L2" s="147" t="s">
        <v>33</v>
      </c>
      <c r="M2" s="147" t="s">
        <v>34</v>
      </c>
    </row>
    <row r="3" spans="1:13" s="148" customFormat="1" ht="26.25" customHeight="1" x14ac:dyDescent="0.2">
      <c r="A3" s="150">
        <v>1</v>
      </c>
      <c r="B3" s="160" t="s">
        <v>278</v>
      </c>
      <c r="C3" s="151">
        <f>'100m.'!C8</f>
        <v>37987</v>
      </c>
      <c r="D3" s="159" t="str">
        <f>'100m.'!D8</f>
        <v>RÜYA DEDE</v>
      </c>
      <c r="E3" s="159" t="str">
        <f>'100m.'!E8</f>
        <v>İZMİR</v>
      </c>
      <c r="F3" s="152">
        <f>'100m.'!F8</f>
        <v>1394</v>
      </c>
      <c r="G3" s="153">
        <f>'100m.'!A8</f>
        <v>1</v>
      </c>
      <c r="H3" s="152" t="s">
        <v>183</v>
      </c>
      <c r="I3" s="154"/>
      <c r="J3" s="152" t="str">
        <f>'YARIŞMA BİLGİLERİ'!$F$21</f>
        <v>15 Yaş Kızlar</v>
      </c>
      <c r="K3" s="155" t="str">
        <f t="shared" ref="K3:K34" si="0">CONCATENATE(K$1,"-",A$1)</f>
        <v>İZMİR-Naili Moran Türkiye Atletizm Şampiyonası</v>
      </c>
      <c r="L3" s="158">
        <f>'100m.'!N$4</f>
        <v>0</v>
      </c>
      <c r="M3" s="156" t="s">
        <v>646</v>
      </c>
    </row>
    <row r="4" spans="1:13" s="148" customFormat="1" ht="26.25" customHeight="1" x14ac:dyDescent="0.2">
      <c r="A4" s="150">
        <v>2</v>
      </c>
      <c r="B4" s="160" t="s">
        <v>278</v>
      </c>
      <c r="C4" s="151">
        <f>'100m.'!C9</f>
        <v>37987</v>
      </c>
      <c r="D4" s="159" t="str">
        <f>'100m.'!D9</f>
        <v>SUDE NAZ  BAYRAKTAR</v>
      </c>
      <c r="E4" s="159" t="str">
        <f>'100m.'!E9</f>
        <v>İZMİR</v>
      </c>
      <c r="F4" s="152">
        <f>'100m.'!F9</f>
        <v>1415</v>
      </c>
      <c r="G4" s="153">
        <f>'100m.'!A9</f>
        <v>2</v>
      </c>
      <c r="H4" s="152" t="s">
        <v>183</v>
      </c>
      <c r="I4" s="154"/>
      <c r="J4" s="152" t="str">
        <f>'YARIŞMA BİLGİLERİ'!$F$21</f>
        <v>15 Yaş Kızlar</v>
      </c>
      <c r="K4" s="155" t="str">
        <f t="shared" si="0"/>
        <v>İZMİR-Naili Moran Türkiye Atletizm Şampiyonası</v>
      </c>
      <c r="L4" s="158">
        <f>'100m.'!N$4</f>
        <v>0</v>
      </c>
      <c r="M4" s="156" t="s">
        <v>646</v>
      </c>
    </row>
    <row r="5" spans="1:13" s="148" customFormat="1" ht="26.25" customHeight="1" x14ac:dyDescent="0.2">
      <c r="A5" s="150">
        <v>3</v>
      </c>
      <c r="B5" s="160" t="s">
        <v>278</v>
      </c>
      <c r="C5" s="151">
        <f>'100m.'!C10</f>
        <v>37987</v>
      </c>
      <c r="D5" s="159" t="str">
        <f>'100m.'!D10</f>
        <v>DİLAN BÖGÜRCÜ</v>
      </c>
      <c r="E5" s="159" t="str">
        <f>'100m.'!E10</f>
        <v>İZMİR</v>
      </c>
      <c r="F5" s="152">
        <f>'100m.'!F10</f>
        <v>1436</v>
      </c>
      <c r="G5" s="153">
        <f>'100m.'!A10</f>
        <v>3</v>
      </c>
      <c r="H5" s="152" t="s">
        <v>183</v>
      </c>
      <c r="I5" s="154"/>
      <c r="J5" s="152" t="str">
        <f>'YARIŞMA BİLGİLERİ'!$F$21</f>
        <v>15 Yaş Kızlar</v>
      </c>
      <c r="K5" s="155" t="str">
        <f t="shared" si="0"/>
        <v>İZMİR-Naili Moran Türkiye Atletizm Şampiyonası</v>
      </c>
      <c r="L5" s="158">
        <f>'100m.'!N$4</f>
        <v>0</v>
      </c>
      <c r="M5" s="156" t="s">
        <v>646</v>
      </c>
    </row>
    <row r="6" spans="1:13" s="148" customFormat="1" ht="26.25" customHeight="1" x14ac:dyDescent="0.2">
      <c r="A6" s="150">
        <v>4</v>
      </c>
      <c r="B6" s="160" t="s">
        <v>278</v>
      </c>
      <c r="C6" s="151">
        <f>'100m.'!C11</f>
        <v>37987</v>
      </c>
      <c r="D6" s="159" t="str">
        <f>'100m.'!D11</f>
        <v>GÖKÇE ÖZER</v>
      </c>
      <c r="E6" s="159" t="str">
        <f>'100m.'!E11</f>
        <v>İZMİR</v>
      </c>
      <c r="F6" s="152">
        <f>'100m.'!F11</f>
        <v>1484</v>
      </c>
      <c r="G6" s="153">
        <f>'100m.'!A11</f>
        <v>4</v>
      </c>
      <c r="H6" s="152" t="s">
        <v>183</v>
      </c>
      <c r="I6" s="154"/>
      <c r="J6" s="152" t="str">
        <f>'YARIŞMA BİLGİLERİ'!$F$21</f>
        <v>15 Yaş Kızlar</v>
      </c>
      <c r="K6" s="155" t="str">
        <f t="shared" si="0"/>
        <v>İZMİR-Naili Moran Türkiye Atletizm Şampiyonası</v>
      </c>
      <c r="L6" s="158">
        <f>'100m.'!N$4</f>
        <v>0</v>
      </c>
      <c r="M6" s="156" t="s">
        <v>646</v>
      </c>
    </row>
    <row r="7" spans="1:13" s="148" customFormat="1" ht="26.25" customHeight="1" x14ac:dyDescent="0.2">
      <c r="A7" s="150">
        <v>5</v>
      </c>
      <c r="B7" s="160" t="s">
        <v>278</v>
      </c>
      <c r="C7" s="151">
        <f>'100m.'!C12</f>
        <v>37987</v>
      </c>
      <c r="D7" s="159" t="str">
        <f>'100m.'!D12</f>
        <v>ELİF  BAYRAKTAR</v>
      </c>
      <c r="E7" s="159" t="str">
        <f>'100m.'!E12</f>
        <v>İZMİR</v>
      </c>
      <c r="F7" s="152">
        <f>'100m.'!F12</f>
        <v>1517</v>
      </c>
      <c r="G7" s="153">
        <f>'100m.'!A12</f>
        <v>5</v>
      </c>
      <c r="H7" s="152" t="s">
        <v>183</v>
      </c>
      <c r="I7" s="154"/>
      <c r="J7" s="152" t="str">
        <f>'YARIŞMA BİLGİLERİ'!$F$21</f>
        <v>15 Yaş Kızlar</v>
      </c>
      <c r="K7" s="155" t="str">
        <f t="shared" si="0"/>
        <v>İZMİR-Naili Moran Türkiye Atletizm Şampiyonası</v>
      </c>
      <c r="L7" s="158">
        <f>'100m.'!N$4</f>
        <v>0</v>
      </c>
      <c r="M7" s="156" t="s">
        <v>646</v>
      </c>
    </row>
    <row r="8" spans="1:13" s="148" customFormat="1" ht="26.25" customHeight="1" x14ac:dyDescent="0.2">
      <c r="A8" s="150">
        <v>6</v>
      </c>
      <c r="B8" s="160" t="s">
        <v>278</v>
      </c>
      <c r="C8" s="151">
        <f>'100m.'!C13</f>
        <v>37987</v>
      </c>
      <c r="D8" s="159" t="str">
        <f>'100m.'!D13</f>
        <v>ASYA ÖZKARA</v>
      </c>
      <c r="E8" s="159" t="str">
        <f>'100m.'!E13</f>
        <v>İZMİR</v>
      </c>
      <c r="F8" s="152">
        <f>'100m.'!F13</f>
        <v>1544</v>
      </c>
      <c r="G8" s="153">
        <f>'100m.'!A13</f>
        <v>6</v>
      </c>
      <c r="H8" s="152" t="s">
        <v>183</v>
      </c>
      <c r="I8" s="154"/>
      <c r="J8" s="152" t="str">
        <f>'YARIŞMA BİLGİLERİ'!$F$21</f>
        <v>15 Yaş Kızlar</v>
      </c>
      <c r="K8" s="155" t="str">
        <f t="shared" si="0"/>
        <v>İZMİR-Naili Moran Türkiye Atletizm Şampiyonası</v>
      </c>
      <c r="L8" s="158">
        <f>'100m.'!N$4</f>
        <v>0</v>
      </c>
      <c r="M8" s="156" t="s">
        <v>646</v>
      </c>
    </row>
    <row r="9" spans="1:13" s="148" customFormat="1" ht="26.25" customHeight="1" x14ac:dyDescent="0.2">
      <c r="A9" s="150">
        <v>7</v>
      </c>
      <c r="B9" s="160" t="s">
        <v>278</v>
      </c>
      <c r="C9" s="151">
        <f>'100m.'!C14</f>
        <v>37987</v>
      </c>
      <c r="D9" s="159" t="str">
        <f>'100m.'!D14</f>
        <v>EYLÜL HAZAL ENGİN</v>
      </c>
      <c r="E9" s="159" t="str">
        <f>'100m.'!E14</f>
        <v>İZMİR</v>
      </c>
      <c r="F9" s="152">
        <f>'100m.'!F14</f>
        <v>1566</v>
      </c>
      <c r="G9" s="153">
        <f>'100m.'!A14</f>
        <v>7</v>
      </c>
      <c r="H9" s="152" t="s">
        <v>183</v>
      </c>
      <c r="I9" s="154"/>
      <c r="J9" s="152" t="str">
        <f>'YARIŞMA BİLGİLERİ'!$F$21</f>
        <v>15 Yaş Kızlar</v>
      </c>
      <c r="K9" s="155" t="str">
        <f t="shared" si="0"/>
        <v>İZMİR-Naili Moran Türkiye Atletizm Şampiyonası</v>
      </c>
      <c r="L9" s="158">
        <f>'100m.'!N$4</f>
        <v>0</v>
      </c>
      <c r="M9" s="156" t="s">
        <v>646</v>
      </c>
    </row>
    <row r="10" spans="1:13" s="148" customFormat="1" ht="26.25" customHeight="1" x14ac:dyDescent="0.2">
      <c r="A10" s="150">
        <v>8</v>
      </c>
      <c r="B10" s="160" t="s">
        <v>278</v>
      </c>
      <c r="C10" s="151">
        <f>'100m.'!C15</f>
        <v>37987</v>
      </c>
      <c r="D10" s="159" t="str">
        <f>'100m.'!D15</f>
        <v>RANA SU ÇAKIR</v>
      </c>
      <c r="E10" s="159" t="str">
        <f>'100m.'!E15</f>
        <v>İZMİR</v>
      </c>
      <c r="F10" s="152">
        <f>'100m.'!F15</f>
        <v>1685</v>
      </c>
      <c r="G10" s="153">
        <f>'100m.'!A15</f>
        <v>8</v>
      </c>
      <c r="H10" s="152" t="s">
        <v>183</v>
      </c>
      <c r="I10" s="154"/>
      <c r="J10" s="152" t="str">
        <f>'YARIŞMA BİLGİLERİ'!$F$21</f>
        <v>15 Yaş Kızlar</v>
      </c>
      <c r="K10" s="155" t="str">
        <f t="shared" si="0"/>
        <v>İZMİR-Naili Moran Türkiye Atletizm Şampiyonası</v>
      </c>
      <c r="L10" s="158">
        <f>'100m.'!N$4</f>
        <v>0</v>
      </c>
      <c r="M10" s="156" t="s">
        <v>646</v>
      </c>
    </row>
    <row r="11" spans="1:13" s="148" customFormat="1" ht="26.25" customHeight="1" x14ac:dyDescent="0.2">
      <c r="A11" s="150">
        <v>9</v>
      </c>
      <c r="B11" s="160" t="s">
        <v>278</v>
      </c>
      <c r="C11" s="151">
        <f>'100m.'!C16</f>
        <v>0</v>
      </c>
      <c r="D11" s="159">
        <f>'100m.'!D16</f>
        <v>0</v>
      </c>
      <c r="E11" s="159">
        <f>'100m.'!E16</f>
        <v>0</v>
      </c>
      <c r="F11" s="152">
        <f>'100m.'!F16</f>
        <v>0</v>
      </c>
      <c r="G11" s="153">
        <f>'100m.'!A16</f>
        <v>0</v>
      </c>
      <c r="H11" s="152" t="s">
        <v>183</v>
      </c>
      <c r="I11" s="154"/>
      <c r="J11" s="152" t="str">
        <f>'YARIŞMA BİLGİLERİ'!$F$21</f>
        <v>15 Yaş Kızlar</v>
      </c>
      <c r="K11" s="155" t="str">
        <f t="shared" si="0"/>
        <v>İZMİR-Naili Moran Türkiye Atletizm Şampiyonası</v>
      </c>
      <c r="L11" s="158">
        <f>'100m.'!N$4</f>
        <v>0</v>
      </c>
      <c r="M11" s="156" t="s">
        <v>646</v>
      </c>
    </row>
    <row r="12" spans="1:13" s="148" customFormat="1" ht="26.25" customHeight="1" x14ac:dyDescent="0.2">
      <c r="A12" s="150">
        <v>10</v>
      </c>
      <c r="B12" s="160" t="s">
        <v>278</v>
      </c>
      <c r="C12" s="151">
        <f>'100m.'!C17</f>
        <v>0</v>
      </c>
      <c r="D12" s="159">
        <f>'100m.'!D17</f>
        <v>0</v>
      </c>
      <c r="E12" s="159">
        <f>'100m.'!E17</f>
        <v>0</v>
      </c>
      <c r="F12" s="152">
        <f>'100m.'!F17</f>
        <v>0</v>
      </c>
      <c r="G12" s="153">
        <f>'100m.'!A17</f>
        <v>0</v>
      </c>
      <c r="H12" s="152" t="s">
        <v>183</v>
      </c>
      <c r="I12" s="154"/>
      <c r="J12" s="152" t="str">
        <f>'YARIŞMA BİLGİLERİ'!$F$21</f>
        <v>15 Yaş Kızlar</v>
      </c>
      <c r="K12" s="155" t="str">
        <f t="shared" si="0"/>
        <v>İZMİR-Naili Moran Türkiye Atletizm Şampiyonası</v>
      </c>
      <c r="L12" s="158">
        <f>'100m.'!N$4</f>
        <v>0</v>
      </c>
      <c r="M12" s="156" t="s">
        <v>646</v>
      </c>
    </row>
    <row r="13" spans="1:13" s="148" customFormat="1" ht="26.25" customHeight="1" x14ac:dyDescent="0.2">
      <c r="A13" s="150">
        <v>11</v>
      </c>
      <c r="B13" s="160" t="s">
        <v>278</v>
      </c>
      <c r="C13" s="151">
        <f>'100m.'!C18</f>
        <v>0</v>
      </c>
      <c r="D13" s="159">
        <f>'100m.'!D18</f>
        <v>0</v>
      </c>
      <c r="E13" s="159">
        <f>'100m.'!E18</f>
        <v>0</v>
      </c>
      <c r="F13" s="152">
        <f>'100m.'!F18</f>
        <v>0</v>
      </c>
      <c r="G13" s="153">
        <f>'100m.'!A18</f>
        <v>0</v>
      </c>
      <c r="H13" s="152" t="s">
        <v>183</v>
      </c>
      <c r="I13" s="154"/>
      <c r="J13" s="152" t="str">
        <f>'YARIŞMA BİLGİLERİ'!$F$21</f>
        <v>15 Yaş Kızlar</v>
      </c>
      <c r="K13" s="155" t="str">
        <f t="shared" si="0"/>
        <v>İZMİR-Naili Moran Türkiye Atletizm Şampiyonası</v>
      </c>
      <c r="L13" s="158">
        <f>'100m.'!N$4</f>
        <v>0</v>
      </c>
      <c r="M13" s="156" t="s">
        <v>646</v>
      </c>
    </row>
    <row r="14" spans="1:13" s="148" customFormat="1" ht="26.25" customHeight="1" x14ac:dyDescent="0.2">
      <c r="A14" s="150">
        <v>12</v>
      </c>
      <c r="B14" s="160" t="s">
        <v>278</v>
      </c>
      <c r="C14" s="151">
        <f>'100m.'!C19</f>
        <v>0</v>
      </c>
      <c r="D14" s="159">
        <f>'100m.'!D19</f>
        <v>0</v>
      </c>
      <c r="E14" s="159">
        <f>'100m.'!E19</f>
        <v>0</v>
      </c>
      <c r="F14" s="152">
        <f>'100m.'!F19</f>
        <v>0</v>
      </c>
      <c r="G14" s="153">
        <f>'100m.'!A19</f>
        <v>0</v>
      </c>
      <c r="H14" s="152" t="s">
        <v>183</v>
      </c>
      <c r="I14" s="154"/>
      <c r="J14" s="152" t="str">
        <f>'YARIŞMA BİLGİLERİ'!$F$21</f>
        <v>15 Yaş Kızlar</v>
      </c>
      <c r="K14" s="155" t="str">
        <f t="shared" si="0"/>
        <v>İZMİR-Naili Moran Türkiye Atletizm Şampiyonası</v>
      </c>
      <c r="L14" s="158">
        <f>'100m.'!N$4</f>
        <v>0</v>
      </c>
      <c r="M14" s="156" t="s">
        <v>646</v>
      </c>
    </row>
    <row r="15" spans="1:13" s="148" customFormat="1" ht="26.25" customHeight="1" x14ac:dyDescent="0.2">
      <c r="A15" s="150">
        <v>13</v>
      </c>
      <c r="B15" s="160" t="s">
        <v>278</v>
      </c>
      <c r="C15" s="151">
        <f>'100m.'!C20</f>
        <v>0</v>
      </c>
      <c r="D15" s="159">
        <f>'100m.'!D20</f>
        <v>0</v>
      </c>
      <c r="E15" s="159">
        <f>'100m.'!E20</f>
        <v>0</v>
      </c>
      <c r="F15" s="152">
        <f>'100m.'!F20</f>
        <v>0</v>
      </c>
      <c r="G15" s="153">
        <f>'100m.'!A20</f>
        <v>0</v>
      </c>
      <c r="H15" s="152" t="s">
        <v>183</v>
      </c>
      <c r="I15" s="154"/>
      <c r="J15" s="152" t="str">
        <f>'YARIŞMA BİLGİLERİ'!$F$21</f>
        <v>15 Yaş Kızlar</v>
      </c>
      <c r="K15" s="155" t="str">
        <f t="shared" si="0"/>
        <v>İZMİR-Naili Moran Türkiye Atletizm Şampiyonası</v>
      </c>
      <c r="L15" s="158">
        <f>'100m.'!N$4</f>
        <v>0</v>
      </c>
      <c r="M15" s="156" t="s">
        <v>646</v>
      </c>
    </row>
    <row r="16" spans="1:13" s="148" customFormat="1" ht="26.25" customHeight="1" x14ac:dyDescent="0.2">
      <c r="A16" s="150">
        <v>14</v>
      </c>
      <c r="B16" s="160" t="s">
        <v>278</v>
      </c>
      <c r="C16" s="151">
        <f>'100m.'!C21</f>
        <v>0</v>
      </c>
      <c r="D16" s="159">
        <f>'100m.'!D21</f>
        <v>0</v>
      </c>
      <c r="E16" s="159">
        <f>'100m.'!E21</f>
        <v>0</v>
      </c>
      <c r="F16" s="152">
        <f>'100m.'!F21</f>
        <v>0</v>
      </c>
      <c r="G16" s="153">
        <f>'100m.'!A21</f>
        <v>0</v>
      </c>
      <c r="H16" s="152" t="s">
        <v>183</v>
      </c>
      <c r="I16" s="154"/>
      <c r="J16" s="152" t="str">
        <f>'YARIŞMA BİLGİLERİ'!$F$21</f>
        <v>15 Yaş Kızlar</v>
      </c>
      <c r="K16" s="155" t="str">
        <f t="shared" si="0"/>
        <v>İZMİR-Naili Moran Türkiye Atletizm Şampiyonası</v>
      </c>
      <c r="L16" s="158">
        <f>'100m.'!N$4</f>
        <v>0</v>
      </c>
      <c r="M16" s="156" t="s">
        <v>646</v>
      </c>
    </row>
    <row r="17" spans="1:13" s="148" customFormat="1" ht="26.25" customHeight="1" x14ac:dyDescent="0.2">
      <c r="A17" s="150">
        <v>15</v>
      </c>
      <c r="B17" s="160" t="s">
        <v>278</v>
      </c>
      <c r="C17" s="151">
        <f>'100m.'!C22</f>
        <v>0</v>
      </c>
      <c r="D17" s="159">
        <f>'100m.'!D22</f>
        <v>0</v>
      </c>
      <c r="E17" s="159">
        <f>'100m.'!E22</f>
        <v>0</v>
      </c>
      <c r="F17" s="152">
        <f>'100m.'!F22</f>
        <v>0</v>
      </c>
      <c r="G17" s="153">
        <f>'100m.'!A22</f>
        <v>0</v>
      </c>
      <c r="H17" s="152" t="s">
        <v>183</v>
      </c>
      <c r="I17" s="154"/>
      <c r="J17" s="152" t="str">
        <f>'YARIŞMA BİLGİLERİ'!$F$21</f>
        <v>15 Yaş Kızlar</v>
      </c>
      <c r="K17" s="155" t="str">
        <f t="shared" si="0"/>
        <v>İZMİR-Naili Moran Türkiye Atletizm Şampiyonası</v>
      </c>
      <c r="L17" s="158">
        <f>'100m.'!N$4</f>
        <v>0</v>
      </c>
      <c r="M17" s="156" t="s">
        <v>646</v>
      </c>
    </row>
    <row r="18" spans="1:13" s="148" customFormat="1" ht="26.25" customHeight="1" x14ac:dyDescent="0.2">
      <c r="A18" s="150">
        <v>16</v>
      </c>
      <c r="B18" s="160" t="s">
        <v>278</v>
      </c>
      <c r="C18" s="151">
        <f>'100m.'!C23</f>
        <v>0</v>
      </c>
      <c r="D18" s="159">
        <f>'100m.'!D23</f>
        <v>0</v>
      </c>
      <c r="E18" s="159">
        <f>'100m.'!E23</f>
        <v>0</v>
      </c>
      <c r="F18" s="152">
        <f>'100m.'!F23</f>
        <v>0</v>
      </c>
      <c r="G18" s="153">
        <f>'100m.'!A23</f>
        <v>0</v>
      </c>
      <c r="H18" s="152" t="s">
        <v>183</v>
      </c>
      <c r="I18" s="154"/>
      <c r="J18" s="152" t="str">
        <f>'YARIŞMA BİLGİLERİ'!$F$21</f>
        <v>15 Yaş Kızlar</v>
      </c>
      <c r="K18" s="155" t="str">
        <f t="shared" si="0"/>
        <v>İZMİR-Naili Moran Türkiye Atletizm Şampiyonası</v>
      </c>
      <c r="L18" s="158">
        <f>'100m.'!N$4</f>
        <v>0</v>
      </c>
      <c r="M18" s="156" t="s">
        <v>646</v>
      </c>
    </row>
    <row r="19" spans="1:13" s="148" customFormat="1" ht="26.25" customHeight="1" x14ac:dyDescent="0.2">
      <c r="A19" s="150">
        <v>17</v>
      </c>
      <c r="B19" s="160" t="s">
        <v>278</v>
      </c>
      <c r="C19" s="151">
        <f>'100m.'!C24</f>
        <v>0</v>
      </c>
      <c r="D19" s="159">
        <f>'100m.'!D24</f>
        <v>0</v>
      </c>
      <c r="E19" s="159">
        <f>'100m.'!E24</f>
        <v>0</v>
      </c>
      <c r="F19" s="152">
        <f>'100m.'!F24</f>
        <v>0</v>
      </c>
      <c r="G19" s="153">
        <f>'100m.'!A24</f>
        <v>0</v>
      </c>
      <c r="H19" s="152" t="s">
        <v>183</v>
      </c>
      <c r="I19" s="158"/>
      <c r="J19" s="152" t="str">
        <f>'YARIŞMA BİLGİLERİ'!$F$21</f>
        <v>15 Yaş Kızlar</v>
      </c>
      <c r="K19" s="155" t="str">
        <f t="shared" si="0"/>
        <v>İZMİR-Naili Moran Türkiye Atletizm Şampiyonası</v>
      </c>
      <c r="L19" s="158">
        <f>'100m.'!N$4</f>
        <v>0</v>
      </c>
      <c r="M19" s="156" t="s">
        <v>646</v>
      </c>
    </row>
    <row r="20" spans="1:13" s="148" customFormat="1" ht="26.25" customHeight="1" x14ac:dyDescent="0.2">
      <c r="A20" s="150">
        <v>18</v>
      </c>
      <c r="B20" s="160" t="s">
        <v>278</v>
      </c>
      <c r="C20" s="151">
        <f>'100m.'!C25</f>
        <v>0</v>
      </c>
      <c r="D20" s="159">
        <f>'100m.'!D25</f>
        <v>0</v>
      </c>
      <c r="E20" s="159">
        <f>'100m.'!E25</f>
        <v>0</v>
      </c>
      <c r="F20" s="152">
        <f>'100m.'!F25</f>
        <v>0</v>
      </c>
      <c r="G20" s="153">
        <f>'100m.'!A25</f>
        <v>0</v>
      </c>
      <c r="H20" s="152" t="s">
        <v>183</v>
      </c>
      <c r="I20" s="158"/>
      <c r="J20" s="152" t="str">
        <f>'YARIŞMA BİLGİLERİ'!$F$21</f>
        <v>15 Yaş Kızlar</v>
      </c>
      <c r="K20" s="155" t="str">
        <f t="shared" si="0"/>
        <v>İZMİR-Naili Moran Türkiye Atletizm Şampiyonası</v>
      </c>
      <c r="L20" s="158">
        <f>'100m.'!N$4</f>
        <v>0</v>
      </c>
      <c r="M20" s="156" t="s">
        <v>646</v>
      </c>
    </row>
    <row r="21" spans="1:13" s="148" customFormat="1" ht="26.25" customHeight="1" x14ac:dyDescent="0.2">
      <c r="A21" s="150">
        <v>19</v>
      </c>
      <c r="B21" s="160" t="s">
        <v>278</v>
      </c>
      <c r="C21" s="151">
        <f>'100m.'!C26</f>
        <v>0</v>
      </c>
      <c r="D21" s="159">
        <f>'100m.'!D26</f>
        <v>0</v>
      </c>
      <c r="E21" s="159">
        <f>'100m.'!E26</f>
        <v>0</v>
      </c>
      <c r="F21" s="152">
        <f>'100m.'!F26</f>
        <v>0</v>
      </c>
      <c r="G21" s="153">
        <f>'100m.'!A26</f>
        <v>0</v>
      </c>
      <c r="H21" s="152" t="s">
        <v>183</v>
      </c>
      <c r="I21" s="158"/>
      <c r="J21" s="152" t="str">
        <f>'YARIŞMA BİLGİLERİ'!$F$21</f>
        <v>15 Yaş Kızlar</v>
      </c>
      <c r="K21" s="155" t="str">
        <f t="shared" si="0"/>
        <v>İZMİR-Naili Moran Türkiye Atletizm Şampiyonası</v>
      </c>
      <c r="L21" s="158">
        <f>'100m.'!N$4</f>
        <v>0</v>
      </c>
      <c r="M21" s="156" t="s">
        <v>646</v>
      </c>
    </row>
    <row r="22" spans="1:13" s="148" customFormat="1" ht="26.25" customHeight="1" x14ac:dyDescent="0.2">
      <c r="A22" s="150">
        <v>20</v>
      </c>
      <c r="B22" s="160" t="s">
        <v>278</v>
      </c>
      <c r="C22" s="151">
        <f>'100m.'!C27</f>
        <v>0</v>
      </c>
      <c r="D22" s="159">
        <f>'100m.'!D27</f>
        <v>0</v>
      </c>
      <c r="E22" s="159">
        <f>'100m.'!E27</f>
        <v>0</v>
      </c>
      <c r="F22" s="152">
        <f>'100m.'!F27</f>
        <v>0</v>
      </c>
      <c r="G22" s="153">
        <f>'100m.'!A27</f>
        <v>0</v>
      </c>
      <c r="H22" s="152" t="s">
        <v>183</v>
      </c>
      <c r="I22" s="158"/>
      <c r="J22" s="152" t="str">
        <f>'YARIŞMA BİLGİLERİ'!$F$21</f>
        <v>15 Yaş Kızlar</v>
      </c>
      <c r="K22" s="155" t="str">
        <f t="shared" si="0"/>
        <v>İZMİR-Naili Moran Türkiye Atletizm Şampiyonası</v>
      </c>
      <c r="L22" s="158">
        <f>'100m.'!N$4</f>
        <v>0</v>
      </c>
      <c r="M22" s="156" t="s">
        <v>646</v>
      </c>
    </row>
    <row r="23" spans="1:13" s="148" customFormat="1" ht="26.25" customHeight="1" x14ac:dyDescent="0.2">
      <c r="A23" s="150">
        <v>21</v>
      </c>
      <c r="B23" s="160" t="s">
        <v>278</v>
      </c>
      <c r="C23" s="151">
        <f>'100m.'!C28</f>
        <v>0</v>
      </c>
      <c r="D23" s="159">
        <f>'100m.'!D28</f>
        <v>0</v>
      </c>
      <c r="E23" s="159">
        <f>'100m.'!E28</f>
        <v>0</v>
      </c>
      <c r="F23" s="152">
        <f>'100m.'!F28</f>
        <v>0</v>
      </c>
      <c r="G23" s="153">
        <f>'100m.'!A28</f>
        <v>0</v>
      </c>
      <c r="H23" s="152" t="s">
        <v>183</v>
      </c>
      <c r="I23" s="158"/>
      <c r="J23" s="152" t="str">
        <f>'YARIŞMA BİLGİLERİ'!$F$21</f>
        <v>15 Yaş Kızlar</v>
      </c>
      <c r="K23" s="155" t="str">
        <f t="shared" si="0"/>
        <v>İZMİR-Naili Moran Türkiye Atletizm Şampiyonası</v>
      </c>
      <c r="L23" s="158">
        <f>'100m.'!N$4</f>
        <v>0</v>
      </c>
      <c r="M23" s="156" t="s">
        <v>646</v>
      </c>
    </row>
    <row r="24" spans="1:13" s="148" customFormat="1" ht="26.25" customHeight="1" x14ac:dyDescent="0.2">
      <c r="A24" s="150">
        <v>22</v>
      </c>
      <c r="B24" s="160" t="s">
        <v>278</v>
      </c>
      <c r="C24" s="151">
        <f>'100m.'!C29</f>
        <v>0</v>
      </c>
      <c r="D24" s="159">
        <f>'100m.'!D29</f>
        <v>0</v>
      </c>
      <c r="E24" s="159">
        <f>'100m.'!E29</f>
        <v>0</v>
      </c>
      <c r="F24" s="152">
        <f>'100m.'!F29</f>
        <v>0</v>
      </c>
      <c r="G24" s="153">
        <f>'100m.'!A29</f>
        <v>0</v>
      </c>
      <c r="H24" s="152" t="s">
        <v>183</v>
      </c>
      <c r="I24" s="158"/>
      <c r="J24" s="152" t="str">
        <f>'YARIŞMA BİLGİLERİ'!$F$21</f>
        <v>15 Yaş Kızlar</v>
      </c>
      <c r="K24" s="155" t="str">
        <f t="shared" si="0"/>
        <v>İZMİR-Naili Moran Türkiye Atletizm Şampiyonası</v>
      </c>
      <c r="L24" s="158">
        <f>'100m.'!N$4</f>
        <v>0</v>
      </c>
      <c r="M24" s="156" t="s">
        <v>646</v>
      </c>
    </row>
    <row r="25" spans="1:13" s="148" customFormat="1" ht="26.25" customHeight="1" x14ac:dyDescent="0.2">
      <c r="A25" s="150">
        <v>23</v>
      </c>
      <c r="B25" s="160" t="s">
        <v>278</v>
      </c>
      <c r="C25" s="151">
        <f>'100m.'!C30</f>
        <v>0</v>
      </c>
      <c r="D25" s="159">
        <f>'100m.'!D30</f>
        <v>0</v>
      </c>
      <c r="E25" s="159">
        <f>'100m.'!E30</f>
        <v>0</v>
      </c>
      <c r="F25" s="152">
        <f>'100m.'!F30</f>
        <v>0</v>
      </c>
      <c r="G25" s="153">
        <f>'100m.'!A30</f>
        <v>0</v>
      </c>
      <c r="H25" s="152" t="s">
        <v>183</v>
      </c>
      <c r="I25" s="158"/>
      <c r="J25" s="152" t="str">
        <f>'YARIŞMA BİLGİLERİ'!$F$21</f>
        <v>15 Yaş Kızlar</v>
      </c>
      <c r="K25" s="155" t="str">
        <f t="shared" si="0"/>
        <v>İZMİR-Naili Moran Türkiye Atletizm Şampiyonası</v>
      </c>
      <c r="L25" s="158">
        <f>'100m.'!N$4</f>
        <v>0</v>
      </c>
      <c r="M25" s="156" t="s">
        <v>646</v>
      </c>
    </row>
    <row r="26" spans="1:13" s="148" customFormat="1" ht="26.25" customHeight="1" x14ac:dyDescent="0.2">
      <c r="A26" s="150">
        <v>24</v>
      </c>
      <c r="B26" s="160" t="s">
        <v>278</v>
      </c>
      <c r="C26" s="151">
        <f>'100m.'!C31</f>
        <v>0</v>
      </c>
      <c r="D26" s="159">
        <f>'100m.'!D31</f>
        <v>0</v>
      </c>
      <c r="E26" s="159">
        <f>'100m.'!E31</f>
        <v>0</v>
      </c>
      <c r="F26" s="152">
        <f>'100m.'!F31</f>
        <v>0</v>
      </c>
      <c r="G26" s="153">
        <f>'100m.'!A31</f>
        <v>0</v>
      </c>
      <c r="H26" s="152" t="s">
        <v>183</v>
      </c>
      <c r="I26" s="158"/>
      <c r="J26" s="152" t="str">
        <f>'YARIŞMA BİLGİLERİ'!$F$21</f>
        <v>15 Yaş Kızlar</v>
      </c>
      <c r="K26" s="155" t="str">
        <f t="shared" si="0"/>
        <v>İZMİR-Naili Moran Türkiye Atletizm Şampiyonası</v>
      </c>
      <c r="L26" s="158">
        <f>'100m.'!N$4</f>
        <v>0</v>
      </c>
      <c r="M26" s="156" t="s">
        <v>646</v>
      </c>
    </row>
    <row r="27" spans="1:13" s="148" customFormat="1" ht="26.25" customHeight="1" x14ac:dyDescent="0.2">
      <c r="A27" s="150">
        <v>25</v>
      </c>
      <c r="B27" s="160" t="s">
        <v>278</v>
      </c>
      <c r="C27" s="151">
        <f>'100m.'!C32</f>
        <v>0</v>
      </c>
      <c r="D27" s="159">
        <f>'100m.'!D32</f>
        <v>0</v>
      </c>
      <c r="E27" s="159">
        <f>'100m.'!E32</f>
        <v>0</v>
      </c>
      <c r="F27" s="152">
        <f>'100m.'!F32</f>
        <v>0</v>
      </c>
      <c r="G27" s="153">
        <f>'100m.'!A32</f>
        <v>0</v>
      </c>
      <c r="H27" s="152" t="s">
        <v>183</v>
      </c>
      <c r="I27" s="158"/>
      <c r="J27" s="152" t="str">
        <f>'YARIŞMA BİLGİLERİ'!$F$21</f>
        <v>15 Yaş Kızlar</v>
      </c>
      <c r="K27" s="155" t="str">
        <f t="shared" si="0"/>
        <v>İZMİR-Naili Moran Türkiye Atletizm Şampiyonası</v>
      </c>
      <c r="L27" s="158">
        <f>'100m.'!N$4</f>
        <v>0</v>
      </c>
      <c r="M27" s="156" t="s">
        <v>646</v>
      </c>
    </row>
    <row r="28" spans="1:13" s="148" customFormat="1" ht="26.25" customHeight="1" x14ac:dyDescent="0.2">
      <c r="A28" s="150">
        <v>26</v>
      </c>
      <c r="B28" s="160" t="s">
        <v>278</v>
      </c>
      <c r="C28" s="151">
        <f>'100m.'!C33</f>
        <v>0</v>
      </c>
      <c r="D28" s="159">
        <f>'100m.'!D33</f>
        <v>0</v>
      </c>
      <c r="E28" s="159">
        <f>'100m.'!E33</f>
        <v>0</v>
      </c>
      <c r="F28" s="152">
        <f>'100m.'!F33</f>
        <v>0</v>
      </c>
      <c r="G28" s="153">
        <f>'100m.'!A33</f>
        <v>0</v>
      </c>
      <c r="H28" s="152" t="s">
        <v>183</v>
      </c>
      <c r="I28" s="158"/>
      <c r="J28" s="152" t="str">
        <f>'YARIŞMA BİLGİLERİ'!$F$21</f>
        <v>15 Yaş Kızlar</v>
      </c>
      <c r="K28" s="155" t="str">
        <f t="shared" si="0"/>
        <v>İZMİR-Naili Moran Türkiye Atletizm Şampiyonası</v>
      </c>
      <c r="L28" s="158">
        <f>'100m.'!N$4</f>
        <v>0</v>
      </c>
      <c r="M28" s="156" t="s">
        <v>646</v>
      </c>
    </row>
    <row r="29" spans="1:13" s="148" customFormat="1" ht="26.25" customHeight="1" x14ac:dyDescent="0.2">
      <c r="A29" s="150">
        <v>27</v>
      </c>
      <c r="B29" s="160" t="s">
        <v>278</v>
      </c>
      <c r="C29" s="151">
        <f>'100m.'!C34</f>
        <v>0</v>
      </c>
      <c r="D29" s="159">
        <f>'100m.'!D34</f>
        <v>0</v>
      </c>
      <c r="E29" s="159">
        <f>'100m.'!E34</f>
        <v>0</v>
      </c>
      <c r="F29" s="152">
        <f>'100m.'!F34</f>
        <v>0</v>
      </c>
      <c r="G29" s="153">
        <f>'100m.'!A34</f>
        <v>0</v>
      </c>
      <c r="H29" s="152" t="s">
        <v>183</v>
      </c>
      <c r="I29" s="158"/>
      <c r="J29" s="152" t="str">
        <f>'YARIŞMA BİLGİLERİ'!$F$21</f>
        <v>15 Yaş Kızlar</v>
      </c>
      <c r="K29" s="155" t="str">
        <f t="shared" si="0"/>
        <v>İZMİR-Naili Moran Türkiye Atletizm Şampiyonası</v>
      </c>
      <c r="L29" s="158">
        <f>'100m.'!N$4</f>
        <v>0</v>
      </c>
      <c r="M29" s="156" t="s">
        <v>646</v>
      </c>
    </row>
    <row r="30" spans="1:13" s="148" customFormat="1" ht="26.25" customHeight="1" x14ac:dyDescent="0.2">
      <c r="A30" s="150">
        <v>28</v>
      </c>
      <c r="B30" s="160" t="s">
        <v>278</v>
      </c>
      <c r="C30" s="151">
        <f>'100m.'!C35</f>
        <v>0</v>
      </c>
      <c r="D30" s="159">
        <f>'100m.'!D35</f>
        <v>0</v>
      </c>
      <c r="E30" s="159">
        <f>'100m.'!E35</f>
        <v>0</v>
      </c>
      <c r="F30" s="152">
        <f>'100m.'!F35</f>
        <v>0</v>
      </c>
      <c r="G30" s="153">
        <f>'100m.'!A35</f>
        <v>0</v>
      </c>
      <c r="H30" s="152" t="s">
        <v>183</v>
      </c>
      <c r="I30" s="158"/>
      <c r="J30" s="152" t="str">
        <f>'YARIŞMA BİLGİLERİ'!$F$21</f>
        <v>15 Yaş Kızlar</v>
      </c>
      <c r="K30" s="155" t="str">
        <f t="shared" si="0"/>
        <v>İZMİR-Naili Moran Türkiye Atletizm Şampiyonası</v>
      </c>
      <c r="L30" s="158">
        <f>'100m.'!N$4</f>
        <v>0</v>
      </c>
      <c r="M30" s="156" t="s">
        <v>646</v>
      </c>
    </row>
    <row r="31" spans="1:13" s="148" customFormat="1" ht="26.25" customHeight="1" x14ac:dyDescent="0.2">
      <c r="A31" s="150">
        <v>29</v>
      </c>
      <c r="B31" s="160" t="s">
        <v>278</v>
      </c>
      <c r="C31" s="151">
        <f>'100m.'!C36</f>
        <v>0</v>
      </c>
      <c r="D31" s="159">
        <f>'100m.'!D36</f>
        <v>0</v>
      </c>
      <c r="E31" s="159">
        <f>'100m.'!E36</f>
        <v>0</v>
      </c>
      <c r="F31" s="152">
        <f>'100m.'!F36</f>
        <v>0</v>
      </c>
      <c r="G31" s="153">
        <f>'100m.'!A36</f>
        <v>0</v>
      </c>
      <c r="H31" s="152" t="s">
        <v>183</v>
      </c>
      <c r="I31" s="158"/>
      <c r="J31" s="152" t="str">
        <f>'YARIŞMA BİLGİLERİ'!$F$21</f>
        <v>15 Yaş Kızlar</v>
      </c>
      <c r="K31" s="155" t="str">
        <f t="shared" si="0"/>
        <v>İZMİR-Naili Moran Türkiye Atletizm Şampiyonası</v>
      </c>
      <c r="L31" s="158">
        <f>'100m.'!N$4</f>
        <v>0</v>
      </c>
      <c r="M31" s="156" t="s">
        <v>646</v>
      </c>
    </row>
    <row r="32" spans="1:13" s="148" customFormat="1" ht="26.25" customHeight="1" x14ac:dyDescent="0.2">
      <c r="A32" s="150">
        <v>30</v>
      </c>
      <c r="B32" s="160" t="s">
        <v>278</v>
      </c>
      <c r="C32" s="151">
        <f>'100m.'!C37</f>
        <v>0</v>
      </c>
      <c r="D32" s="159">
        <f>'100m.'!D37</f>
        <v>0</v>
      </c>
      <c r="E32" s="159">
        <f>'100m.'!E37</f>
        <v>0</v>
      </c>
      <c r="F32" s="152">
        <f>'100m.'!F37</f>
        <v>0</v>
      </c>
      <c r="G32" s="153">
        <f>'100m.'!A37</f>
        <v>0</v>
      </c>
      <c r="H32" s="152" t="s">
        <v>183</v>
      </c>
      <c r="I32" s="158"/>
      <c r="J32" s="152" t="str">
        <f>'YARIŞMA BİLGİLERİ'!$F$21</f>
        <v>15 Yaş Kızlar</v>
      </c>
      <c r="K32" s="155" t="str">
        <f t="shared" si="0"/>
        <v>İZMİR-Naili Moran Türkiye Atletizm Şampiyonası</v>
      </c>
      <c r="L32" s="158">
        <f>'100m.'!N$4</f>
        <v>0</v>
      </c>
      <c r="M32" s="156" t="s">
        <v>646</v>
      </c>
    </row>
    <row r="33" spans="1:13" s="148" customFormat="1" ht="26.25" customHeight="1" x14ac:dyDescent="0.2">
      <c r="A33" s="150">
        <v>31</v>
      </c>
      <c r="B33" s="160" t="s">
        <v>278</v>
      </c>
      <c r="C33" s="151">
        <f>'100m.'!C38</f>
        <v>0</v>
      </c>
      <c r="D33" s="159">
        <f>'100m.'!D38</f>
        <v>0</v>
      </c>
      <c r="E33" s="159">
        <f>'100m.'!E38</f>
        <v>0</v>
      </c>
      <c r="F33" s="152">
        <f>'100m.'!F38</f>
        <v>0</v>
      </c>
      <c r="G33" s="153">
        <f>'100m.'!A38</f>
        <v>0</v>
      </c>
      <c r="H33" s="152" t="s">
        <v>183</v>
      </c>
      <c r="I33" s="158"/>
      <c r="J33" s="152" t="str">
        <f>'YARIŞMA BİLGİLERİ'!$F$21</f>
        <v>15 Yaş Kızlar</v>
      </c>
      <c r="K33" s="155" t="str">
        <f t="shared" si="0"/>
        <v>İZMİR-Naili Moran Türkiye Atletizm Şampiyonası</v>
      </c>
      <c r="L33" s="158">
        <f>'100m.'!N$4</f>
        <v>0</v>
      </c>
      <c r="M33" s="156" t="s">
        <v>646</v>
      </c>
    </row>
    <row r="34" spans="1:13" s="148" customFormat="1" ht="26.25" customHeight="1" x14ac:dyDescent="0.2">
      <c r="A34" s="150">
        <v>32</v>
      </c>
      <c r="B34" s="160" t="s">
        <v>278</v>
      </c>
      <c r="C34" s="151">
        <f>'100m.'!C39</f>
        <v>0</v>
      </c>
      <c r="D34" s="159">
        <f>'100m.'!D39</f>
        <v>0</v>
      </c>
      <c r="E34" s="159">
        <f>'100m.'!E39</f>
        <v>0</v>
      </c>
      <c r="F34" s="152">
        <f>'100m.'!F39</f>
        <v>0</v>
      </c>
      <c r="G34" s="153">
        <f>'100m.'!A39</f>
        <v>0</v>
      </c>
      <c r="H34" s="152" t="s">
        <v>183</v>
      </c>
      <c r="I34" s="158"/>
      <c r="J34" s="152" t="str">
        <f>'YARIŞMA BİLGİLERİ'!$F$21</f>
        <v>15 Yaş Kızlar</v>
      </c>
      <c r="K34" s="155" t="str">
        <f t="shared" si="0"/>
        <v>İZMİR-Naili Moran Türkiye Atletizm Şampiyonası</v>
      </c>
      <c r="L34" s="158">
        <f>'100m.'!N$4</f>
        <v>0</v>
      </c>
      <c r="M34" s="156" t="s">
        <v>646</v>
      </c>
    </row>
    <row r="35" spans="1:13" s="148" customFormat="1" ht="26.25" customHeight="1" x14ac:dyDescent="0.2">
      <c r="A35" s="150">
        <v>33</v>
      </c>
      <c r="B35" s="160" t="s">
        <v>278</v>
      </c>
      <c r="C35" s="151">
        <f>'100m.'!C40</f>
        <v>0</v>
      </c>
      <c r="D35" s="159">
        <f>'100m.'!D40</f>
        <v>0</v>
      </c>
      <c r="E35" s="159">
        <f>'100m.'!E40</f>
        <v>0</v>
      </c>
      <c r="F35" s="152">
        <f>'100m.'!F40</f>
        <v>0</v>
      </c>
      <c r="G35" s="153">
        <f>'100m.'!A40</f>
        <v>0</v>
      </c>
      <c r="H35" s="152" t="s">
        <v>183</v>
      </c>
      <c r="I35" s="158"/>
      <c r="J35" s="152" t="str">
        <f>'YARIŞMA BİLGİLERİ'!$F$21</f>
        <v>15 Yaş Kızlar</v>
      </c>
      <c r="K35" s="155" t="str">
        <f t="shared" ref="K35:K41" si="1">CONCATENATE(K$1,"-",A$1)</f>
        <v>İZMİR-Naili Moran Türkiye Atletizm Şampiyonası</v>
      </c>
      <c r="L35" s="158">
        <f>'100m.'!N$4</f>
        <v>0</v>
      </c>
      <c r="M35" s="156" t="s">
        <v>646</v>
      </c>
    </row>
    <row r="36" spans="1:13" s="148" customFormat="1" ht="26.25" customHeight="1" x14ac:dyDescent="0.2">
      <c r="A36" s="150">
        <v>34</v>
      </c>
      <c r="B36" s="160" t="s">
        <v>278</v>
      </c>
      <c r="C36" s="151">
        <f>'100m.'!C41</f>
        <v>0</v>
      </c>
      <c r="D36" s="159">
        <f>'100m.'!D41</f>
        <v>0</v>
      </c>
      <c r="E36" s="159">
        <f>'100m.'!E41</f>
        <v>0</v>
      </c>
      <c r="F36" s="152">
        <f>'100m.'!F41</f>
        <v>0</v>
      </c>
      <c r="G36" s="153">
        <f>'100m.'!A41</f>
        <v>0</v>
      </c>
      <c r="H36" s="152" t="s">
        <v>183</v>
      </c>
      <c r="I36" s="158"/>
      <c r="J36" s="152" t="str">
        <f>'YARIŞMA BİLGİLERİ'!$F$21</f>
        <v>15 Yaş Kızlar</v>
      </c>
      <c r="K36" s="155" t="str">
        <f t="shared" si="1"/>
        <v>İZMİR-Naili Moran Türkiye Atletizm Şampiyonası</v>
      </c>
      <c r="L36" s="158">
        <f>'100m.'!N$4</f>
        <v>0</v>
      </c>
      <c r="M36" s="156" t="s">
        <v>646</v>
      </c>
    </row>
    <row r="37" spans="1:13" s="148" customFormat="1" ht="26.25" customHeight="1" x14ac:dyDescent="0.2">
      <c r="A37" s="150">
        <v>35</v>
      </c>
      <c r="B37" s="160" t="s">
        <v>278</v>
      </c>
      <c r="C37" s="151">
        <f>'100m.'!C42</f>
        <v>0</v>
      </c>
      <c r="D37" s="159">
        <f>'100m.'!D42</f>
        <v>0</v>
      </c>
      <c r="E37" s="159">
        <f>'100m.'!E42</f>
        <v>0</v>
      </c>
      <c r="F37" s="152">
        <f>'100m.'!F42</f>
        <v>0</v>
      </c>
      <c r="G37" s="153">
        <f>'100m.'!A42</f>
        <v>0</v>
      </c>
      <c r="H37" s="152" t="s">
        <v>183</v>
      </c>
      <c r="I37" s="158"/>
      <c r="J37" s="152" t="str">
        <f>'YARIŞMA BİLGİLERİ'!$F$21</f>
        <v>15 Yaş Kızlar</v>
      </c>
      <c r="K37" s="155" t="str">
        <f t="shared" si="1"/>
        <v>İZMİR-Naili Moran Türkiye Atletizm Şampiyonası</v>
      </c>
      <c r="L37" s="158">
        <f>'100m.'!N$4</f>
        <v>0</v>
      </c>
      <c r="M37" s="156" t="s">
        <v>646</v>
      </c>
    </row>
    <row r="38" spans="1:13" s="148" customFormat="1" ht="26.25" customHeight="1" x14ac:dyDescent="0.2">
      <c r="A38" s="150">
        <v>36</v>
      </c>
      <c r="B38" s="160" t="s">
        <v>278</v>
      </c>
      <c r="C38" s="151">
        <f>'100m.'!C43</f>
        <v>0</v>
      </c>
      <c r="D38" s="159">
        <f>'100m.'!D43</f>
        <v>0</v>
      </c>
      <c r="E38" s="159">
        <f>'100m.'!E43</f>
        <v>0</v>
      </c>
      <c r="F38" s="152">
        <f>'100m.'!F43</f>
        <v>0</v>
      </c>
      <c r="G38" s="153">
        <f>'100m.'!A43</f>
        <v>0</v>
      </c>
      <c r="H38" s="152" t="s">
        <v>183</v>
      </c>
      <c r="I38" s="158"/>
      <c r="J38" s="152" t="str">
        <f>'YARIŞMA BİLGİLERİ'!$F$21</f>
        <v>15 Yaş Kızlar</v>
      </c>
      <c r="K38" s="155" t="str">
        <f t="shared" si="1"/>
        <v>İZMİR-Naili Moran Türkiye Atletizm Şampiyonası</v>
      </c>
      <c r="L38" s="158">
        <f>'100m.'!N$4</f>
        <v>0</v>
      </c>
      <c r="M38" s="156" t="s">
        <v>646</v>
      </c>
    </row>
    <row r="39" spans="1:13" s="148" customFormat="1" ht="26.25" customHeight="1" x14ac:dyDescent="0.2">
      <c r="A39" s="150">
        <v>37</v>
      </c>
      <c r="B39" s="160" t="s">
        <v>278</v>
      </c>
      <c r="C39" s="151">
        <f>'100m.'!C44</f>
        <v>0</v>
      </c>
      <c r="D39" s="159">
        <f>'100m.'!D44</f>
        <v>0</v>
      </c>
      <c r="E39" s="159">
        <f>'100m.'!E44</f>
        <v>0</v>
      </c>
      <c r="F39" s="152">
        <f>'100m.'!F44</f>
        <v>0</v>
      </c>
      <c r="G39" s="153">
        <f>'100m.'!A44</f>
        <v>0</v>
      </c>
      <c r="H39" s="152" t="s">
        <v>183</v>
      </c>
      <c r="I39" s="158"/>
      <c r="J39" s="152" t="str">
        <f>'YARIŞMA BİLGİLERİ'!$F$21</f>
        <v>15 Yaş Kızlar</v>
      </c>
      <c r="K39" s="155" t="str">
        <f t="shared" si="1"/>
        <v>İZMİR-Naili Moran Türkiye Atletizm Şampiyonası</v>
      </c>
      <c r="L39" s="158">
        <f>'100m.'!N$4</f>
        <v>0</v>
      </c>
      <c r="M39" s="156" t="s">
        <v>646</v>
      </c>
    </row>
    <row r="40" spans="1:13" s="148" customFormat="1" ht="26.25" customHeight="1" x14ac:dyDescent="0.2">
      <c r="A40" s="150">
        <v>38</v>
      </c>
      <c r="B40" s="160" t="s">
        <v>278</v>
      </c>
      <c r="C40" s="151">
        <f>'100m.'!C45</f>
        <v>0</v>
      </c>
      <c r="D40" s="159">
        <f>'100m.'!D45</f>
        <v>0</v>
      </c>
      <c r="E40" s="159">
        <f>'100m.'!E45</f>
        <v>0</v>
      </c>
      <c r="F40" s="152">
        <f>'100m.'!F45</f>
        <v>0</v>
      </c>
      <c r="G40" s="153">
        <f>'100m.'!A45</f>
        <v>0</v>
      </c>
      <c r="H40" s="152" t="s">
        <v>183</v>
      </c>
      <c r="I40" s="158"/>
      <c r="J40" s="152" t="str">
        <f>'YARIŞMA BİLGİLERİ'!$F$21</f>
        <v>15 Yaş Kızlar</v>
      </c>
      <c r="K40" s="155" t="str">
        <f t="shared" si="1"/>
        <v>İZMİR-Naili Moran Türkiye Atletizm Şampiyonası</v>
      </c>
      <c r="L40" s="158">
        <f>'100m.'!N$4</f>
        <v>0</v>
      </c>
      <c r="M40" s="156" t="s">
        <v>646</v>
      </c>
    </row>
    <row r="41" spans="1:13" s="148" customFormat="1" ht="26.25" customHeight="1" x14ac:dyDescent="0.2">
      <c r="A41" s="150">
        <v>39</v>
      </c>
      <c r="B41" s="160" t="s">
        <v>278</v>
      </c>
      <c r="C41" s="151">
        <f>'100m.'!C46</f>
        <v>0</v>
      </c>
      <c r="D41" s="159">
        <f>'100m.'!D46</f>
        <v>0</v>
      </c>
      <c r="E41" s="159">
        <f>'100m.'!E46</f>
        <v>0</v>
      </c>
      <c r="F41" s="152">
        <f>'100m.'!F46</f>
        <v>0</v>
      </c>
      <c r="G41" s="153">
        <f>'100m.'!A46</f>
        <v>0</v>
      </c>
      <c r="H41" s="152" t="s">
        <v>183</v>
      </c>
      <c r="I41" s="158"/>
      <c r="J41" s="152" t="str">
        <f>'YARIŞMA BİLGİLERİ'!$F$21</f>
        <v>15 Yaş Kızlar</v>
      </c>
      <c r="K41" s="155" t="str">
        <f t="shared" si="1"/>
        <v>İZMİR-Naili Moran Türkiye Atletizm Şampiyonası</v>
      </c>
      <c r="L41" s="158">
        <f>'100m.'!N$4</f>
        <v>0</v>
      </c>
      <c r="M41" s="156" t="s">
        <v>646</v>
      </c>
    </row>
    <row r="42" spans="1:13" s="148" customFormat="1" ht="26.25" customHeight="1" x14ac:dyDescent="0.2">
      <c r="A42" s="150">
        <v>83</v>
      </c>
      <c r="B42" s="160" t="s">
        <v>70</v>
      </c>
      <c r="C42" s="151">
        <f>'Uzun-A'!D8</f>
        <v>37987</v>
      </c>
      <c r="D42" s="155" t="str">
        <f>'Uzun-A'!E8</f>
        <v>GÖKÇE ÖZER</v>
      </c>
      <c r="E42" s="155" t="str">
        <f>'Uzun-A'!F8</f>
        <v>İZMİR</v>
      </c>
      <c r="F42" s="184">
        <f>'Uzun-A'!J8</f>
        <v>421</v>
      </c>
      <c r="G42" s="153">
        <f>'Uzun-A'!A8</f>
        <v>1</v>
      </c>
      <c r="H42" s="152" t="s">
        <v>70</v>
      </c>
      <c r="I42" s="158"/>
      <c r="J42" s="152" t="str">
        <f>'YARIŞMA BİLGİLERİ'!$F$21</f>
        <v>15 Yaş Kızlar</v>
      </c>
      <c r="K42" s="155" t="str">
        <f>CONCATENATE(K$1,"-",A$1)</f>
        <v>İZMİR-Naili Moran Türkiye Atletizm Şampiyonası</v>
      </c>
      <c r="L42" s="156" t="e">
        <f>'Uzun-A'!#REF!</f>
        <v>#REF!</v>
      </c>
      <c r="M42" s="156" t="s">
        <v>646</v>
      </c>
    </row>
    <row r="43" spans="1:13" s="148" customFormat="1" ht="26.25" customHeight="1" x14ac:dyDescent="0.2">
      <c r="A43" s="150">
        <v>84</v>
      </c>
      <c r="B43" s="160" t="s">
        <v>70</v>
      </c>
      <c r="C43" s="151">
        <f>'Uzun-A'!D9</f>
        <v>37987</v>
      </c>
      <c r="D43" s="155" t="str">
        <f>'Uzun-A'!E9</f>
        <v>ASYA SELENA ÖZKARA</v>
      </c>
      <c r="E43" s="155" t="str">
        <f>'Uzun-A'!F9</f>
        <v>İZMİR</v>
      </c>
      <c r="F43" s="184">
        <f>'Uzun-A'!J9</f>
        <v>412</v>
      </c>
      <c r="G43" s="153">
        <f>'Uzun-A'!A9</f>
        <v>2</v>
      </c>
      <c r="H43" s="152" t="s">
        <v>70</v>
      </c>
      <c r="I43" s="158"/>
      <c r="J43" s="152" t="str">
        <f>'YARIŞMA BİLGİLERİ'!$F$21</f>
        <v>15 Yaş Kızlar</v>
      </c>
      <c r="K43" s="155" t="str">
        <f t="shared" ref="K43:K58" si="2">CONCATENATE(K$1,"-",A$1)</f>
        <v>İZMİR-Naili Moran Türkiye Atletizm Şampiyonası</v>
      </c>
      <c r="L43" s="156" t="e">
        <f>'Uzun-A'!#REF!</f>
        <v>#REF!</v>
      </c>
      <c r="M43" s="156" t="s">
        <v>646</v>
      </c>
    </row>
    <row r="44" spans="1:13" s="148" customFormat="1" ht="26.25" customHeight="1" x14ac:dyDescent="0.2">
      <c r="A44" s="150">
        <v>85</v>
      </c>
      <c r="B44" s="160" t="s">
        <v>70</v>
      </c>
      <c r="C44" s="151">
        <f>'Uzun-A'!D10</f>
        <v>37987</v>
      </c>
      <c r="D44" s="155" t="str">
        <f>'Uzun-A'!E10</f>
        <v>RANA SU ÇAKIR</v>
      </c>
      <c r="E44" s="155" t="str">
        <f>'Uzun-A'!F10</f>
        <v>İZMİR</v>
      </c>
      <c r="F44" s="184">
        <f>'Uzun-A'!J10</f>
        <v>395</v>
      </c>
      <c r="G44" s="153">
        <f>'Uzun-A'!A10</f>
        <v>3</v>
      </c>
      <c r="H44" s="152" t="s">
        <v>70</v>
      </c>
      <c r="I44" s="158"/>
      <c r="J44" s="152" t="str">
        <f>'YARIŞMA BİLGİLERİ'!$F$21</f>
        <v>15 Yaş Kızlar</v>
      </c>
      <c r="K44" s="155" t="str">
        <f t="shared" si="2"/>
        <v>İZMİR-Naili Moran Türkiye Atletizm Şampiyonası</v>
      </c>
      <c r="L44" s="156" t="e">
        <f>'Uzun-A'!#REF!</f>
        <v>#REF!</v>
      </c>
      <c r="M44" s="156" t="s">
        <v>646</v>
      </c>
    </row>
    <row r="45" spans="1:13" s="148" customFormat="1" ht="26.25" customHeight="1" x14ac:dyDescent="0.2">
      <c r="A45" s="150">
        <v>86</v>
      </c>
      <c r="B45" s="160" t="s">
        <v>70</v>
      </c>
      <c r="C45" s="151">
        <f>'Uzun-A'!D11</f>
        <v>37987</v>
      </c>
      <c r="D45" s="155" t="str">
        <f>'Uzun-A'!E11</f>
        <v>RÜYA DEDE</v>
      </c>
      <c r="E45" s="155" t="str">
        <f>'Uzun-A'!F11</f>
        <v>İZMİR</v>
      </c>
      <c r="F45" s="184">
        <f>'Uzun-A'!J11</f>
        <v>394</v>
      </c>
      <c r="G45" s="153">
        <f>'Uzun-A'!A11</f>
        <v>4</v>
      </c>
      <c r="H45" s="152" t="s">
        <v>70</v>
      </c>
      <c r="I45" s="158"/>
      <c r="J45" s="152" t="str">
        <f>'YARIŞMA BİLGİLERİ'!$F$21</f>
        <v>15 Yaş Kızlar</v>
      </c>
      <c r="K45" s="155" t="str">
        <f t="shared" si="2"/>
        <v>İZMİR-Naili Moran Türkiye Atletizm Şampiyonası</v>
      </c>
      <c r="L45" s="156" t="e">
        <f>'Uzun-A'!#REF!</f>
        <v>#REF!</v>
      </c>
      <c r="M45" s="156" t="s">
        <v>646</v>
      </c>
    </row>
    <row r="46" spans="1:13" s="148" customFormat="1" ht="26.25" customHeight="1" x14ac:dyDescent="0.2">
      <c r="A46" s="150">
        <v>87</v>
      </c>
      <c r="B46" s="160" t="s">
        <v>70</v>
      </c>
      <c r="C46" s="151">
        <f>'Uzun-A'!D12</f>
        <v>37987</v>
      </c>
      <c r="D46" s="155" t="str">
        <f>'Uzun-A'!E12</f>
        <v>EYLÜL HAZAL ENGİN</v>
      </c>
      <c r="E46" s="155" t="str">
        <f>'Uzun-A'!F12</f>
        <v>İZMİR</v>
      </c>
      <c r="F46" s="184">
        <f>'Uzun-A'!J12</f>
        <v>365</v>
      </c>
      <c r="G46" s="153">
        <f>'Uzun-A'!A12</f>
        <v>5</v>
      </c>
      <c r="H46" s="152" t="s">
        <v>70</v>
      </c>
      <c r="I46" s="158"/>
      <c r="J46" s="152" t="str">
        <f>'YARIŞMA BİLGİLERİ'!$F$21</f>
        <v>15 Yaş Kızlar</v>
      </c>
      <c r="K46" s="155" t="str">
        <f t="shared" si="2"/>
        <v>İZMİR-Naili Moran Türkiye Atletizm Şampiyonası</v>
      </c>
      <c r="L46" s="156" t="e">
        <f>'Uzun-A'!#REF!</f>
        <v>#REF!</v>
      </c>
      <c r="M46" s="156" t="s">
        <v>646</v>
      </c>
    </row>
    <row r="47" spans="1:13" s="148" customFormat="1" ht="26.25" customHeight="1" x14ac:dyDescent="0.2">
      <c r="A47" s="150">
        <v>88</v>
      </c>
      <c r="B47" s="160" t="s">
        <v>70</v>
      </c>
      <c r="C47" s="151">
        <f>'Uzun-A'!D13</f>
        <v>37987</v>
      </c>
      <c r="D47" s="155" t="str">
        <f>'Uzun-A'!E13</f>
        <v>ELİF ILA BAYRAKTAR</v>
      </c>
      <c r="E47" s="155" t="str">
        <f>'Uzun-A'!F13</f>
        <v>İZMİR</v>
      </c>
      <c r="F47" s="184">
        <f>'Uzun-A'!J13</f>
        <v>359</v>
      </c>
      <c r="G47" s="153">
        <f>'Uzun-A'!A13</f>
        <v>6</v>
      </c>
      <c r="H47" s="152" t="s">
        <v>70</v>
      </c>
      <c r="I47" s="158"/>
      <c r="J47" s="152" t="str">
        <f>'YARIŞMA BİLGİLERİ'!$F$21</f>
        <v>15 Yaş Kızlar</v>
      </c>
      <c r="K47" s="155" t="str">
        <f t="shared" si="2"/>
        <v>İZMİR-Naili Moran Türkiye Atletizm Şampiyonası</v>
      </c>
      <c r="L47" s="156" t="e">
        <f>'Uzun-A'!#REF!</f>
        <v>#REF!</v>
      </c>
      <c r="M47" s="156" t="s">
        <v>646</v>
      </c>
    </row>
    <row r="48" spans="1:13" s="148" customFormat="1" ht="26.25" customHeight="1" x14ac:dyDescent="0.2">
      <c r="A48" s="150">
        <v>89</v>
      </c>
      <c r="B48" s="160" t="s">
        <v>70</v>
      </c>
      <c r="C48" s="151">
        <f>'Uzun-A'!D14</f>
        <v>37987</v>
      </c>
      <c r="D48" s="155" t="str">
        <f>'Uzun-A'!E14</f>
        <v>SUDENAZ BAYRAKTAR</v>
      </c>
      <c r="E48" s="155" t="str">
        <f>'Uzun-A'!F14</f>
        <v>İZMİR</v>
      </c>
      <c r="F48" s="184">
        <f>'Uzun-A'!J14</f>
        <v>321</v>
      </c>
      <c r="G48" s="153">
        <f>'Uzun-A'!A14</f>
        <v>7</v>
      </c>
      <c r="H48" s="152" t="s">
        <v>70</v>
      </c>
      <c r="I48" s="158"/>
      <c r="J48" s="152" t="str">
        <f>'YARIŞMA BİLGİLERİ'!$F$21</f>
        <v>15 Yaş Kızlar</v>
      </c>
      <c r="K48" s="155" t="str">
        <f t="shared" si="2"/>
        <v>İZMİR-Naili Moran Türkiye Atletizm Şampiyonası</v>
      </c>
      <c r="L48" s="156" t="e">
        <f>'Uzun-A'!#REF!</f>
        <v>#REF!</v>
      </c>
      <c r="M48" s="156" t="s">
        <v>646</v>
      </c>
    </row>
    <row r="49" spans="1:13" s="148" customFormat="1" ht="26.25" customHeight="1" x14ac:dyDescent="0.2">
      <c r="A49" s="150">
        <v>90</v>
      </c>
      <c r="B49" s="160" t="s">
        <v>70</v>
      </c>
      <c r="C49" s="151" t="str">
        <f>'Uzun-A'!D15</f>
        <v/>
      </c>
      <c r="D49" s="155" t="str">
        <f>'Uzun-A'!E15</f>
        <v/>
      </c>
      <c r="E49" s="155" t="str">
        <f>'Uzun-A'!F15</f>
        <v/>
      </c>
      <c r="F49" s="184">
        <f>'Uzun-A'!J15</f>
        <v>0</v>
      </c>
      <c r="G49" s="153">
        <f>'Uzun-A'!A15</f>
        <v>8</v>
      </c>
      <c r="H49" s="152" t="s">
        <v>70</v>
      </c>
      <c r="I49" s="158"/>
      <c r="J49" s="152" t="str">
        <f>'YARIŞMA BİLGİLERİ'!$F$21</f>
        <v>15 Yaş Kızlar</v>
      </c>
      <c r="K49" s="155" t="str">
        <f t="shared" si="2"/>
        <v>İZMİR-Naili Moran Türkiye Atletizm Şampiyonası</v>
      </c>
      <c r="L49" s="156" t="e">
        <f>'Uzun-A'!#REF!</f>
        <v>#REF!</v>
      </c>
      <c r="M49" s="156" t="s">
        <v>646</v>
      </c>
    </row>
    <row r="50" spans="1:13" s="148" customFormat="1" ht="26.25" customHeight="1" x14ac:dyDescent="0.2">
      <c r="A50" s="150">
        <v>91</v>
      </c>
      <c r="B50" s="160" t="s">
        <v>70</v>
      </c>
      <c r="C50" s="151" t="str">
        <f>'Uzun-A'!D16</f>
        <v/>
      </c>
      <c r="D50" s="155" t="str">
        <f>'Uzun-A'!E16</f>
        <v/>
      </c>
      <c r="E50" s="155" t="str">
        <f>'Uzun-A'!F16</f>
        <v/>
      </c>
      <c r="F50" s="184">
        <f>'Uzun-A'!J16</f>
        <v>0</v>
      </c>
      <c r="G50" s="153">
        <f>'Uzun-A'!A16</f>
        <v>9</v>
      </c>
      <c r="H50" s="152" t="s">
        <v>70</v>
      </c>
      <c r="I50" s="158"/>
      <c r="J50" s="152" t="str">
        <f>'YARIŞMA BİLGİLERİ'!$F$21</f>
        <v>15 Yaş Kızlar</v>
      </c>
      <c r="K50" s="155" t="str">
        <f t="shared" si="2"/>
        <v>İZMİR-Naili Moran Türkiye Atletizm Şampiyonası</v>
      </c>
      <c r="L50" s="156" t="e">
        <f>'Uzun-A'!#REF!</f>
        <v>#REF!</v>
      </c>
      <c r="M50" s="156" t="s">
        <v>646</v>
      </c>
    </row>
    <row r="51" spans="1:13" s="148" customFormat="1" ht="26.25" customHeight="1" x14ac:dyDescent="0.2">
      <c r="A51" s="150">
        <v>92</v>
      </c>
      <c r="B51" s="160" t="s">
        <v>70</v>
      </c>
      <c r="C51" s="151" t="str">
        <f>'Uzun-A'!D17</f>
        <v/>
      </c>
      <c r="D51" s="155" t="str">
        <f>'Uzun-A'!E17</f>
        <v/>
      </c>
      <c r="E51" s="155" t="str">
        <f>'Uzun-A'!F17</f>
        <v/>
      </c>
      <c r="F51" s="184">
        <f>'Uzun-A'!J17</f>
        <v>0</v>
      </c>
      <c r="G51" s="153">
        <f>'Uzun-A'!A17</f>
        <v>10</v>
      </c>
      <c r="H51" s="152" t="s">
        <v>70</v>
      </c>
      <c r="I51" s="158"/>
      <c r="J51" s="152" t="str">
        <f>'YARIŞMA BİLGİLERİ'!$F$21</f>
        <v>15 Yaş Kızlar</v>
      </c>
      <c r="K51" s="155" t="str">
        <f t="shared" si="2"/>
        <v>İZMİR-Naili Moran Türkiye Atletizm Şampiyonası</v>
      </c>
      <c r="L51" s="156" t="e">
        <f>'Uzun-A'!#REF!</f>
        <v>#REF!</v>
      </c>
      <c r="M51" s="156" t="s">
        <v>646</v>
      </c>
    </row>
    <row r="52" spans="1:13" s="148" customFormat="1" ht="26.25" customHeight="1" x14ac:dyDescent="0.2">
      <c r="A52" s="150">
        <v>93</v>
      </c>
      <c r="B52" s="160" t="s">
        <v>70</v>
      </c>
      <c r="C52" s="151" t="str">
        <f>'Uzun-A'!D18</f>
        <v/>
      </c>
      <c r="D52" s="155" t="str">
        <f>'Uzun-A'!E18</f>
        <v/>
      </c>
      <c r="E52" s="155" t="str">
        <f>'Uzun-A'!F18</f>
        <v/>
      </c>
      <c r="F52" s="184">
        <f>'Uzun-A'!J18</f>
        <v>0</v>
      </c>
      <c r="G52" s="153">
        <f>'Uzun-A'!A18</f>
        <v>11</v>
      </c>
      <c r="H52" s="152" t="s">
        <v>70</v>
      </c>
      <c r="I52" s="158"/>
      <c r="J52" s="152" t="str">
        <f>'YARIŞMA BİLGİLERİ'!$F$21</f>
        <v>15 Yaş Kızlar</v>
      </c>
      <c r="K52" s="155" t="str">
        <f t="shared" si="2"/>
        <v>İZMİR-Naili Moran Türkiye Atletizm Şampiyonası</v>
      </c>
      <c r="L52" s="156" t="e">
        <f>'Uzun-A'!#REF!</f>
        <v>#REF!</v>
      </c>
      <c r="M52" s="156" t="s">
        <v>646</v>
      </c>
    </row>
    <row r="53" spans="1:13" s="148" customFormat="1" ht="26.25" customHeight="1" x14ac:dyDescent="0.2">
      <c r="A53" s="150">
        <v>94</v>
      </c>
      <c r="B53" s="160" t="s">
        <v>70</v>
      </c>
      <c r="C53" s="151" t="str">
        <f>'Uzun-A'!D19</f>
        <v/>
      </c>
      <c r="D53" s="155" t="str">
        <f>'Uzun-A'!E19</f>
        <v/>
      </c>
      <c r="E53" s="155" t="str">
        <f>'Uzun-A'!F19</f>
        <v/>
      </c>
      <c r="F53" s="184">
        <f>'Uzun-A'!J19</f>
        <v>0</v>
      </c>
      <c r="G53" s="153">
        <f>'Uzun-A'!A19</f>
        <v>12</v>
      </c>
      <c r="H53" s="152" t="s">
        <v>70</v>
      </c>
      <c r="I53" s="158"/>
      <c r="J53" s="152" t="str">
        <f>'YARIŞMA BİLGİLERİ'!$F$21</f>
        <v>15 Yaş Kızlar</v>
      </c>
      <c r="K53" s="155" t="str">
        <f t="shared" si="2"/>
        <v>İZMİR-Naili Moran Türkiye Atletizm Şampiyonası</v>
      </c>
      <c r="L53" s="156" t="e">
        <f>'Uzun-A'!#REF!</f>
        <v>#REF!</v>
      </c>
      <c r="M53" s="156" t="s">
        <v>646</v>
      </c>
    </row>
    <row r="54" spans="1:13" s="148" customFormat="1" ht="26.25" customHeight="1" x14ac:dyDescent="0.2">
      <c r="A54" s="150">
        <v>95</v>
      </c>
      <c r="B54" s="160" t="s">
        <v>70</v>
      </c>
      <c r="C54" s="151" t="str">
        <f>'Uzun-A'!D20</f>
        <v/>
      </c>
      <c r="D54" s="155" t="str">
        <f>'Uzun-A'!E20</f>
        <v/>
      </c>
      <c r="E54" s="155" t="str">
        <f>'Uzun-A'!F20</f>
        <v/>
      </c>
      <c r="F54" s="184">
        <f>'Uzun-A'!J20</f>
        <v>0</v>
      </c>
      <c r="G54" s="153">
        <f>'Uzun-A'!A20</f>
        <v>13</v>
      </c>
      <c r="H54" s="152" t="s">
        <v>70</v>
      </c>
      <c r="I54" s="158"/>
      <c r="J54" s="152" t="str">
        <f>'YARIŞMA BİLGİLERİ'!$F$21</f>
        <v>15 Yaş Kızlar</v>
      </c>
      <c r="K54" s="155" t="str">
        <f t="shared" si="2"/>
        <v>İZMİR-Naili Moran Türkiye Atletizm Şampiyonası</v>
      </c>
      <c r="L54" s="156" t="e">
        <f>'Uzun-A'!#REF!</f>
        <v>#REF!</v>
      </c>
      <c r="M54" s="156" t="s">
        <v>646</v>
      </c>
    </row>
    <row r="55" spans="1:13" s="148" customFormat="1" ht="26.25" customHeight="1" x14ac:dyDescent="0.2">
      <c r="A55" s="150">
        <v>96</v>
      </c>
      <c r="B55" s="160" t="s">
        <v>70</v>
      </c>
      <c r="C55" s="151" t="str">
        <f>'Uzun-A'!D21</f>
        <v/>
      </c>
      <c r="D55" s="155" t="str">
        <f>'Uzun-A'!E21</f>
        <v/>
      </c>
      <c r="E55" s="155" t="str">
        <f>'Uzun-A'!F21</f>
        <v/>
      </c>
      <c r="F55" s="184">
        <f>'Uzun-A'!J21</f>
        <v>0</v>
      </c>
      <c r="G55" s="153">
        <f>'Uzun-A'!A21</f>
        <v>14</v>
      </c>
      <c r="H55" s="152" t="s">
        <v>70</v>
      </c>
      <c r="I55" s="158"/>
      <c r="J55" s="152" t="str">
        <f>'YARIŞMA BİLGİLERİ'!$F$21</f>
        <v>15 Yaş Kızlar</v>
      </c>
      <c r="K55" s="155" t="str">
        <f t="shared" si="2"/>
        <v>İZMİR-Naili Moran Türkiye Atletizm Şampiyonası</v>
      </c>
      <c r="L55" s="156" t="e">
        <f>'Uzun-A'!#REF!</f>
        <v>#REF!</v>
      </c>
      <c r="M55" s="156" t="s">
        <v>646</v>
      </c>
    </row>
    <row r="56" spans="1:13" s="148" customFormat="1" ht="26.25" customHeight="1" x14ac:dyDescent="0.2">
      <c r="A56" s="150">
        <v>97</v>
      </c>
      <c r="B56" s="160" t="s">
        <v>70</v>
      </c>
      <c r="C56" s="151" t="str">
        <f>'Uzun-A'!D22</f>
        <v/>
      </c>
      <c r="D56" s="155" t="str">
        <f>'Uzun-A'!E22</f>
        <v/>
      </c>
      <c r="E56" s="155" t="str">
        <f>'Uzun-A'!F22</f>
        <v/>
      </c>
      <c r="F56" s="184">
        <f>'Uzun-A'!J22</f>
        <v>0</v>
      </c>
      <c r="G56" s="153">
        <f>'Uzun-A'!A22</f>
        <v>15</v>
      </c>
      <c r="H56" s="152" t="s">
        <v>70</v>
      </c>
      <c r="I56" s="158"/>
      <c r="J56" s="152" t="str">
        <f>'YARIŞMA BİLGİLERİ'!$F$21</f>
        <v>15 Yaş Kızlar</v>
      </c>
      <c r="K56" s="155" t="str">
        <f t="shared" si="2"/>
        <v>İZMİR-Naili Moran Türkiye Atletizm Şampiyonası</v>
      </c>
      <c r="L56" s="156" t="e">
        <f>'Uzun-A'!#REF!</f>
        <v>#REF!</v>
      </c>
      <c r="M56" s="156" t="s">
        <v>646</v>
      </c>
    </row>
    <row r="57" spans="1:13" s="148" customFormat="1" ht="26.25" customHeight="1" x14ac:dyDescent="0.2">
      <c r="A57" s="150">
        <v>98</v>
      </c>
      <c r="B57" s="160" t="s">
        <v>70</v>
      </c>
      <c r="C57" s="151" t="str">
        <f>'Uzun-A'!D23</f>
        <v/>
      </c>
      <c r="D57" s="155" t="str">
        <f>'Uzun-A'!E23</f>
        <v/>
      </c>
      <c r="E57" s="155" t="str">
        <f>'Uzun-A'!F23</f>
        <v/>
      </c>
      <c r="F57" s="184">
        <f>'Uzun-A'!J23</f>
        <v>0</v>
      </c>
      <c r="G57" s="153">
        <f>'Uzun-A'!A23</f>
        <v>16</v>
      </c>
      <c r="H57" s="152" t="s">
        <v>70</v>
      </c>
      <c r="I57" s="158"/>
      <c r="J57" s="152" t="str">
        <f>'YARIŞMA BİLGİLERİ'!$F$21</f>
        <v>15 Yaş Kızlar</v>
      </c>
      <c r="K57" s="155" t="str">
        <f t="shared" si="2"/>
        <v>İZMİR-Naili Moran Türkiye Atletizm Şampiyonası</v>
      </c>
      <c r="L57" s="156" t="e">
        <f>'Uzun-A'!#REF!</f>
        <v>#REF!</v>
      </c>
      <c r="M57" s="156" t="s">
        <v>646</v>
      </c>
    </row>
    <row r="58" spans="1:13" s="148" customFormat="1" ht="26.25" customHeight="1" x14ac:dyDescent="0.2">
      <c r="A58" s="150">
        <v>99</v>
      </c>
      <c r="B58" s="160" t="s">
        <v>70</v>
      </c>
      <c r="C58" s="151" t="str">
        <f>'Uzun-A'!D24</f>
        <v/>
      </c>
      <c r="D58" s="155" t="str">
        <f>'Uzun-A'!E24</f>
        <v/>
      </c>
      <c r="E58" s="155" t="str">
        <f>'Uzun-A'!F24</f>
        <v/>
      </c>
      <c r="F58" s="184">
        <f>'Uzun-A'!J24</f>
        <v>0</v>
      </c>
      <c r="G58" s="153">
        <f>'Uzun-A'!A24</f>
        <v>17</v>
      </c>
      <c r="H58" s="152" t="s">
        <v>70</v>
      </c>
      <c r="I58" s="158"/>
      <c r="J58" s="152" t="str">
        <f>'YARIŞMA BİLGİLERİ'!$F$21</f>
        <v>15 Yaş Kızlar</v>
      </c>
      <c r="K58" s="155" t="str">
        <f t="shared" si="2"/>
        <v>İZMİR-Naili Moran Türkiye Atletizm Şampiyonası</v>
      </c>
      <c r="L58" s="156" t="e">
        <f>'Uzun-A'!#REF!</f>
        <v>#REF!</v>
      </c>
      <c r="M58" s="156" t="s">
        <v>646</v>
      </c>
    </row>
    <row r="59" spans="1:13" s="148" customFormat="1" ht="26.25" customHeight="1" x14ac:dyDescent="0.2">
      <c r="A59" s="150">
        <v>100</v>
      </c>
      <c r="B59" s="160" t="s">
        <v>70</v>
      </c>
      <c r="C59" s="151" t="str">
        <f>'Uzun-A'!D25</f>
        <v/>
      </c>
      <c r="D59" s="155" t="str">
        <f>'Uzun-A'!E25</f>
        <v/>
      </c>
      <c r="E59" s="155" t="str">
        <f>'Uzun-A'!F25</f>
        <v/>
      </c>
      <c r="F59" s="184">
        <f>'Uzun-A'!J25</f>
        <v>0</v>
      </c>
      <c r="G59" s="153">
        <f>'Uzun-A'!A25</f>
        <v>18</v>
      </c>
      <c r="H59" s="152" t="s">
        <v>70</v>
      </c>
      <c r="I59" s="158"/>
      <c r="J59" s="152" t="str">
        <f>'YARIŞMA BİLGİLERİ'!$F$21</f>
        <v>15 Yaş Kızlar</v>
      </c>
      <c r="K59" s="155" t="str">
        <f t="shared" ref="K59:K67" si="3">CONCATENATE(K$1,"-",A$1)</f>
        <v>İZMİR-Naili Moran Türkiye Atletizm Şampiyonası</v>
      </c>
      <c r="L59" s="156" t="e">
        <f>'Uzun-A'!#REF!</f>
        <v>#REF!</v>
      </c>
      <c r="M59" s="156" t="s">
        <v>646</v>
      </c>
    </row>
    <row r="60" spans="1:13" s="148" customFormat="1" ht="26.25" customHeight="1" x14ac:dyDescent="0.2">
      <c r="A60" s="150">
        <v>101</v>
      </c>
      <c r="B60" s="160" t="s">
        <v>70</v>
      </c>
      <c r="C60" s="151" t="str">
        <f>'Uzun-A'!D26</f>
        <v/>
      </c>
      <c r="D60" s="155" t="str">
        <f>'Uzun-A'!E26</f>
        <v/>
      </c>
      <c r="E60" s="155" t="str">
        <f>'Uzun-A'!F26</f>
        <v/>
      </c>
      <c r="F60" s="184">
        <f>'Uzun-A'!J26</f>
        <v>0</v>
      </c>
      <c r="G60" s="153">
        <f>'Uzun-A'!A26</f>
        <v>19</v>
      </c>
      <c r="H60" s="152" t="s">
        <v>70</v>
      </c>
      <c r="I60" s="158"/>
      <c r="J60" s="152" t="str">
        <f>'YARIŞMA BİLGİLERİ'!$F$21</f>
        <v>15 Yaş Kızlar</v>
      </c>
      <c r="K60" s="155" t="str">
        <f t="shared" si="3"/>
        <v>İZMİR-Naili Moran Türkiye Atletizm Şampiyonası</v>
      </c>
      <c r="L60" s="156" t="e">
        <f>'Uzun-A'!#REF!</f>
        <v>#REF!</v>
      </c>
      <c r="M60" s="156" t="s">
        <v>646</v>
      </c>
    </row>
    <row r="61" spans="1:13" s="148" customFormat="1" ht="26.25" customHeight="1" x14ac:dyDescent="0.2">
      <c r="A61" s="150">
        <v>102</v>
      </c>
      <c r="B61" s="160" t="s">
        <v>70</v>
      </c>
      <c r="C61" s="151" t="str">
        <f>'Uzun-A'!D27</f>
        <v/>
      </c>
      <c r="D61" s="155" t="str">
        <f>'Uzun-A'!E27</f>
        <v/>
      </c>
      <c r="E61" s="155" t="str">
        <f>'Uzun-A'!F27</f>
        <v/>
      </c>
      <c r="F61" s="184">
        <f>'Uzun-A'!J27</f>
        <v>0</v>
      </c>
      <c r="G61" s="153">
        <f>'Uzun-A'!A27</f>
        <v>20</v>
      </c>
      <c r="H61" s="152" t="s">
        <v>70</v>
      </c>
      <c r="I61" s="158"/>
      <c r="J61" s="152" t="str">
        <f>'YARIŞMA BİLGİLERİ'!$F$21</f>
        <v>15 Yaş Kızlar</v>
      </c>
      <c r="K61" s="155" t="str">
        <f t="shared" si="3"/>
        <v>İZMİR-Naili Moran Türkiye Atletizm Şampiyonası</v>
      </c>
      <c r="L61" s="156" t="e">
        <f>'Uzun-A'!#REF!</f>
        <v>#REF!</v>
      </c>
      <c r="M61" s="156" t="s">
        <v>646</v>
      </c>
    </row>
    <row r="62" spans="1:13" s="148" customFormat="1" ht="26.25" customHeight="1" x14ac:dyDescent="0.2">
      <c r="A62" s="150">
        <v>103</v>
      </c>
      <c r="B62" s="160" t="s">
        <v>70</v>
      </c>
      <c r="C62" s="151" t="str">
        <f>'Uzun-A'!D28</f>
        <v/>
      </c>
      <c r="D62" s="155" t="str">
        <f>'Uzun-A'!E28</f>
        <v/>
      </c>
      <c r="E62" s="155" t="str">
        <f>'Uzun-A'!F28</f>
        <v/>
      </c>
      <c r="F62" s="184">
        <f>'Uzun-A'!J28</f>
        <v>0</v>
      </c>
      <c r="G62" s="153">
        <f>'Uzun-A'!A28</f>
        <v>21</v>
      </c>
      <c r="H62" s="152" t="s">
        <v>70</v>
      </c>
      <c r="I62" s="158"/>
      <c r="J62" s="152" t="str">
        <f>'YARIŞMA BİLGİLERİ'!$F$21</f>
        <v>15 Yaş Kızlar</v>
      </c>
      <c r="K62" s="155" t="str">
        <f t="shared" si="3"/>
        <v>İZMİR-Naili Moran Türkiye Atletizm Şampiyonası</v>
      </c>
      <c r="L62" s="156" t="e">
        <f>'Uzun-A'!#REF!</f>
        <v>#REF!</v>
      </c>
      <c r="M62" s="156" t="s">
        <v>646</v>
      </c>
    </row>
    <row r="63" spans="1:13" s="148" customFormat="1" ht="26.25" customHeight="1" x14ac:dyDescent="0.2">
      <c r="A63" s="150">
        <v>104</v>
      </c>
      <c r="B63" s="160" t="s">
        <v>70</v>
      </c>
      <c r="C63" s="151" t="str">
        <f>'Uzun-A'!D29</f>
        <v/>
      </c>
      <c r="D63" s="155" t="str">
        <f>'Uzun-A'!E29</f>
        <v/>
      </c>
      <c r="E63" s="155" t="str">
        <f>'Uzun-A'!F29</f>
        <v/>
      </c>
      <c r="F63" s="184">
        <f>'Uzun-A'!J29</f>
        <v>0</v>
      </c>
      <c r="G63" s="153">
        <f>'Uzun-A'!A29</f>
        <v>22</v>
      </c>
      <c r="H63" s="152" t="s">
        <v>70</v>
      </c>
      <c r="I63" s="158"/>
      <c r="J63" s="152" t="str">
        <f>'YARIŞMA BİLGİLERİ'!$F$21</f>
        <v>15 Yaş Kızlar</v>
      </c>
      <c r="K63" s="155" t="str">
        <f t="shared" si="3"/>
        <v>İZMİR-Naili Moran Türkiye Atletizm Şampiyonası</v>
      </c>
      <c r="L63" s="156" t="e">
        <f>'Uzun-A'!#REF!</f>
        <v>#REF!</v>
      </c>
      <c r="M63" s="156" t="s">
        <v>646</v>
      </c>
    </row>
    <row r="64" spans="1:13" s="148" customFormat="1" ht="26.25" customHeight="1" x14ac:dyDescent="0.2">
      <c r="A64" s="150">
        <v>105</v>
      </c>
      <c r="B64" s="160" t="s">
        <v>70</v>
      </c>
      <c r="C64" s="151" t="str">
        <f>'Uzun-A'!D30</f>
        <v/>
      </c>
      <c r="D64" s="155" t="str">
        <f>'Uzun-A'!E30</f>
        <v/>
      </c>
      <c r="E64" s="155" t="str">
        <f>'Uzun-A'!F30</f>
        <v/>
      </c>
      <c r="F64" s="184">
        <f>'Uzun-A'!J30</f>
        <v>0</v>
      </c>
      <c r="G64" s="153">
        <f>'Uzun-A'!A30</f>
        <v>23</v>
      </c>
      <c r="H64" s="152" t="s">
        <v>70</v>
      </c>
      <c r="I64" s="158"/>
      <c r="J64" s="152" t="str">
        <f>'YARIŞMA BİLGİLERİ'!$F$21</f>
        <v>15 Yaş Kızlar</v>
      </c>
      <c r="K64" s="155" t="str">
        <f t="shared" si="3"/>
        <v>İZMİR-Naili Moran Türkiye Atletizm Şampiyonası</v>
      </c>
      <c r="L64" s="156" t="e">
        <f>'Uzun-A'!#REF!</f>
        <v>#REF!</v>
      </c>
      <c r="M64" s="156" t="s">
        <v>646</v>
      </c>
    </row>
    <row r="65" spans="1:13" s="148" customFormat="1" ht="26.25" customHeight="1" x14ac:dyDescent="0.2">
      <c r="A65" s="150">
        <v>106</v>
      </c>
      <c r="B65" s="160" t="s">
        <v>70</v>
      </c>
      <c r="C65" s="151" t="str">
        <f>'Uzun-A'!D31</f>
        <v/>
      </c>
      <c r="D65" s="155" t="str">
        <f>'Uzun-A'!E31</f>
        <v/>
      </c>
      <c r="E65" s="155" t="str">
        <f>'Uzun-A'!F31</f>
        <v/>
      </c>
      <c r="F65" s="184">
        <f>'Uzun-A'!J31</f>
        <v>0</v>
      </c>
      <c r="G65" s="153">
        <f>'Uzun-A'!A31</f>
        <v>24</v>
      </c>
      <c r="H65" s="152" t="s">
        <v>70</v>
      </c>
      <c r="I65" s="158"/>
      <c r="J65" s="152" t="str">
        <f>'YARIŞMA BİLGİLERİ'!$F$21</f>
        <v>15 Yaş Kızlar</v>
      </c>
      <c r="K65" s="155" t="str">
        <f t="shared" si="3"/>
        <v>İZMİR-Naili Moran Türkiye Atletizm Şampiyonası</v>
      </c>
      <c r="L65" s="156" t="e">
        <f>'Uzun-A'!#REF!</f>
        <v>#REF!</v>
      </c>
      <c r="M65" s="156" t="s">
        <v>646</v>
      </c>
    </row>
    <row r="66" spans="1:13" s="148" customFormat="1" ht="26.25" customHeight="1" x14ac:dyDescent="0.2">
      <c r="A66" s="150">
        <v>107</v>
      </c>
      <c r="B66" s="160" t="s">
        <v>70</v>
      </c>
      <c r="C66" s="151" t="str">
        <f>'Uzun-A'!D32</f>
        <v/>
      </c>
      <c r="D66" s="155" t="str">
        <f>'Uzun-A'!E32</f>
        <v/>
      </c>
      <c r="E66" s="155" t="str">
        <f>'Uzun-A'!F32</f>
        <v/>
      </c>
      <c r="F66" s="184">
        <f>'Uzun-A'!J32</f>
        <v>0</v>
      </c>
      <c r="G66" s="153">
        <f>'Uzun-A'!A32</f>
        <v>25</v>
      </c>
      <c r="H66" s="152" t="s">
        <v>70</v>
      </c>
      <c r="I66" s="158"/>
      <c r="J66" s="152" t="str">
        <f>'YARIŞMA BİLGİLERİ'!$F$21</f>
        <v>15 Yaş Kızlar</v>
      </c>
      <c r="K66" s="155" t="str">
        <f t="shared" si="3"/>
        <v>İZMİR-Naili Moran Türkiye Atletizm Şampiyonası</v>
      </c>
      <c r="L66" s="156" t="e">
        <f>'Uzun-A'!#REF!</f>
        <v>#REF!</v>
      </c>
      <c r="M66" s="156" t="s">
        <v>646</v>
      </c>
    </row>
    <row r="67" spans="1:13" s="148" customFormat="1" ht="26.25" customHeight="1" x14ac:dyDescent="0.2">
      <c r="A67" s="150">
        <v>108</v>
      </c>
      <c r="B67" s="160" t="s">
        <v>70</v>
      </c>
      <c r="C67" s="151" t="str">
        <f>'Uzun-A'!D33</f>
        <v/>
      </c>
      <c r="D67" s="155" t="str">
        <f>'Uzun-A'!E33</f>
        <v/>
      </c>
      <c r="E67" s="155" t="str">
        <f>'Uzun-A'!F33</f>
        <v/>
      </c>
      <c r="F67" s="184">
        <f>'Uzun-A'!J33</f>
        <v>0</v>
      </c>
      <c r="G67" s="153" t="str">
        <f>'Uzun-A'!A33</f>
        <v>-</v>
      </c>
      <c r="H67" s="152" t="s">
        <v>70</v>
      </c>
      <c r="I67" s="158"/>
      <c r="J67" s="152" t="str">
        <f>'YARIŞMA BİLGİLERİ'!$F$21</f>
        <v>15 Yaş Kızlar</v>
      </c>
      <c r="K67" s="155" t="str">
        <f t="shared" si="3"/>
        <v>İZMİR-Naili Moran Türkiye Atletizm Şampiyonası</v>
      </c>
      <c r="L67" s="156" t="e">
        <f>'Uzun-A'!#REF!</f>
        <v>#REF!</v>
      </c>
      <c r="M67" s="156" t="s">
        <v>646</v>
      </c>
    </row>
    <row r="68" spans="1:13" s="148" customFormat="1" ht="26.25" customHeight="1" x14ac:dyDescent="0.2">
      <c r="A68" s="150">
        <v>109</v>
      </c>
      <c r="B68" s="160" t="s">
        <v>70</v>
      </c>
      <c r="C68" s="151" t="str">
        <f>'Uzun-A'!D34</f>
        <v/>
      </c>
      <c r="D68" s="155" t="str">
        <f>'Uzun-A'!E34</f>
        <v/>
      </c>
      <c r="E68" s="155" t="str">
        <f>'Uzun-A'!F34</f>
        <v/>
      </c>
      <c r="F68" s="184">
        <f>'Uzun-A'!J34</f>
        <v>0</v>
      </c>
      <c r="G68" s="153" t="str">
        <f>'Uzun-A'!A34</f>
        <v>-</v>
      </c>
      <c r="H68" s="152" t="s">
        <v>70</v>
      </c>
      <c r="I68" s="158"/>
      <c r="J68" s="152" t="str">
        <f>'YARIŞMA BİLGİLERİ'!$F$21</f>
        <v>15 Yaş Kızlar</v>
      </c>
      <c r="K68" s="155" t="str">
        <f t="shared" ref="K68:K76" si="4">CONCATENATE(K$1,"-",A$1)</f>
        <v>İZMİR-Naili Moran Türkiye Atletizm Şampiyonası</v>
      </c>
      <c r="L68" s="156" t="e">
        <f>'Uzun-A'!#REF!</f>
        <v>#REF!</v>
      </c>
      <c r="M68" s="156" t="s">
        <v>646</v>
      </c>
    </row>
    <row r="69" spans="1:13" s="148" customFormat="1" ht="26.25" customHeight="1" x14ac:dyDescent="0.2">
      <c r="A69" s="150">
        <v>110</v>
      </c>
      <c r="B69" s="160" t="s">
        <v>70</v>
      </c>
      <c r="C69" s="151" t="str">
        <f>'Uzun-A'!D35</f>
        <v/>
      </c>
      <c r="D69" s="155" t="str">
        <f>'Uzun-A'!E35</f>
        <v/>
      </c>
      <c r="E69" s="155" t="str">
        <f>'Uzun-A'!F35</f>
        <v/>
      </c>
      <c r="F69" s="184">
        <f>'Uzun-A'!J35</f>
        <v>0</v>
      </c>
      <c r="G69" s="153" t="str">
        <f>'Uzun-A'!A35</f>
        <v>-</v>
      </c>
      <c r="H69" s="152" t="s">
        <v>70</v>
      </c>
      <c r="I69" s="158"/>
      <c r="J69" s="152" t="str">
        <f>'YARIŞMA BİLGİLERİ'!$F$21</f>
        <v>15 Yaş Kızlar</v>
      </c>
      <c r="K69" s="155" t="str">
        <f t="shared" si="4"/>
        <v>İZMİR-Naili Moran Türkiye Atletizm Şampiyonası</v>
      </c>
      <c r="L69" s="156" t="e">
        <f>'Uzun-A'!#REF!</f>
        <v>#REF!</v>
      </c>
      <c r="M69" s="156" t="s">
        <v>646</v>
      </c>
    </row>
    <row r="70" spans="1:13" s="148" customFormat="1" ht="26.25" customHeight="1" x14ac:dyDescent="0.2">
      <c r="A70" s="150">
        <v>111</v>
      </c>
      <c r="B70" s="160" t="s">
        <v>70</v>
      </c>
      <c r="C70" s="151" t="str">
        <f>'Uzun-A'!D36</f>
        <v/>
      </c>
      <c r="D70" s="155" t="str">
        <f>'Uzun-A'!E36</f>
        <v/>
      </c>
      <c r="E70" s="155" t="str">
        <f>'Uzun-A'!F36</f>
        <v/>
      </c>
      <c r="F70" s="184">
        <f>'Uzun-A'!J36</f>
        <v>0</v>
      </c>
      <c r="G70" s="153" t="str">
        <f>'Uzun-A'!A36</f>
        <v>-</v>
      </c>
      <c r="H70" s="152" t="s">
        <v>70</v>
      </c>
      <c r="I70" s="158"/>
      <c r="J70" s="152" t="str">
        <f>'YARIŞMA BİLGİLERİ'!$F$21</f>
        <v>15 Yaş Kızlar</v>
      </c>
      <c r="K70" s="155" t="str">
        <f t="shared" si="4"/>
        <v>İZMİR-Naili Moran Türkiye Atletizm Şampiyonası</v>
      </c>
      <c r="L70" s="156" t="e">
        <f>'Uzun-A'!#REF!</f>
        <v>#REF!</v>
      </c>
      <c r="M70" s="156" t="s">
        <v>646</v>
      </c>
    </row>
    <row r="71" spans="1:13" s="148" customFormat="1" ht="26.25" customHeight="1" x14ac:dyDescent="0.2">
      <c r="A71" s="150">
        <v>112</v>
      </c>
      <c r="B71" s="160" t="s">
        <v>70</v>
      </c>
      <c r="C71" s="151" t="str">
        <f>'Uzun-A'!D37</f>
        <v/>
      </c>
      <c r="D71" s="155" t="str">
        <f>'Uzun-A'!E37</f>
        <v/>
      </c>
      <c r="E71" s="155" t="str">
        <f>'Uzun-A'!F37</f>
        <v/>
      </c>
      <c r="F71" s="184">
        <f>'Uzun-A'!J37</f>
        <v>0</v>
      </c>
      <c r="G71" s="153" t="str">
        <f>'Uzun-A'!A37</f>
        <v>-</v>
      </c>
      <c r="H71" s="152" t="s">
        <v>70</v>
      </c>
      <c r="I71" s="158"/>
      <c r="J71" s="152" t="str">
        <f>'YARIŞMA BİLGİLERİ'!$F$21</f>
        <v>15 Yaş Kızlar</v>
      </c>
      <c r="K71" s="155" t="str">
        <f t="shared" si="4"/>
        <v>İZMİR-Naili Moran Türkiye Atletizm Şampiyonası</v>
      </c>
      <c r="L71" s="156" t="e">
        <f>'Uzun-A'!#REF!</f>
        <v>#REF!</v>
      </c>
      <c r="M71" s="156" t="s">
        <v>646</v>
      </c>
    </row>
    <row r="72" spans="1:13" s="148" customFormat="1" ht="26.25" customHeight="1" x14ac:dyDescent="0.2">
      <c r="A72" s="150">
        <v>113</v>
      </c>
      <c r="B72" s="160" t="s">
        <v>70</v>
      </c>
      <c r="C72" s="151" t="str">
        <f>'Uzun-A'!D38</f>
        <v/>
      </c>
      <c r="D72" s="155" t="str">
        <f>'Uzun-A'!E38</f>
        <v/>
      </c>
      <c r="E72" s="155" t="str">
        <f>'Uzun-A'!F38</f>
        <v/>
      </c>
      <c r="F72" s="184">
        <f>'Uzun-A'!J38</f>
        <v>0</v>
      </c>
      <c r="G72" s="153" t="str">
        <f>'Uzun-A'!A38</f>
        <v>-</v>
      </c>
      <c r="H72" s="152" t="s">
        <v>70</v>
      </c>
      <c r="I72" s="158"/>
      <c r="J72" s="152" t="str">
        <f>'YARIŞMA BİLGİLERİ'!$F$21</f>
        <v>15 Yaş Kızlar</v>
      </c>
      <c r="K72" s="155" t="str">
        <f t="shared" si="4"/>
        <v>İZMİR-Naili Moran Türkiye Atletizm Şampiyonası</v>
      </c>
      <c r="L72" s="156" t="e">
        <f>'Uzun-A'!#REF!</f>
        <v>#REF!</v>
      </c>
      <c r="M72" s="156" t="s">
        <v>646</v>
      </c>
    </row>
    <row r="73" spans="1:13" s="148" customFormat="1" ht="26.25" customHeight="1" x14ac:dyDescent="0.2">
      <c r="A73" s="150">
        <v>114</v>
      </c>
      <c r="B73" s="160" t="s">
        <v>70</v>
      </c>
      <c r="C73" s="151" t="str">
        <f>'Uzun-A'!D39</f>
        <v/>
      </c>
      <c r="D73" s="155" t="str">
        <f>'Uzun-A'!E39</f>
        <v/>
      </c>
      <c r="E73" s="155" t="str">
        <f>'Uzun-A'!F39</f>
        <v/>
      </c>
      <c r="F73" s="184">
        <f>'Uzun-A'!J39</f>
        <v>0</v>
      </c>
      <c r="G73" s="153" t="str">
        <f>'Uzun-A'!A39</f>
        <v>-</v>
      </c>
      <c r="H73" s="152" t="s">
        <v>70</v>
      </c>
      <c r="I73" s="158"/>
      <c r="J73" s="152" t="str">
        <f>'YARIŞMA BİLGİLERİ'!$F$21</f>
        <v>15 Yaş Kızlar</v>
      </c>
      <c r="K73" s="155" t="str">
        <f t="shared" si="4"/>
        <v>İZMİR-Naili Moran Türkiye Atletizm Şampiyonası</v>
      </c>
      <c r="L73" s="156" t="e">
        <f>'Uzun-A'!#REF!</f>
        <v>#REF!</v>
      </c>
      <c r="M73" s="156" t="s">
        <v>646</v>
      </c>
    </row>
    <row r="74" spans="1:13" s="148" customFormat="1" ht="26.25" customHeight="1" x14ac:dyDescent="0.2">
      <c r="A74" s="150">
        <v>115</v>
      </c>
      <c r="B74" s="160" t="s">
        <v>70</v>
      </c>
      <c r="C74" s="151" t="str">
        <f>'Uzun-A'!D40</f>
        <v/>
      </c>
      <c r="D74" s="155" t="str">
        <f>'Uzun-A'!E40</f>
        <v/>
      </c>
      <c r="E74" s="155" t="str">
        <f>'Uzun-A'!F40</f>
        <v/>
      </c>
      <c r="F74" s="184">
        <f>'Uzun-A'!J40</f>
        <v>0</v>
      </c>
      <c r="G74" s="153" t="str">
        <f>'Uzun-A'!A40</f>
        <v>-</v>
      </c>
      <c r="H74" s="152" t="s">
        <v>70</v>
      </c>
      <c r="I74" s="158"/>
      <c r="J74" s="152" t="str">
        <f>'YARIŞMA BİLGİLERİ'!$F$21</f>
        <v>15 Yaş Kızlar</v>
      </c>
      <c r="K74" s="155" t="str">
        <f t="shared" si="4"/>
        <v>İZMİR-Naili Moran Türkiye Atletizm Şampiyonası</v>
      </c>
      <c r="L74" s="156" t="e">
        <f>'Uzun-A'!#REF!</f>
        <v>#REF!</v>
      </c>
      <c r="M74" s="156" t="s">
        <v>646</v>
      </c>
    </row>
    <row r="75" spans="1:13" s="148" customFormat="1" ht="26.25" customHeight="1" x14ac:dyDescent="0.2">
      <c r="A75" s="150">
        <v>116</v>
      </c>
      <c r="B75" s="160" t="s">
        <v>70</v>
      </c>
      <c r="C75" s="151" t="str">
        <f>'Uzun-A'!D41</f>
        <v/>
      </c>
      <c r="D75" s="155" t="str">
        <f>'Uzun-A'!E41</f>
        <v/>
      </c>
      <c r="E75" s="155" t="str">
        <f>'Uzun-A'!F41</f>
        <v/>
      </c>
      <c r="F75" s="184">
        <f>'Uzun-A'!J41</f>
        <v>0</v>
      </c>
      <c r="G75" s="153" t="str">
        <f>'Uzun-A'!A41</f>
        <v>-</v>
      </c>
      <c r="H75" s="152" t="s">
        <v>70</v>
      </c>
      <c r="I75" s="158"/>
      <c r="J75" s="152" t="str">
        <f>'YARIŞMA BİLGİLERİ'!$F$21</f>
        <v>15 Yaş Kızlar</v>
      </c>
      <c r="K75" s="155" t="str">
        <f t="shared" si="4"/>
        <v>İZMİR-Naili Moran Türkiye Atletizm Şampiyonası</v>
      </c>
      <c r="L75" s="156" t="e">
        <f>'Uzun-A'!#REF!</f>
        <v>#REF!</v>
      </c>
      <c r="M75" s="156" t="s">
        <v>646</v>
      </c>
    </row>
    <row r="76" spans="1:13" s="148" customFormat="1" ht="26.25" customHeight="1" x14ac:dyDescent="0.2">
      <c r="A76" s="150">
        <v>117</v>
      </c>
      <c r="B76" s="160" t="s">
        <v>70</v>
      </c>
      <c r="C76" s="151" t="str">
        <f>'Uzun-A'!D42</f>
        <v/>
      </c>
      <c r="D76" s="155" t="str">
        <f>'Uzun-A'!E42</f>
        <v/>
      </c>
      <c r="E76" s="155" t="str">
        <f>'Uzun-A'!F42</f>
        <v/>
      </c>
      <c r="F76" s="184">
        <f>'Uzun-A'!J42</f>
        <v>0</v>
      </c>
      <c r="G76" s="153" t="str">
        <f>'Uzun-A'!A42</f>
        <v>-</v>
      </c>
      <c r="H76" s="152" t="s">
        <v>70</v>
      </c>
      <c r="I76" s="158"/>
      <c r="J76" s="152" t="str">
        <f>'YARIŞMA BİLGİLERİ'!$F$21</f>
        <v>15 Yaş Kızlar</v>
      </c>
      <c r="K76" s="155" t="str">
        <f t="shared" si="4"/>
        <v>İZMİR-Naili Moran Türkiye Atletizm Şampiyonası</v>
      </c>
      <c r="L76" s="156" t="e">
        <f>'Uzun-A'!#REF!</f>
        <v>#REF!</v>
      </c>
      <c r="M76" s="156" t="s">
        <v>646</v>
      </c>
    </row>
    <row r="77" spans="1:13" s="148" customFormat="1" ht="26.25" customHeight="1" x14ac:dyDescent="0.2">
      <c r="A77" s="150">
        <v>118</v>
      </c>
      <c r="B77" s="160" t="s">
        <v>70</v>
      </c>
      <c r="C77" s="151" t="str">
        <f>'Uzun-A'!D43</f>
        <v/>
      </c>
      <c r="D77" s="155" t="str">
        <f>'Uzun-A'!E43</f>
        <v/>
      </c>
      <c r="E77" s="155" t="str">
        <f>'Uzun-A'!F43</f>
        <v/>
      </c>
      <c r="F77" s="184">
        <f>'Uzun-A'!J43</f>
        <v>0</v>
      </c>
      <c r="G77" s="153" t="str">
        <f>'Uzun-A'!A43</f>
        <v>-</v>
      </c>
      <c r="H77" s="152" t="s">
        <v>70</v>
      </c>
      <c r="I77" s="158"/>
      <c r="J77" s="152" t="str">
        <f>'YARIŞMA BİLGİLERİ'!$F$21</f>
        <v>15 Yaş Kızlar</v>
      </c>
      <c r="K77" s="155" t="str">
        <f t="shared" ref="K77:K82" si="5">CONCATENATE(K$1,"-",A$1)</f>
        <v>İZMİR-Naili Moran Türkiye Atletizm Şampiyonası</v>
      </c>
      <c r="L77" s="156" t="e">
        <f>'Uzun-A'!#REF!</f>
        <v>#REF!</v>
      </c>
      <c r="M77" s="156" t="s">
        <v>646</v>
      </c>
    </row>
    <row r="78" spans="1:13" s="148" customFormat="1" ht="26.25" customHeight="1" x14ac:dyDescent="0.2">
      <c r="A78" s="150">
        <v>119</v>
      </c>
      <c r="B78" s="160" t="s">
        <v>70</v>
      </c>
      <c r="C78" s="151" t="str">
        <f>'Uzun-A'!D44</f>
        <v/>
      </c>
      <c r="D78" s="155" t="str">
        <f>'Uzun-A'!E44</f>
        <v/>
      </c>
      <c r="E78" s="155" t="str">
        <f>'Uzun-A'!F44</f>
        <v/>
      </c>
      <c r="F78" s="184">
        <f>'Uzun-A'!J44</f>
        <v>0</v>
      </c>
      <c r="G78" s="153" t="str">
        <f>'Uzun-A'!A44</f>
        <v>-</v>
      </c>
      <c r="H78" s="152" t="s">
        <v>70</v>
      </c>
      <c r="I78" s="158"/>
      <c r="J78" s="152" t="str">
        <f>'YARIŞMA BİLGİLERİ'!$F$21</f>
        <v>15 Yaş Kızlar</v>
      </c>
      <c r="K78" s="155" t="str">
        <f t="shared" si="5"/>
        <v>İZMİR-Naili Moran Türkiye Atletizm Şampiyonası</v>
      </c>
      <c r="L78" s="156" t="e">
        <f>'Uzun-A'!#REF!</f>
        <v>#REF!</v>
      </c>
      <c r="M78" s="156" t="s">
        <v>646</v>
      </c>
    </row>
    <row r="79" spans="1:13" s="148" customFormat="1" ht="26.25" customHeight="1" x14ac:dyDescent="0.2">
      <c r="A79" s="150">
        <v>120</v>
      </c>
      <c r="B79" s="160" t="s">
        <v>70</v>
      </c>
      <c r="C79" s="151" t="str">
        <f>'Uzun-A'!D45</f>
        <v/>
      </c>
      <c r="D79" s="155" t="str">
        <f>'Uzun-A'!E45</f>
        <v/>
      </c>
      <c r="E79" s="155" t="str">
        <f>'Uzun-A'!F45</f>
        <v/>
      </c>
      <c r="F79" s="184">
        <f>'Uzun-A'!J45</f>
        <v>0</v>
      </c>
      <c r="G79" s="153" t="str">
        <f>'Uzun-A'!A45</f>
        <v>-</v>
      </c>
      <c r="H79" s="152" t="s">
        <v>70</v>
      </c>
      <c r="I79" s="158"/>
      <c r="J79" s="152" t="str">
        <f>'YARIŞMA BİLGİLERİ'!$F$21</f>
        <v>15 Yaş Kızlar</v>
      </c>
      <c r="K79" s="155" t="str">
        <f t="shared" si="5"/>
        <v>İZMİR-Naili Moran Türkiye Atletizm Şampiyonası</v>
      </c>
      <c r="L79" s="156" t="e">
        <f>'Uzun-A'!#REF!</f>
        <v>#REF!</v>
      </c>
      <c r="M79" s="156" t="s">
        <v>646</v>
      </c>
    </row>
    <row r="80" spans="1:13" s="148" customFormat="1" ht="26.25" customHeight="1" x14ac:dyDescent="0.2">
      <c r="A80" s="150">
        <v>121</v>
      </c>
      <c r="B80" s="160" t="s">
        <v>70</v>
      </c>
      <c r="C80" s="151" t="str">
        <f>'Uzun-A'!D46</f>
        <v/>
      </c>
      <c r="D80" s="155" t="str">
        <f>'Uzun-A'!E46</f>
        <v/>
      </c>
      <c r="E80" s="155" t="str">
        <f>'Uzun-A'!F46</f>
        <v/>
      </c>
      <c r="F80" s="184">
        <f>'Uzun-A'!J46</f>
        <v>0</v>
      </c>
      <c r="G80" s="153" t="str">
        <f>'Uzun-A'!A46</f>
        <v>-</v>
      </c>
      <c r="H80" s="152" t="s">
        <v>70</v>
      </c>
      <c r="I80" s="158"/>
      <c r="J80" s="152" t="str">
        <f>'YARIŞMA BİLGİLERİ'!$F$21</f>
        <v>15 Yaş Kızlar</v>
      </c>
      <c r="K80" s="155" t="str">
        <f t="shared" si="5"/>
        <v>İZMİR-Naili Moran Türkiye Atletizm Şampiyonası</v>
      </c>
      <c r="L80" s="156" t="e">
        <f>'Uzun-A'!#REF!</f>
        <v>#REF!</v>
      </c>
      <c r="M80" s="156" t="s">
        <v>646</v>
      </c>
    </row>
    <row r="81" spans="1:13" s="148" customFormat="1" ht="26.25" customHeight="1" x14ac:dyDescent="0.2">
      <c r="A81" s="150">
        <v>122</v>
      </c>
      <c r="B81" s="160" t="s">
        <v>70</v>
      </c>
      <c r="C81" s="151" t="str">
        <f>'Uzun-A'!D47</f>
        <v/>
      </c>
      <c r="D81" s="155" t="str">
        <f>'Uzun-A'!E47</f>
        <v/>
      </c>
      <c r="E81" s="155" t="str">
        <f>'Uzun-A'!F47</f>
        <v/>
      </c>
      <c r="F81" s="184">
        <f>'Uzun-A'!J47</f>
        <v>0</v>
      </c>
      <c r="G81" s="153" t="str">
        <f>'Uzun-A'!A47</f>
        <v>-</v>
      </c>
      <c r="H81" s="152" t="s">
        <v>70</v>
      </c>
      <c r="I81" s="158"/>
      <c r="J81" s="152" t="str">
        <f>'YARIŞMA BİLGİLERİ'!$F$21</f>
        <v>15 Yaş Kızlar</v>
      </c>
      <c r="K81" s="155" t="str">
        <f t="shared" si="5"/>
        <v>İZMİR-Naili Moran Türkiye Atletizm Şampiyonası</v>
      </c>
      <c r="L81" s="156" t="e">
        <f>'Uzun-A'!#REF!</f>
        <v>#REF!</v>
      </c>
      <c r="M81" s="156" t="s">
        <v>646</v>
      </c>
    </row>
    <row r="82" spans="1:13" s="148" customFormat="1" ht="26.25" customHeight="1" x14ac:dyDescent="0.2">
      <c r="A82" s="150">
        <v>123</v>
      </c>
      <c r="B82" s="160" t="s">
        <v>71</v>
      </c>
      <c r="C82" s="151">
        <f>Yüksek!D8</f>
        <v>37987</v>
      </c>
      <c r="D82" s="155" t="str">
        <f>Yüksek!E8</f>
        <v>RÜYA DEDE</v>
      </c>
      <c r="E82" s="155" t="str">
        <f>Yüksek!F8</f>
        <v>İZMİR</v>
      </c>
      <c r="F82" s="184">
        <f>Yüksek!BR8</f>
        <v>110</v>
      </c>
      <c r="G82" s="153">
        <f>Yüksek!A8</f>
        <v>1</v>
      </c>
      <c r="H82" s="152" t="s">
        <v>71</v>
      </c>
      <c r="I82" s="158"/>
      <c r="J82" s="152" t="str">
        <f>'YARIŞMA BİLGİLERİ'!$F$21</f>
        <v>15 Yaş Kızlar</v>
      </c>
      <c r="K82" s="155" t="str">
        <f t="shared" si="5"/>
        <v>İZMİR-Naili Moran Türkiye Atletizm Şampiyonası</v>
      </c>
      <c r="L82" s="156">
        <f>Yüksek!BC$4</f>
        <v>0</v>
      </c>
      <c r="M82" s="156" t="s">
        <v>646</v>
      </c>
    </row>
    <row r="83" spans="1:13" s="148" customFormat="1" ht="26.25" customHeight="1" x14ac:dyDescent="0.2">
      <c r="A83" s="150">
        <v>124</v>
      </c>
      <c r="B83" s="160" t="s">
        <v>71</v>
      </c>
      <c r="C83" s="151">
        <f>Yüksek!D9</f>
        <v>37987</v>
      </c>
      <c r="D83" s="155" t="str">
        <f>Yüksek!E9</f>
        <v>EYLÜL HAZAL ENGİN</v>
      </c>
      <c r="E83" s="155" t="str">
        <f>Yüksek!F9</f>
        <v>İZMİR</v>
      </c>
      <c r="F83" s="184" t="str">
        <f>Yüksek!BR9</f>
        <v>NM</v>
      </c>
      <c r="G83" s="153" t="str">
        <f>Yüksek!A9</f>
        <v>-</v>
      </c>
      <c r="H83" s="152" t="s">
        <v>71</v>
      </c>
      <c r="I83" s="158"/>
      <c r="J83" s="152" t="str">
        <f>'YARIŞMA BİLGİLERİ'!$F$21</f>
        <v>15 Yaş Kızlar</v>
      </c>
      <c r="K83" s="155" t="str">
        <f t="shared" ref="K83:K106" si="6">CONCATENATE(K$1,"-",A$1)</f>
        <v>İZMİR-Naili Moran Türkiye Atletizm Şampiyonası</v>
      </c>
      <c r="L83" s="156">
        <f>Yüksek!BC$4</f>
        <v>0</v>
      </c>
      <c r="M83" s="156" t="s">
        <v>646</v>
      </c>
    </row>
    <row r="84" spans="1:13" s="148" customFormat="1" ht="26.25" customHeight="1" x14ac:dyDescent="0.2">
      <c r="A84" s="150">
        <v>125</v>
      </c>
      <c r="B84" s="160" t="s">
        <v>71</v>
      </c>
      <c r="C84" s="151" t="str">
        <f>Yüksek!D10</f>
        <v/>
      </c>
      <c r="D84" s="155" t="str">
        <f>Yüksek!E10</f>
        <v/>
      </c>
      <c r="E84" s="155" t="str">
        <f>Yüksek!F10</f>
        <v/>
      </c>
      <c r="F84" s="184">
        <f>Yüksek!BR10</f>
        <v>0</v>
      </c>
      <c r="G84" s="153" t="str">
        <f>Yüksek!A10</f>
        <v>-</v>
      </c>
      <c r="H84" s="152" t="s">
        <v>71</v>
      </c>
      <c r="I84" s="158"/>
      <c r="J84" s="152" t="str">
        <f>'YARIŞMA BİLGİLERİ'!$F$21</f>
        <v>15 Yaş Kızlar</v>
      </c>
      <c r="K84" s="155" t="str">
        <f t="shared" si="6"/>
        <v>İZMİR-Naili Moran Türkiye Atletizm Şampiyonası</v>
      </c>
      <c r="L84" s="156">
        <f>Yüksek!BC$4</f>
        <v>0</v>
      </c>
      <c r="M84" s="156" t="s">
        <v>646</v>
      </c>
    </row>
    <row r="85" spans="1:13" s="148" customFormat="1" ht="26.25" customHeight="1" x14ac:dyDescent="0.2">
      <c r="A85" s="150">
        <v>126</v>
      </c>
      <c r="B85" s="160" t="s">
        <v>71</v>
      </c>
      <c r="C85" s="151" t="str">
        <f>Yüksek!D11</f>
        <v/>
      </c>
      <c r="D85" s="155" t="str">
        <f>Yüksek!E11</f>
        <v/>
      </c>
      <c r="E85" s="155" t="str">
        <f>Yüksek!F11</f>
        <v/>
      </c>
      <c r="F85" s="184">
        <f>Yüksek!BR11</f>
        <v>0</v>
      </c>
      <c r="G85" s="153">
        <f>Yüksek!A11</f>
        <v>4</v>
      </c>
      <c r="H85" s="152" t="s">
        <v>71</v>
      </c>
      <c r="I85" s="158"/>
      <c r="J85" s="152" t="str">
        <f>'YARIŞMA BİLGİLERİ'!$F$21</f>
        <v>15 Yaş Kızlar</v>
      </c>
      <c r="K85" s="155" t="str">
        <f t="shared" si="6"/>
        <v>İZMİR-Naili Moran Türkiye Atletizm Şampiyonası</v>
      </c>
      <c r="L85" s="156">
        <f>Yüksek!BC$4</f>
        <v>0</v>
      </c>
      <c r="M85" s="156" t="s">
        <v>646</v>
      </c>
    </row>
    <row r="86" spans="1:13" s="148" customFormat="1" ht="26.25" customHeight="1" x14ac:dyDescent="0.2">
      <c r="A86" s="150">
        <v>127</v>
      </c>
      <c r="B86" s="160" t="s">
        <v>71</v>
      </c>
      <c r="C86" s="151" t="str">
        <f>Yüksek!D12</f>
        <v/>
      </c>
      <c r="D86" s="155" t="str">
        <f>Yüksek!E12</f>
        <v/>
      </c>
      <c r="E86" s="155" t="str">
        <f>Yüksek!F12</f>
        <v/>
      </c>
      <c r="F86" s="184">
        <f>Yüksek!BR12</f>
        <v>0</v>
      </c>
      <c r="G86" s="153">
        <f>Yüksek!A12</f>
        <v>5</v>
      </c>
      <c r="H86" s="152" t="s">
        <v>71</v>
      </c>
      <c r="I86" s="158"/>
      <c r="J86" s="152" t="str">
        <f>'YARIŞMA BİLGİLERİ'!$F$21</f>
        <v>15 Yaş Kızlar</v>
      </c>
      <c r="K86" s="155" t="str">
        <f t="shared" si="6"/>
        <v>İZMİR-Naili Moran Türkiye Atletizm Şampiyonası</v>
      </c>
      <c r="L86" s="156">
        <f>Yüksek!BC$4</f>
        <v>0</v>
      </c>
      <c r="M86" s="156" t="s">
        <v>646</v>
      </c>
    </row>
    <row r="87" spans="1:13" s="148" customFormat="1" ht="26.25" customHeight="1" x14ac:dyDescent="0.2">
      <c r="A87" s="150">
        <v>128</v>
      </c>
      <c r="B87" s="160" t="s">
        <v>71</v>
      </c>
      <c r="C87" s="151" t="str">
        <f>Yüksek!D13</f>
        <v/>
      </c>
      <c r="D87" s="155" t="str">
        <f>Yüksek!E13</f>
        <v/>
      </c>
      <c r="E87" s="155" t="str">
        <f>Yüksek!F13</f>
        <v/>
      </c>
      <c r="F87" s="184">
        <f>Yüksek!BR13</f>
        <v>0</v>
      </c>
      <c r="G87" s="153">
        <f>Yüksek!A13</f>
        <v>6</v>
      </c>
      <c r="H87" s="152" t="s">
        <v>71</v>
      </c>
      <c r="I87" s="158"/>
      <c r="J87" s="152" t="str">
        <f>'YARIŞMA BİLGİLERİ'!$F$21</f>
        <v>15 Yaş Kızlar</v>
      </c>
      <c r="K87" s="155" t="str">
        <f t="shared" si="6"/>
        <v>İZMİR-Naili Moran Türkiye Atletizm Şampiyonası</v>
      </c>
      <c r="L87" s="156">
        <f>Yüksek!BC$4</f>
        <v>0</v>
      </c>
      <c r="M87" s="156" t="s">
        <v>646</v>
      </c>
    </row>
    <row r="88" spans="1:13" s="148" customFormat="1" ht="26.25" customHeight="1" x14ac:dyDescent="0.2">
      <c r="A88" s="150">
        <v>129</v>
      </c>
      <c r="B88" s="160" t="s">
        <v>71</v>
      </c>
      <c r="C88" s="151" t="str">
        <f>Yüksek!D14</f>
        <v/>
      </c>
      <c r="D88" s="155" t="str">
        <f>Yüksek!E14</f>
        <v/>
      </c>
      <c r="E88" s="155" t="str">
        <f>Yüksek!F14</f>
        <v/>
      </c>
      <c r="F88" s="184">
        <f>Yüksek!BR14</f>
        <v>0</v>
      </c>
      <c r="G88" s="153">
        <f>Yüksek!A14</f>
        <v>7</v>
      </c>
      <c r="H88" s="152" t="s">
        <v>71</v>
      </c>
      <c r="I88" s="158"/>
      <c r="J88" s="152" t="str">
        <f>'YARIŞMA BİLGİLERİ'!$F$21</f>
        <v>15 Yaş Kızlar</v>
      </c>
      <c r="K88" s="155" t="str">
        <f t="shared" si="6"/>
        <v>İZMİR-Naili Moran Türkiye Atletizm Şampiyonası</v>
      </c>
      <c r="L88" s="156">
        <f>Yüksek!BC$4</f>
        <v>0</v>
      </c>
      <c r="M88" s="156" t="s">
        <v>646</v>
      </c>
    </row>
    <row r="89" spans="1:13" s="148" customFormat="1" ht="26.25" customHeight="1" x14ac:dyDescent="0.2">
      <c r="A89" s="150">
        <v>130</v>
      </c>
      <c r="B89" s="160" t="s">
        <v>71</v>
      </c>
      <c r="C89" s="151" t="str">
        <f>Yüksek!D15</f>
        <v/>
      </c>
      <c r="D89" s="155" t="str">
        <f>Yüksek!E15</f>
        <v/>
      </c>
      <c r="E89" s="155" t="str">
        <f>Yüksek!F15</f>
        <v/>
      </c>
      <c r="F89" s="184">
        <f>Yüksek!BR15</f>
        <v>0</v>
      </c>
      <c r="G89" s="153">
        <f>Yüksek!A15</f>
        <v>8</v>
      </c>
      <c r="H89" s="152" t="s">
        <v>71</v>
      </c>
      <c r="I89" s="158"/>
      <c r="J89" s="152" t="str">
        <f>'YARIŞMA BİLGİLERİ'!$F$21</f>
        <v>15 Yaş Kızlar</v>
      </c>
      <c r="K89" s="155" t="str">
        <f t="shared" si="6"/>
        <v>İZMİR-Naili Moran Türkiye Atletizm Şampiyonası</v>
      </c>
      <c r="L89" s="156">
        <f>Yüksek!BC$4</f>
        <v>0</v>
      </c>
      <c r="M89" s="156" t="s">
        <v>646</v>
      </c>
    </row>
    <row r="90" spans="1:13" s="148" customFormat="1" ht="26.25" customHeight="1" x14ac:dyDescent="0.2">
      <c r="A90" s="150">
        <v>131</v>
      </c>
      <c r="B90" s="160" t="s">
        <v>71</v>
      </c>
      <c r="C90" s="151" t="str">
        <f>Yüksek!D16</f>
        <v/>
      </c>
      <c r="D90" s="155" t="str">
        <f>Yüksek!E16</f>
        <v/>
      </c>
      <c r="E90" s="155" t="str">
        <f>Yüksek!F16</f>
        <v/>
      </c>
      <c r="F90" s="184">
        <f>Yüksek!BR16</f>
        <v>0</v>
      </c>
      <c r="G90" s="153">
        <f>Yüksek!A16</f>
        <v>9</v>
      </c>
      <c r="H90" s="152" t="s">
        <v>71</v>
      </c>
      <c r="I90" s="158"/>
      <c r="J90" s="152" t="str">
        <f>'YARIŞMA BİLGİLERİ'!$F$21</f>
        <v>15 Yaş Kızlar</v>
      </c>
      <c r="K90" s="155" t="str">
        <f t="shared" si="6"/>
        <v>İZMİR-Naili Moran Türkiye Atletizm Şampiyonası</v>
      </c>
      <c r="L90" s="156">
        <f>Yüksek!BC$4</f>
        <v>0</v>
      </c>
      <c r="M90" s="156" t="s">
        <v>646</v>
      </c>
    </row>
    <row r="91" spans="1:13" s="148" customFormat="1" ht="26.25" customHeight="1" x14ac:dyDescent="0.2">
      <c r="A91" s="150">
        <v>132</v>
      </c>
      <c r="B91" s="160" t="s">
        <v>71</v>
      </c>
      <c r="C91" s="151" t="str">
        <f>Yüksek!D17</f>
        <v/>
      </c>
      <c r="D91" s="155" t="str">
        <f>Yüksek!E17</f>
        <v/>
      </c>
      <c r="E91" s="155" t="str">
        <f>Yüksek!F17</f>
        <v/>
      </c>
      <c r="F91" s="184">
        <f>Yüksek!BR17</f>
        <v>0</v>
      </c>
      <c r="G91" s="153">
        <f>Yüksek!A17</f>
        <v>10</v>
      </c>
      <c r="H91" s="152" t="s">
        <v>71</v>
      </c>
      <c r="I91" s="158"/>
      <c r="J91" s="152" t="str">
        <f>'YARIŞMA BİLGİLERİ'!$F$21</f>
        <v>15 Yaş Kızlar</v>
      </c>
      <c r="K91" s="155" t="str">
        <f t="shared" si="6"/>
        <v>İZMİR-Naili Moran Türkiye Atletizm Şampiyonası</v>
      </c>
      <c r="L91" s="156">
        <f>Yüksek!BC$4</f>
        <v>0</v>
      </c>
      <c r="M91" s="156" t="s">
        <v>646</v>
      </c>
    </row>
    <row r="92" spans="1:13" s="148" customFormat="1" ht="26.25" customHeight="1" x14ac:dyDescent="0.2">
      <c r="A92" s="150">
        <v>133</v>
      </c>
      <c r="B92" s="160" t="s">
        <v>71</v>
      </c>
      <c r="C92" s="151" t="str">
        <f>Yüksek!D18</f>
        <v/>
      </c>
      <c r="D92" s="155" t="str">
        <f>Yüksek!E18</f>
        <v/>
      </c>
      <c r="E92" s="155" t="str">
        <f>Yüksek!F18</f>
        <v/>
      </c>
      <c r="F92" s="184">
        <f>Yüksek!BR18</f>
        <v>0</v>
      </c>
      <c r="G92" s="153">
        <f>Yüksek!A18</f>
        <v>11</v>
      </c>
      <c r="H92" s="152" t="s">
        <v>71</v>
      </c>
      <c r="I92" s="158"/>
      <c r="J92" s="152" t="str">
        <f>'YARIŞMA BİLGİLERİ'!$F$21</f>
        <v>15 Yaş Kızlar</v>
      </c>
      <c r="K92" s="155" t="str">
        <f t="shared" si="6"/>
        <v>İZMİR-Naili Moran Türkiye Atletizm Şampiyonası</v>
      </c>
      <c r="L92" s="156">
        <f>Yüksek!BC$4</f>
        <v>0</v>
      </c>
      <c r="M92" s="156" t="s">
        <v>646</v>
      </c>
    </row>
    <row r="93" spans="1:13" s="148" customFormat="1" ht="26.25" customHeight="1" x14ac:dyDescent="0.2">
      <c r="A93" s="150">
        <v>134</v>
      </c>
      <c r="B93" s="160" t="s">
        <v>71</v>
      </c>
      <c r="C93" s="151" t="str">
        <f>Yüksek!D19</f>
        <v/>
      </c>
      <c r="D93" s="155" t="str">
        <f>Yüksek!E19</f>
        <v/>
      </c>
      <c r="E93" s="155" t="str">
        <f>Yüksek!F19</f>
        <v/>
      </c>
      <c r="F93" s="184">
        <f>Yüksek!BR19</f>
        <v>0</v>
      </c>
      <c r="G93" s="153">
        <f>Yüksek!A19</f>
        <v>12</v>
      </c>
      <c r="H93" s="152" t="s">
        <v>71</v>
      </c>
      <c r="I93" s="158"/>
      <c r="J93" s="152" t="str">
        <f>'YARIŞMA BİLGİLERİ'!$F$21</f>
        <v>15 Yaş Kızlar</v>
      </c>
      <c r="K93" s="155" t="str">
        <f t="shared" si="6"/>
        <v>İZMİR-Naili Moran Türkiye Atletizm Şampiyonası</v>
      </c>
      <c r="L93" s="156">
        <f>Yüksek!BC$4</f>
        <v>0</v>
      </c>
      <c r="M93" s="156" t="s">
        <v>646</v>
      </c>
    </row>
    <row r="94" spans="1:13" s="148" customFormat="1" ht="26.25" customHeight="1" x14ac:dyDescent="0.2">
      <c r="A94" s="150">
        <v>135</v>
      </c>
      <c r="B94" s="160" t="s">
        <v>71</v>
      </c>
      <c r="C94" s="151" t="str">
        <f>Yüksek!D20</f>
        <v/>
      </c>
      <c r="D94" s="155" t="str">
        <f>Yüksek!E20</f>
        <v/>
      </c>
      <c r="E94" s="155" t="str">
        <f>Yüksek!F20</f>
        <v/>
      </c>
      <c r="F94" s="184">
        <f>Yüksek!BR20</f>
        <v>0</v>
      </c>
      <c r="G94" s="153">
        <f>Yüksek!A20</f>
        <v>13</v>
      </c>
      <c r="H94" s="152" t="s">
        <v>71</v>
      </c>
      <c r="I94" s="158"/>
      <c r="J94" s="152" t="str">
        <f>'YARIŞMA BİLGİLERİ'!$F$21</f>
        <v>15 Yaş Kızlar</v>
      </c>
      <c r="K94" s="155" t="str">
        <f t="shared" si="6"/>
        <v>İZMİR-Naili Moran Türkiye Atletizm Şampiyonası</v>
      </c>
      <c r="L94" s="156">
        <f>Yüksek!BC$4</f>
        <v>0</v>
      </c>
      <c r="M94" s="156" t="s">
        <v>646</v>
      </c>
    </row>
    <row r="95" spans="1:13" s="148" customFormat="1" ht="26.25" customHeight="1" x14ac:dyDescent="0.2">
      <c r="A95" s="150">
        <v>136</v>
      </c>
      <c r="B95" s="160" t="s">
        <v>71</v>
      </c>
      <c r="C95" s="151" t="str">
        <f>Yüksek!D21</f>
        <v/>
      </c>
      <c r="D95" s="155" t="str">
        <f>Yüksek!E21</f>
        <v/>
      </c>
      <c r="E95" s="155" t="str">
        <f>Yüksek!F21</f>
        <v/>
      </c>
      <c r="F95" s="184">
        <f>Yüksek!BR21</f>
        <v>0</v>
      </c>
      <c r="G95" s="153">
        <f>Yüksek!A21</f>
        <v>14</v>
      </c>
      <c r="H95" s="152" t="s">
        <v>71</v>
      </c>
      <c r="I95" s="158"/>
      <c r="J95" s="152" t="str">
        <f>'YARIŞMA BİLGİLERİ'!$F$21</f>
        <v>15 Yaş Kızlar</v>
      </c>
      <c r="K95" s="155" t="str">
        <f t="shared" si="6"/>
        <v>İZMİR-Naili Moran Türkiye Atletizm Şampiyonası</v>
      </c>
      <c r="L95" s="156">
        <f>Yüksek!BC$4</f>
        <v>0</v>
      </c>
      <c r="M95" s="156" t="s">
        <v>646</v>
      </c>
    </row>
    <row r="96" spans="1:13" s="148" customFormat="1" ht="26.25" customHeight="1" x14ac:dyDescent="0.2">
      <c r="A96" s="150">
        <v>137</v>
      </c>
      <c r="B96" s="160" t="s">
        <v>71</v>
      </c>
      <c r="C96" s="151" t="str">
        <f>Yüksek!D22</f>
        <v/>
      </c>
      <c r="D96" s="155" t="str">
        <f>Yüksek!E22</f>
        <v/>
      </c>
      <c r="E96" s="155" t="str">
        <f>Yüksek!F22</f>
        <v/>
      </c>
      <c r="F96" s="184">
        <f>Yüksek!BR22</f>
        <v>0</v>
      </c>
      <c r="G96" s="153">
        <f>Yüksek!A22</f>
        <v>0</v>
      </c>
      <c r="H96" s="152" t="s">
        <v>71</v>
      </c>
      <c r="I96" s="158"/>
      <c r="J96" s="152" t="str">
        <f>'YARIŞMA BİLGİLERİ'!$F$21</f>
        <v>15 Yaş Kızlar</v>
      </c>
      <c r="K96" s="155" t="str">
        <f t="shared" si="6"/>
        <v>İZMİR-Naili Moran Türkiye Atletizm Şampiyonası</v>
      </c>
      <c r="L96" s="156">
        <f>Yüksek!BC$4</f>
        <v>0</v>
      </c>
      <c r="M96" s="156" t="s">
        <v>646</v>
      </c>
    </row>
    <row r="97" spans="1:13" s="148" customFormat="1" ht="26.25" customHeight="1" x14ac:dyDescent="0.2">
      <c r="A97" s="150">
        <v>138</v>
      </c>
      <c r="B97" s="160" t="s">
        <v>71</v>
      </c>
      <c r="C97" s="151" t="str">
        <f>Yüksek!D23</f>
        <v/>
      </c>
      <c r="D97" s="155" t="str">
        <f>Yüksek!E23</f>
        <v/>
      </c>
      <c r="E97" s="155" t="str">
        <f>Yüksek!F23</f>
        <v/>
      </c>
      <c r="F97" s="184">
        <f>Yüksek!BR23</f>
        <v>0</v>
      </c>
      <c r="G97" s="153">
        <f>Yüksek!A23</f>
        <v>0</v>
      </c>
      <c r="H97" s="152" t="s">
        <v>71</v>
      </c>
      <c r="I97" s="158"/>
      <c r="J97" s="152" t="str">
        <f>'YARIŞMA BİLGİLERİ'!$F$21</f>
        <v>15 Yaş Kızlar</v>
      </c>
      <c r="K97" s="155" t="str">
        <f t="shared" si="6"/>
        <v>İZMİR-Naili Moran Türkiye Atletizm Şampiyonası</v>
      </c>
      <c r="L97" s="156">
        <f>Yüksek!BC$4</f>
        <v>0</v>
      </c>
      <c r="M97" s="156" t="s">
        <v>646</v>
      </c>
    </row>
    <row r="98" spans="1:13" s="148" customFormat="1" ht="26.25" customHeight="1" x14ac:dyDescent="0.2">
      <c r="A98" s="150">
        <v>139</v>
      </c>
      <c r="B98" s="160" t="s">
        <v>71</v>
      </c>
      <c r="C98" s="151" t="str">
        <f>Yüksek!D24</f>
        <v/>
      </c>
      <c r="D98" s="155" t="str">
        <f>Yüksek!E24</f>
        <v/>
      </c>
      <c r="E98" s="155" t="str">
        <f>Yüksek!F24</f>
        <v/>
      </c>
      <c r="F98" s="184">
        <f>Yüksek!BR24</f>
        <v>0</v>
      </c>
      <c r="G98" s="153">
        <f>Yüksek!A24</f>
        <v>0</v>
      </c>
      <c r="H98" s="152" t="s">
        <v>71</v>
      </c>
      <c r="I98" s="158"/>
      <c r="J98" s="152" t="str">
        <f>'YARIŞMA BİLGİLERİ'!$F$21</f>
        <v>15 Yaş Kızlar</v>
      </c>
      <c r="K98" s="155" t="str">
        <f t="shared" si="6"/>
        <v>İZMİR-Naili Moran Türkiye Atletizm Şampiyonası</v>
      </c>
      <c r="L98" s="156">
        <f>Yüksek!BC$4</f>
        <v>0</v>
      </c>
      <c r="M98" s="156" t="s">
        <v>646</v>
      </c>
    </row>
    <row r="99" spans="1:13" s="148" customFormat="1" ht="26.25" customHeight="1" x14ac:dyDescent="0.2">
      <c r="A99" s="150">
        <v>140</v>
      </c>
      <c r="B99" s="160" t="s">
        <v>71</v>
      </c>
      <c r="C99" s="151" t="str">
        <f>Yüksek!D25</f>
        <v/>
      </c>
      <c r="D99" s="155" t="str">
        <f>Yüksek!E25</f>
        <v/>
      </c>
      <c r="E99" s="155" t="str">
        <f>Yüksek!F25</f>
        <v/>
      </c>
      <c r="F99" s="184">
        <f>Yüksek!BR25</f>
        <v>0</v>
      </c>
      <c r="G99" s="153">
        <f>Yüksek!A25</f>
        <v>0</v>
      </c>
      <c r="H99" s="152" t="s">
        <v>71</v>
      </c>
      <c r="I99" s="158"/>
      <c r="J99" s="152" t="str">
        <f>'YARIŞMA BİLGİLERİ'!$F$21</f>
        <v>15 Yaş Kızlar</v>
      </c>
      <c r="K99" s="155" t="str">
        <f t="shared" si="6"/>
        <v>İZMİR-Naili Moran Türkiye Atletizm Şampiyonası</v>
      </c>
      <c r="L99" s="156">
        <f>Yüksek!BC$4</f>
        <v>0</v>
      </c>
      <c r="M99" s="156" t="s">
        <v>646</v>
      </c>
    </row>
    <row r="100" spans="1:13" s="148" customFormat="1" ht="26.25" customHeight="1" x14ac:dyDescent="0.2">
      <c r="A100" s="150">
        <v>141</v>
      </c>
      <c r="B100" s="160" t="s">
        <v>71</v>
      </c>
      <c r="C100" s="151" t="str">
        <f>Yüksek!D26</f>
        <v/>
      </c>
      <c r="D100" s="155" t="str">
        <f>Yüksek!E26</f>
        <v/>
      </c>
      <c r="E100" s="155" t="str">
        <f>Yüksek!F26</f>
        <v/>
      </c>
      <c r="F100" s="184">
        <f>Yüksek!BR26</f>
        <v>0</v>
      </c>
      <c r="G100" s="153">
        <f>Yüksek!A26</f>
        <v>0</v>
      </c>
      <c r="H100" s="152" t="s">
        <v>71</v>
      </c>
      <c r="I100" s="158"/>
      <c r="J100" s="152" t="str">
        <f>'YARIŞMA BİLGİLERİ'!$F$21</f>
        <v>15 Yaş Kızlar</v>
      </c>
      <c r="K100" s="155" t="str">
        <f t="shared" si="6"/>
        <v>İZMİR-Naili Moran Türkiye Atletizm Şampiyonası</v>
      </c>
      <c r="L100" s="156">
        <f>Yüksek!BC$4</f>
        <v>0</v>
      </c>
      <c r="M100" s="156" t="s">
        <v>646</v>
      </c>
    </row>
    <row r="101" spans="1:13" s="148" customFormat="1" ht="26.25" customHeight="1" x14ac:dyDescent="0.2">
      <c r="A101" s="150">
        <v>142</v>
      </c>
      <c r="B101" s="160" t="s">
        <v>71</v>
      </c>
      <c r="C101" s="151" t="str">
        <f>Yüksek!D27</f>
        <v/>
      </c>
      <c r="D101" s="155" t="str">
        <f>Yüksek!E27</f>
        <v/>
      </c>
      <c r="E101" s="155" t="str">
        <f>Yüksek!F27</f>
        <v/>
      </c>
      <c r="F101" s="184">
        <f>Yüksek!BR27</f>
        <v>0</v>
      </c>
      <c r="G101" s="153">
        <f>Yüksek!A27</f>
        <v>0</v>
      </c>
      <c r="H101" s="152" t="s">
        <v>71</v>
      </c>
      <c r="I101" s="158"/>
      <c r="J101" s="152" t="str">
        <f>'YARIŞMA BİLGİLERİ'!$F$21</f>
        <v>15 Yaş Kızlar</v>
      </c>
      <c r="K101" s="155" t="str">
        <f t="shared" si="6"/>
        <v>İZMİR-Naili Moran Türkiye Atletizm Şampiyonası</v>
      </c>
      <c r="L101" s="156">
        <f>Yüksek!BC$4</f>
        <v>0</v>
      </c>
      <c r="M101" s="156" t="s">
        <v>646</v>
      </c>
    </row>
    <row r="102" spans="1:13" s="148" customFormat="1" ht="26.25" customHeight="1" x14ac:dyDescent="0.2">
      <c r="A102" s="150">
        <v>143</v>
      </c>
      <c r="B102" s="160" t="s">
        <v>71</v>
      </c>
      <c r="C102" s="151" t="str">
        <f>Yüksek!D28</f>
        <v/>
      </c>
      <c r="D102" s="155" t="str">
        <f>Yüksek!E28</f>
        <v/>
      </c>
      <c r="E102" s="155" t="str">
        <f>Yüksek!F28</f>
        <v/>
      </c>
      <c r="F102" s="184">
        <f>Yüksek!BR28</f>
        <v>0</v>
      </c>
      <c r="G102" s="153">
        <f>Yüksek!A28</f>
        <v>0</v>
      </c>
      <c r="H102" s="152" t="s">
        <v>71</v>
      </c>
      <c r="I102" s="158"/>
      <c r="J102" s="152" t="str">
        <f>'YARIŞMA BİLGİLERİ'!$F$21</f>
        <v>15 Yaş Kızlar</v>
      </c>
      <c r="K102" s="155" t="str">
        <f t="shared" si="6"/>
        <v>İZMİR-Naili Moran Türkiye Atletizm Şampiyonası</v>
      </c>
      <c r="L102" s="156">
        <f>Yüksek!BC$4</f>
        <v>0</v>
      </c>
      <c r="M102" s="156" t="s">
        <v>646</v>
      </c>
    </row>
    <row r="103" spans="1:13" s="148" customFormat="1" ht="26.25" customHeight="1" x14ac:dyDescent="0.2">
      <c r="A103" s="150">
        <v>144</v>
      </c>
      <c r="B103" s="160" t="s">
        <v>71</v>
      </c>
      <c r="C103" s="151" t="str">
        <f>Yüksek!D29</f>
        <v/>
      </c>
      <c r="D103" s="155" t="str">
        <f>Yüksek!E29</f>
        <v/>
      </c>
      <c r="E103" s="155" t="str">
        <f>Yüksek!F29</f>
        <v/>
      </c>
      <c r="F103" s="184">
        <f>Yüksek!BR29</f>
        <v>0</v>
      </c>
      <c r="G103" s="153">
        <f>Yüksek!A29</f>
        <v>0</v>
      </c>
      <c r="H103" s="152" t="s">
        <v>71</v>
      </c>
      <c r="I103" s="158"/>
      <c r="J103" s="152" t="str">
        <f>'YARIŞMA BİLGİLERİ'!$F$21</f>
        <v>15 Yaş Kızlar</v>
      </c>
      <c r="K103" s="155" t="str">
        <f t="shared" si="6"/>
        <v>İZMİR-Naili Moran Türkiye Atletizm Şampiyonası</v>
      </c>
      <c r="L103" s="156">
        <f>Yüksek!BC$4</f>
        <v>0</v>
      </c>
      <c r="M103" s="156" t="s">
        <v>646</v>
      </c>
    </row>
    <row r="104" spans="1:13" s="148" customFormat="1" ht="26.25" customHeight="1" x14ac:dyDescent="0.2">
      <c r="A104" s="150">
        <v>145</v>
      </c>
      <c r="B104" s="160" t="s">
        <v>71</v>
      </c>
      <c r="C104" s="151" t="str">
        <f>Yüksek!D30</f>
        <v/>
      </c>
      <c r="D104" s="155" t="str">
        <f>Yüksek!E30</f>
        <v/>
      </c>
      <c r="E104" s="155" t="str">
        <f>Yüksek!F30</f>
        <v/>
      </c>
      <c r="F104" s="184">
        <f>Yüksek!BR30</f>
        <v>0</v>
      </c>
      <c r="G104" s="153">
        <f>Yüksek!A30</f>
        <v>0</v>
      </c>
      <c r="H104" s="152" t="s">
        <v>71</v>
      </c>
      <c r="I104" s="158"/>
      <c r="J104" s="152" t="str">
        <f>'YARIŞMA BİLGİLERİ'!$F$21</f>
        <v>15 Yaş Kızlar</v>
      </c>
      <c r="K104" s="155" t="str">
        <f t="shared" si="6"/>
        <v>İZMİR-Naili Moran Türkiye Atletizm Şampiyonası</v>
      </c>
      <c r="L104" s="156">
        <f>Yüksek!BC$4</f>
        <v>0</v>
      </c>
      <c r="M104" s="156" t="s">
        <v>646</v>
      </c>
    </row>
    <row r="105" spans="1:13" s="148" customFormat="1" ht="26.25" customHeight="1" x14ac:dyDescent="0.2">
      <c r="A105" s="150">
        <v>146</v>
      </c>
      <c r="B105" s="160" t="s">
        <v>71</v>
      </c>
      <c r="C105" s="151" t="str">
        <f>Yüksek!D31</f>
        <v/>
      </c>
      <c r="D105" s="155" t="str">
        <f>Yüksek!E31</f>
        <v/>
      </c>
      <c r="E105" s="155" t="str">
        <f>Yüksek!F31</f>
        <v/>
      </c>
      <c r="F105" s="184">
        <f>Yüksek!BR31</f>
        <v>0</v>
      </c>
      <c r="G105" s="153">
        <f>Yüksek!A31</f>
        <v>0</v>
      </c>
      <c r="H105" s="152" t="s">
        <v>71</v>
      </c>
      <c r="I105" s="158"/>
      <c r="J105" s="152" t="str">
        <f>'YARIŞMA BİLGİLERİ'!$F$21</f>
        <v>15 Yaş Kızlar</v>
      </c>
      <c r="K105" s="155" t="str">
        <f t="shared" si="6"/>
        <v>İZMİR-Naili Moran Türkiye Atletizm Şampiyonası</v>
      </c>
      <c r="L105" s="156">
        <f>Yüksek!BC$4</f>
        <v>0</v>
      </c>
      <c r="M105" s="156" t="s">
        <v>646</v>
      </c>
    </row>
    <row r="106" spans="1:13" s="148" customFormat="1" ht="26.25" customHeight="1" x14ac:dyDescent="0.2">
      <c r="A106" s="150">
        <v>147</v>
      </c>
      <c r="B106" s="160" t="s">
        <v>71</v>
      </c>
      <c r="C106" s="151" t="str">
        <f>Yüksek!D32</f>
        <v/>
      </c>
      <c r="D106" s="155" t="str">
        <f>Yüksek!E32</f>
        <v/>
      </c>
      <c r="E106" s="155" t="str">
        <f>Yüksek!F32</f>
        <v/>
      </c>
      <c r="F106" s="184">
        <f>Yüksek!BR32</f>
        <v>0</v>
      </c>
      <c r="G106" s="153">
        <f>Yüksek!A32</f>
        <v>0</v>
      </c>
      <c r="H106" s="152" t="s">
        <v>71</v>
      </c>
      <c r="I106" s="158"/>
      <c r="J106" s="152" t="str">
        <f>'YARIŞMA BİLGİLERİ'!$F$21</f>
        <v>15 Yaş Kızlar</v>
      </c>
      <c r="K106" s="155" t="str">
        <f t="shared" si="6"/>
        <v>İZMİR-Naili Moran Türkiye Atletizm Şampiyonası</v>
      </c>
      <c r="L106" s="156">
        <f>Yüksek!BC$4</f>
        <v>0</v>
      </c>
      <c r="M106" s="156" t="s">
        <v>646</v>
      </c>
    </row>
    <row r="107" spans="1:13" s="148" customFormat="1" ht="26.25" customHeight="1" x14ac:dyDescent="0.2">
      <c r="A107" s="150">
        <v>210</v>
      </c>
      <c r="B107" s="160" t="s">
        <v>153</v>
      </c>
      <c r="C107" s="151">
        <f>'800m.'!C8</f>
        <v>37987</v>
      </c>
      <c r="D107" s="155" t="str">
        <f>'800m.'!D8</f>
        <v>ELİF SILA BAYRAKTAR</v>
      </c>
      <c r="E107" s="155" t="str">
        <f>'800m.'!E8</f>
        <v>İZMİR</v>
      </c>
      <c r="F107" s="185">
        <f>'800m.'!F8</f>
        <v>24452</v>
      </c>
      <c r="G107" s="153">
        <f>'800m.'!A8</f>
        <v>1</v>
      </c>
      <c r="H107" s="152" t="s">
        <v>153</v>
      </c>
      <c r="I107" s="158"/>
      <c r="J107" s="152" t="str">
        <f>'YARIŞMA BİLGİLERİ'!$F$21</f>
        <v>15 Yaş Kızlar</v>
      </c>
      <c r="K107" s="155" t="str">
        <f>CONCATENATE(K$1,"-",A$1)</f>
        <v>İZMİR-Naili Moran Türkiye Atletizm Şampiyonası</v>
      </c>
      <c r="L107" s="156">
        <f>'800m.'!N$4</f>
        <v>0</v>
      </c>
      <c r="M107" s="156" t="s">
        <v>646</v>
      </c>
    </row>
    <row r="108" spans="1:13" s="148" customFormat="1" ht="26.25" customHeight="1" x14ac:dyDescent="0.2">
      <c r="A108" s="150">
        <v>211</v>
      </c>
      <c r="B108" s="160" t="s">
        <v>153</v>
      </c>
      <c r="C108" s="151">
        <f>'800m.'!C9</f>
        <v>0</v>
      </c>
      <c r="D108" s="155">
        <f>'800m.'!D9</f>
        <v>0</v>
      </c>
      <c r="E108" s="155">
        <f>'800m.'!E9</f>
        <v>0</v>
      </c>
      <c r="F108" s="185">
        <f>'800m.'!F9</f>
        <v>0</v>
      </c>
      <c r="G108" s="153">
        <f>'800m.'!A9</f>
        <v>0</v>
      </c>
      <c r="H108" s="152" t="s">
        <v>153</v>
      </c>
      <c r="I108" s="158"/>
      <c r="J108" s="152" t="str">
        <f>'YARIŞMA BİLGİLERİ'!$F$21</f>
        <v>15 Yaş Kızlar</v>
      </c>
      <c r="K108" s="155" t="str">
        <f t="shared" ref="K108:K131" si="7">CONCATENATE(K$1,"-",A$1)</f>
        <v>İZMİR-Naili Moran Türkiye Atletizm Şampiyonası</v>
      </c>
      <c r="L108" s="156">
        <f>'800m.'!N$4</f>
        <v>0</v>
      </c>
      <c r="M108" s="156" t="s">
        <v>646</v>
      </c>
    </row>
    <row r="109" spans="1:13" s="148" customFormat="1" ht="26.25" customHeight="1" x14ac:dyDescent="0.2">
      <c r="A109" s="150">
        <v>212</v>
      </c>
      <c r="B109" s="160" t="s">
        <v>153</v>
      </c>
      <c r="C109" s="151">
        <f>'800m.'!C10</f>
        <v>0</v>
      </c>
      <c r="D109" s="155">
        <f>'800m.'!D10</f>
        <v>0</v>
      </c>
      <c r="E109" s="155">
        <f>'800m.'!E10</f>
        <v>0</v>
      </c>
      <c r="F109" s="185">
        <f>'800m.'!F10</f>
        <v>0</v>
      </c>
      <c r="G109" s="153">
        <f>'800m.'!A10</f>
        <v>0</v>
      </c>
      <c r="H109" s="152" t="s">
        <v>153</v>
      </c>
      <c r="I109" s="158"/>
      <c r="J109" s="152" t="str">
        <f>'YARIŞMA BİLGİLERİ'!$F$21</f>
        <v>15 Yaş Kızlar</v>
      </c>
      <c r="K109" s="155" t="str">
        <f t="shared" si="7"/>
        <v>İZMİR-Naili Moran Türkiye Atletizm Şampiyonası</v>
      </c>
      <c r="L109" s="156">
        <f>'800m.'!N$4</f>
        <v>0</v>
      </c>
      <c r="M109" s="156" t="s">
        <v>646</v>
      </c>
    </row>
    <row r="110" spans="1:13" s="148" customFormat="1" ht="26.25" customHeight="1" x14ac:dyDescent="0.2">
      <c r="A110" s="150">
        <v>213</v>
      </c>
      <c r="B110" s="160" t="s">
        <v>153</v>
      </c>
      <c r="C110" s="151">
        <f>'800m.'!C11</f>
        <v>0</v>
      </c>
      <c r="D110" s="155">
        <f>'800m.'!D11</f>
        <v>0</v>
      </c>
      <c r="E110" s="155">
        <f>'800m.'!E11</f>
        <v>0</v>
      </c>
      <c r="F110" s="185">
        <f>'800m.'!F11</f>
        <v>0</v>
      </c>
      <c r="G110" s="153">
        <f>'800m.'!A11</f>
        <v>0</v>
      </c>
      <c r="H110" s="152" t="s">
        <v>153</v>
      </c>
      <c r="I110" s="158"/>
      <c r="J110" s="152" t="str">
        <f>'YARIŞMA BİLGİLERİ'!$F$21</f>
        <v>15 Yaş Kızlar</v>
      </c>
      <c r="K110" s="155" t="str">
        <f t="shared" si="7"/>
        <v>İZMİR-Naili Moran Türkiye Atletizm Şampiyonası</v>
      </c>
      <c r="L110" s="156">
        <f>'800m.'!N$4</f>
        <v>0</v>
      </c>
      <c r="M110" s="156" t="s">
        <v>646</v>
      </c>
    </row>
    <row r="111" spans="1:13" s="148" customFormat="1" ht="26.25" customHeight="1" x14ac:dyDescent="0.2">
      <c r="A111" s="150">
        <v>214</v>
      </c>
      <c r="B111" s="160" t="s">
        <v>153</v>
      </c>
      <c r="C111" s="151">
        <f>'800m.'!C12</f>
        <v>0</v>
      </c>
      <c r="D111" s="155">
        <f>'800m.'!D12</f>
        <v>0</v>
      </c>
      <c r="E111" s="155">
        <f>'800m.'!E12</f>
        <v>0</v>
      </c>
      <c r="F111" s="185">
        <f>'800m.'!F12</f>
        <v>0</v>
      </c>
      <c r="G111" s="153">
        <f>'800m.'!A12</f>
        <v>0</v>
      </c>
      <c r="H111" s="152" t="s">
        <v>153</v>
      </c>
      <c r="I111" s="158"/>
      <c r="J111" s="152" t="str">
        <f>'YARIŞMA BİLGİLERİ'!$F$21</f>
        <v>15 Yaş Kızlar</v>
      </c>
      <c r="K111" s="155" t="str">
        <f t="shared" si="7"/>
        <v>İZMİR-Naili Moran Türkiye Atletizm Şampiyonası</v>
      </c>
      <c r="L111" s="156">
        <f>'800m.'!N$4</f>
        <v>0</v>
      </c>
      <c r="M111" s="156" t="s">
        <v>646</v>
      </c>
    </row>
    <row r="112" spans="1:13" s="148" customFormat="1" ht="26.25" customHeight="1" x14ac:dyDescent="0.2">
      <c r="A112" s="150">
        <v>215</v>
      </c>
      <c r="B112" s="160" t="s">
        <v>153</v>
      </c>
      <c r="C112" s="151">
        <f>'800m.'!C13</f>
        <v>0</v>
      </c>
      <c r="D112" s="155">
        <f>'800m.'!D13</f>
        <v>0</v>
      </c>
      <c r="E112" s="155">
        <f>'800m.'!E13</f>
        <v>0</v>
      </c>
      <c r="F112" s="185">
        <f>'800m.'!F13</f>
        <v>0</v>
      </c>
      <c r="G112" s="153">
        <f>'800m.'!A13</f>
        <v>0</v>
      </c>
      <c r="H112" s="152" t="s">
        <v>153</v>
      </c>
      <c r="I112" s="158"/>
      <c r="J112" s="152" t="str">
        <f>'YARIŞMA BİLGİLERİ'!$F$21</f>
        <v>15 Yaş Kızlar</v>
      </c>
      <c r="K112" s="155" t="str">
        <f t="shared" si="7"/>
        <v>İZMİR-Naili Moran Türkiye Atletizm Şampiyonası</v>
      </c>
      <c r="L112" s="156">
        <f>'800m.'!N$4</f>
        <v>0</v>
      </c>
      <c r="M112" s="156" t="s">
        <v>646</v>
      </c>
    </row>
    <row r="113" spans="1:13" s="148" customFormat="1" ht="26.25" customHeight="1" x14ac:dyDescent="0.2">
      <c r="A113" s="150">
        <v>216</v>
      </c>
      <c r="B113" s="160" t="s">
        <v>153</v>
      </c>
      <c r="C113" s="151">
        <f>'800m.'!C14</f>
        <v>0</v>
      </c>
      <c r="D113" s="155">
        <f>'800m.'!D14</f>
        <v>0</v>
      </c>
      <c r="E113" s="155">
        <f>'800m.'!E14</f>
        <v>0</v>
      </c>
      <c r="F113" s="185">
        <f>'800m.'!F14</f>
        <v>0</v>
      </c>
      <c r="G113" s="153">
        <f>'800m.'!A14</f>
        <v>0</v>
      </c>
      <c r="H113" s="152" t="s">
        <v>153</v>
      </c>
      <c r="I113" s="158"/>
      <c r="J113" s="152" t="str">
        <f>'YARIŞMA BİLGİLERİ'!$F$21</f>
        <v>15 Yaş Kızlar</v>
      </c>
      <c r="K113" s="155" t="str">
        <f t="shared" si="7"/>
        <v>İZMİR-Naili Moran Türkiye Atletizm Şampiyonası</v>
      </c>
      <c r="L113" s="156">
        <f>'800m.'!N$4</f>
        <v>0</v>
      </c>
      <c r="M113" s="156" t="s">
        <v>646</v>
      </c>
    </row>
    <row r="114" spans="1:13" s="148" customFormat="1" ht="26.25" customHeight="1" x14ac:dyDescent="0.2">
      <c r="A114" s="150">
        <v>217</v>
      </c>
      <c r="B114" s="160" t="s">
        <v>153</v>
      </c>
      <c r="C114" s="151">
        <f>'800m.'!C15</f>
        <v>0</v>
      </c>
      <c r="D114" s="155">
        <f>'800m.'!D15</f>
        <v>0</v>
      </c>
      <c r="E114" s="155">
        <f>'800m.'!E15</f>
        <v>0</v>
      </c>
      <c r="F114" s="185">
        <f>'800m.'!F15</f>
        <v>0</v>
      </c>
      <c r="G114" s="153">
        <f>'800m.'!A15</f>
        <v>0</v>
      </c>
      <c r="H114" s="152" t="s">
        <v>153</v>
      </c>
      <c r="I114" s="158"/>
      <c r="J114" s="152" t="str">
        <f>'YARIŞMA BİLGİLERİ'!$F$21</f>
        <v>15 Yaş Kızlar</v>
      </c>
      <c r="K114" s="155" t="str">
        <f t="shared" si="7"/>
        <v>İZMİR-Naili Moran Türkiye Atletizm Şampiyonası</v>
      </c>
      <c r="L114" s="156">
        <f>'800m.'!N$4</f>
        <v>0</v>
      </c>
      <c r="M114" s="156" t="s">
        <v>646</v>
      </c>
    </row>
    <row r="115" spans="1:13" s="148" customFormat="1" ht="26.25" customHeight="1" x14ac:dyDescent="0.2">
      <c r="A115" s="150">
        <v>218</v>
      </c>
      <c r="B115" s="160" t="s">
        <v>153</v>
      </c>
      <c r="C115" s="151" t="e">
        <f>'800m.'!#REF!</f>
        <v>#REF!</v>
      </c>
      <c r="D115" s="155" t="e">
        <f>'800m.'!#REF!</f>
        <v>#REF!</v>
      </c>
      <c r="E115" s="155" t="e">
        <f>'800m.'!#REF!</f>
        <v>#REF!</v>
      </c>
      <c r="F115" s="185" t="e">
        <f>'800m.'!#REF!</f>
        <v>#REF!</v>
      </c>
      <c r="G115" s="153" t="e">
        <f>'800m.'!#REF!</f>
        <v>#REF!</v>
      </c>
      <c r="H115" s="152" t="s">
        <v>153</v>
      </c>
      <c r="I115" s="158"/>
      <c r="J115" s="152" t="str">
        <f>'YARIŞMA BİLGİLERİ'!$F$21</f>
        <v>15 Yaş Kızlar</v>
      </c>
      <c r="K115" s="155" t="str">
        <f t="shared" si="7"/>
        <v>İZMİR-Naili Moran Türkiye Atletizm Şampiyonası</v>
      </c>
      <c r="L115" s="156">
        <f>'800m.'!N$4</f>
        <v>0</v>
      </c>
      <c r="M115" s="156" t="s">
        <v>646</v>
      </c>
    </row>
    <row r="116" spans="1:13" s="148" customFormat="1" ht="26.25" customHeight="1" x14ac:dyDescent="0.2">
      <c r="A116" s="150">
        <v>219</v>
      </c>
      <c r="B116" s="160" t="s">
        <v>153</v>
      </c>
      <c r="C116" s="151" t="e">
        <f>'800m.'!#REF!</f>
        <v>#REF!</v>
      </c>
      <c r="D116" s="155" t="e">
        <f>'800m.'!#REF!</f>
        <v>#REF!</v>
      </c>
      <c r="E116" s="155" t="e">
        <f>'800m.'!#REF!</f>
        <v>#REF!</v>
      </c>
      <c r="F116" s="185" t="e">
        <f>'800m.'!#REF!</f>
        <v>#REF!</v>
      </c>
      <c r="G116" s="153" t="e">
        <f>'800m.'!#REF!</f>
        <v>#REF!</v>
      </c>
      <c r="H116" s="152" t="s">
        <v>153</v>
      </c>
      <c r="I116" s="158"/>
      <c r="J116" s="152" t="str">
        <f>'YARIŞMA BİLGİLERİ'!$F$21</f>
        <v>15 Yaş Kızlar</v>
      </c>
      <c r="K116" s="155" t="str">
        <f t="shared" si="7"/>
        <v>İZMİR-Naili Moran Türkiye Atletizm Şampiyonası</v>
      </c>
      <c r="L116" s="156">
        <f>'800m.'!N$4</f>
        <v>0</v>
      </c>
      <c r="M116" s="156" t="s">
        <v>646</v>
      </c>
    </row>
    <row r="117" spans="1:13" s="148" customFormat="1" ht="26.25" customHeight="1" x14ac:dyDescent="0.2">
      <c r="A117" s="150">
        <v>220</v>
      </c>
      <c r="B117" s="160" t="s">
        <v>153</v>
      </c>
      <c r="C117" s="151" t="e">
        <f>'800m.'!#REF!</f>
        <v>#REF!</v>
      </c>
      <c r="D117" s="155" t="e">
        <f>'800m.'!#REF!</f>
        <v>#REF!</v>
      </c>
      <c r="E117" s="155" t="e">
        <f>'800m.'!#REF!</f>
        <v>#REF!</v>
      </c>
      <c r="F117" s="185" t="e">
        <f>'800m.'!#REF!</f>
        <v>#REF!</v>
      </c>
      <c r="G117" s="153" t="e">
        <f>'800m.'!#REF!</f>
        <v>#REF!</v>
      </c>
      <c r="H117" s="152" t="s">
        <v>153</v>
      </c>
      <c r="I117" s="158"/>
      <c r="J117" s="152" t="str">
        <f>'YARIŞMA BİLGİLERİ'!$F$21</f>
        <v>15 Yaş Kızlar</v>
      </c>
      <c r="K117" s="155" t="str">
        <f t="shared" si="7"/>
        <v>İZMİR-Naili Moran Türkiye Atletizm Şampiyonası</v>
      </c>
      <c r="L117" s="156">
        <f>'800m.'!N$4</f>
        <v>0</v>
      </c>
      <c r="M117" s="156" t="s">
        <v>646</v>
      </c>
    </row>
    <row r="118" spans="1:13" s="148" customFormat="1" ht="26.25" customHeight="1" x14ac:dyDescent="0.2">
      <c r="A118" s="150">
        <v>221</v>
      </c>
      <c r="B118" s="160" t="s">
        <v>153</v>
      </c>
      <c r="C118" s="151" t="e">
        <f>'800m.'!#REF!</f>
        <v>#REF!</v>
      </c>
      <c r="D118" s="155" t="e">
        <f>'800m.'!#REF!</f>
        <v>#REF!</v>
      </c>
      <c r="E118" s="155" t="e">
        <f>'800m.'!#REF!</f>
        <v>#REF!</v>
      </c>
      <c r="F118" s="185" t="e">
        <f>'800m.'!#REF!</f>
        <v>#REF!</v>
      </c>
      <c r="G118" s="153" t="e">
        <f>'800m.'!#REF!</f>
        <v>#REF!</v>
      </c>
      <c r="H118" s="152" t="s">
        <v>153</v>
      </c>
      <c r="I118" s="158"/>
      <c r="J118" s="152" t="str">
        <f>'YARIŞMA BİLGİLERİ'!$F$21</f>
        <v>15 Yaş Kızlar</v>
      </c>
      <c r="K118" s="155" t="str">
        <f t="shared" si="7"/>
        <v>İZMİR-Naili Moran Türkiye Atletizm Şampiyonası</v>
      </c>
      <c r="L118" s="156">
        <f>'800m.'!N$4</f>
        <v>0</v>
      </c>
      <c r="M118" s="156" t="s">
        <v>646</v>
      </c>
    </row>
    <row r="119" spans="1:13" s="148" customFormat="1" ht="26.25" customHeight="1" x14ac:dyDescent="0.2">
      <c r="A119" s="150">
        <v>222</v>
      </c>
      <c r="B119" s="160" t="s">
        <v>153</v>
      </c>
      <c r="C119" s="151">
        <f>'800m.'!C16</f>
        <v>0</v>
      </c>
      <c r="D119" s="155">
        <f>'800m.'!D16</f>
        <v>0</v>
      </c>
      <c r="E119" s="155">
        <f>'800m.'!E16</f>
        <v>0</v>
      </c>
      <c r="F119" s="185">
        <f>'800m.'!F16</f>
        <v>0</v>
      </c>
      <c r="G119" s="153">
        <f>'800m.'!A16</f>
        <v>0</v>
      </c>
      <c r="H119" s="152" t="s">
        <v>153</v>
      </c>
      <c r="I119" s="158"/>
      <c r="J119" s="152" t="str">
        <f>'YARIŞMA BİLGİLERİ'!$F$21</f>
        <v>15 Yaş Kızlar</v>
      </c>
      <c r="K119" s="155" t="str">
        <f t="shared" si="7"/>
        <v>İZMİR-Naili Moran Türkiye Atletizm Şampiyonası</v>
      </c>
      <c r="L119" s="156">
        <f>'800m.'!N$4</f>
        <v>0</v>
      </c>
      <c r="M119" s="156" t="s">
        <v>646</v>
      </c>
    </row>
    <row r="120" spans="1:13" s="148" customFormat="1" ht="26.25" customHeight="1" x14ac:dyDescent="0.2">
      <c r="A120" s="150">
        <v>223</v>
      </c>
      <c r="B120" s="160" t="s">
        <v>153</v>
      </c>
      <c r="C120" s="151">
        <f>'800m.'!C17</f>
        <v>0</v>
      </c>
      <c r="D120" s="155">
        <f>'800m.'!D17</f>
        <v>0</v>
      </c>
      <c r="E120" s="155">
        <f>'800m.'!E17</f>
        <v>0</v>
      </c>
      <c r="F120" s="185">
        <f>'800m.'!F17</f>
        <v>0</v>
      </c>
      <c r="G120" s="153">
        <f>'800m.'!A17</f>
        <v>0</v>
      </c>
      <c r="H120" s="152" t="s">
        <v>153</v>
      </c>
      <c r="I120" s="158"/>
      <c r="J120" s="152" t="str">
        <f>'YARIŞMA BİLGİLERİ'!$F$21</f>
        <v>15 Yaş Kızlar</v>
      </c>
      <c r="K120" s="155" t="str">
        <f t="shared" si="7"/>
        <v>İZMİR-Naili Moran Türkiye Atletizm Şampiyonası</v>
      </c>
      <c r="L120" s="156">
        <f>'800m.'!N$4</f>
        <v>0</v>
      </c>
      <c r="M120" s="156" t="s">
        <v>646</v>
      </c>
    </row>
    <row r="121" spans="1:13" s="148" customFormat="1" ht="26.25" customHeight="1" x14ac:dyDescent="0.2">
      <c r="A121" s="150">
        <v>224</v>
      </c>
      <c r="B121" s="160" t="s">
        <v>153</v>
      </c>
      <c r="C121" s="151">
        <f>'800m.'!C18</f>
        <v>0</v>
      </c>
      <c r="D121" s="155">
        <f>'800m.'!D18</f>
        <v>0</v>
      </c>
      <c r="E121" s="155">
        <f>'800m.'!E18</f>
        <v>0</v>
      </c>
      <c r="F121" s="185">
        <f>'800m.'!F18</f>
        <v>0</v>
      </c>
      <c r="G121" s="153">
        <f>'800m.'!A18</f>
        <v>0</v>
      </c>
      <c r="H121" s="152" t="s">
        <v>153</v>
      </c>
      <c r="I121" s="158"/>
      <c r="J121" s="152" t="str">
        <f>'YARIŞMA BİLGİLERİ'!$F$21</f>
        <v>15 Yaş Kızlar</v>
      </c>
      <c r="K121" s="155" t="str">
        <f t="shared" si="7"/>
        <v>İZMİR-Naili Moran Türkiye Atletizm Şampiyonası</v>
      </c>
      <c r="L121" s="156">
        <f>'800m.'!N$4</f>
        <v>0</v>
      </c>
      <c r="M121" s="156" t="s">
        <v>646</v>
      </c>
    </row>
    <row r="122" spans="1:13" s="148" customFormat="1" ht="26.25" customHeight="1" x14ac:dyDescent="0.2">
      <c r="A122" s="150">
        <v>225</v>
      </c>
      <c r="B122" s="160" t="s">
        <v>153</v>
      </c>
      <c r="C122" s="151">
        <f>'800m.'!C19</f>
        <v>0</v>
      </c>
      <c r="D122" s="155">
        <f>'800m.'!D19</f>
        <v>0</v>
      </c>
      <c r="E122" s="155">
        <f>'800m.'!E19</f>
        <v>0</v>
      </c>
      <c r="F122" s="185">
        <f>'800m.'!F19</f>
        <v>0</v>
      </c>
      <c r="G122" s="153">
        <f>'800m.'!A19</f>
        <v>0</v>
      </c>
      <c r="H122" s="152" t="s">
        <v>153</v>
      </c>
      <c r="I122" s="158"/>
      <c r="J122" s="152" t="str">
        <f>'YARIŞMA BİLGİLERİ'!$F$21</f>
        <v>15 Yaş Kızlar</v>
      </c>
      <c r="K122" s="155" t="str">
        <f t="shared" si="7"/>
        <v>İZMİR-Naili Moran Türkiye Atletizm Şampiyonası</v>
      </c>
      <c r="L122" s="156">
        <f>'800m.'!N$4</f>
        <v>0</v>
      </c>
      <c r="M122" s="156" t="s">
        <v>646</v>
      </c>
    </row>
    <row r="123" spans="1:13" s="148" customFormat="1" ht="26.25" customHeight="1" x14ac:dyDescent="0.2">
      <c r="A123" s="150">
        <v>226</v>
      </c>
      <c r="B123" s="160" t="s">
        <v>153</v>
      </c>
      <c r="C123" s="151">
        <f>'800m.'!C20</f>
        <v>0</v>
      </c>
      <c r="D123" s="155">
        <f>'800m.'!D20</f>
        <v>0</v>
      </c>
      <c r="E123" s="155">
        <f>'800m.'!E20</f>
        <v>0</v>
      </c>
      <c r="F123" s="185">
        <f>'800m.'!F20</f>
        <v>0</v>
      </c>
      <c r="G123" s="153">
        <f>'800m.'!A20</f>
        <v>0</v>
      </c>
      <c r="H123" s="152" t="s">
        <v>153</v>
      </c>
      <c r="I123" s="158"/>
      <c r="J123" s="152" t="str">
        <f>'YARIŞMA BİLGİLERİ'!$F$21</f>
        <v>15 Yaş Kızlar</v>
      </c>
      <c r="K123" s="155" t="str">
        <f t="shared" si="7"/>
        <v>İZMİR-Naili Moran Türkiye Atletizm Şampiyonası</v>
      </c>
      <c r="L123" s="156">
        <f>'800m.'!N$4</f>
        <v>0</v>
      </c>
      <c r="M123" s="156" t="s">
        <v>646</v>
      </c>
    </row>
    <row r="124" spans="1:13" s="148" customFormat="1" ht="26.25" customHeight="1" x14ac:dyDescent="0.2">
      <c r="A124" s="150">
        <v>227</v>
      </c>
      <c r="B124" s="160" t="s">
        <v>153</v>
      </c>
      <c r="C124" s="151">
        <f>'800m.'!C21</f>
        <v>0</v>
      </c>
      <c r="D124" s="155">
        <f>'800m.'!D21</f>
        <v>0</v>
      </c>
      <c r="E124" s="155">
        <f>'800m.'!E21</f>
        <v>0</v>
      </c>
      <c r="F124" s="185">
        <f>'800m.'!F21</f>
        <v>0</v>
      </c>
      <c r="G124" s="153">
        <f>'800m.'!A21</f>
        <v>0</v>
      </c>
      <c r="H124" s="152" t="s">
        <v>153</v>
      </c>
      <c r="I124" s="158"/>
      <c r="J124" s="152" t="str">
        <f>'YARIŞMA BİLGİLERİ'!$F$21</f>
        <v>15 Yaş Kızlar</v>
      </c>
      <c r="K124" s="155" t="str">
        <f t="shared" si="7"/>
        <v>İZMİR-Naili Moran Türkiye Atletizm Şampiyonası</v>
      </c>
      <c r="L124" s="156">
        <f>'800m.'!N$4</f>
        <v>0</v>
      </c>
      <c r="M124" s="156" t="s">
        <v>646</v>
      </c>
    </row>
    <row r="125" spans="1:13" s="148" customFormat="1" ht="26.25" customHeight="1" x14ac:dyDescent="0.2">
      <c r="A125" s="150">
        <v>228</v>
      </c>
      <c r="B125" s="160" t="s">
        <v>153</v>
      </c>
      <c r="C125" s="151">
        <f>'800m.'!C22</f>
        <v>0</v>
      </c>
      <c r="D125" s="155">
        <f>'800m.'!D22</f>
        <v>0</v>
      </c>
      <c r="E125" s="155">
        <f>'800m.'!E22</f>
        <v>0</v>
      </c>
      <c r="F125" s="185">
        <f>'800m.'!F22</f>
        <v>0</v>
      </c>
      <c r="G125" s="153">
        <f>'800m.'!A22</f>
        <v>0</v>
      </c>
      <c r="H125" s="152" t="s">
        <v>153</v>
      </c>
      <c r="I125" s="158"/>
      <c r="J125" s="152" t="str">
        <f>'YARIŞMA BİLGİLERİ'!$F$21</f>
        <v>15 Yaş Kızlar</v>
      </c>
      <c r="K125" s="155" t="str">
        <f t="shared" si="7"/>
        <v>İZMİR-Naili Moran Türkiye Atletizm Şampiyonası</v>
      </c>
      <c r="L125" s="156">
        <f>'800m.'!N$4</f>
        <v>0</v>
      </c>
      <c r="M125" s="156" t="s">
        <v>646</v>
      </c>
    </row>
    <row r="126" spans="1:13" s="148" customFormat="1" ht="26.25" customHeight="1" x14ac:dyDescent="0.2">
      <c r="A126" s="150">
        <v>229</v>
      </c>
      <c r="B126" s="160" t="s">
        <v>153</v>
      </c>
      <c r="C126" s="151">
        <f>'800m.'!C23</f>
        <v>0</v>
      </c>
      <c r="D126" s="155">
        <f>'800m.'!D23</f>
        <v>0</v>
      </c>
      <c r="E126" s="155">
        <f>'800m.'!E23</f>
        <v>0</v>
      </c>
      <c r="F126" s="185">
        <f>'800m.'!F23</f>
        <v>0</v>
      </c>
      <c r="G126" s="153">
        <f>'800m.'!A23</f>
        <v>0</v>
      </c>
      <c r="H126" s="152" t="s">
        <v>153</v>
      </c>
      <c r="I126" s="158"/>
      <c r="J126" s="152" t="str">
        <f>'YARIŞMA BİLGİLERİ'!$F$21</f>
        <v>15 Yaş Kızlar</v>
      </c>
      <c r="K126" s="155" t="str">
        <f t="shared" si="7"/>
        <v>İZMİR-Naili Moran Türkiye Atletizm Şampiyonası</v>
      </c>
      <c r="L126" s="156">
        <f>'800m.'!N$4</f>
        <v>0</v>
      </c>
      <c r="M126" s="156" t="s">
        <v>646</v>
      </c>
    </row>
    <row r="127" spans="1:13" s="148" customFormat="1" ht="26.25" customHeight="1" x14ac:dyDescent="0.2">
      <c r="A127" s="150">
        <v>230</v>
      </c>
      <c r="B127" s="160" t="s">
        <v>153</v>
      </c>
      <c r="C127" s="151">
        <f>'800m.'!C24</f>
        <v>0</v>
      </c>
      <c r="D127" s="155">
        <f>'800m.'!D24</f>
        <v>0</v>
      </c>
      <c r="E127" s="155">
        <f>'800m.'!E24</f>
        <v>0</v>
      </c>
      <c r="F127" s="185">
        <f>'800m.'!F24</f>
        <v>0</v>
      </c>
      <c r="G127" s="153">
        <f>'800m.'!A24</f>
        <v>0</v>
      </c>
      <c r="H127" s="152" t="s">
        <v>153</v>
      </c>
      <c r="I127" s="158"/>
      <c r="J127" s="152" t="str">
        <f>'YARIŞMA BİLGİLERİ'!$F$21</f>
        <v>15 Yaş Kızlar</v>
      </c>
      <c r="K127" s="155" t="str">
        <f t="shared" si="7"/>
        <v>İZMİR-Naili Moran Türkiye Atletizm Şampiyonası</v>
      </c>
      <c r="L127" s="156">
        <f>'800m.'!N$4</f>
        <v>0</v>
      </c>
      <c r="M127" s="156" t="s">
        <v>646</v>
      </c>
    </row>
    <row r="128" spans="1:13" s="148" customFormat="1" ht="26.25" customHeight="1" x14ac:dyDescent="0.2">
      <c r="A128" s="150">
        <v>231</v>
      </c>
      <c r="B128" s="160" t="s">
        <v>153</v>
      </c>
      <c r="C128" s="151">
        <f>'800m.'!C25</f>
        <v>0</v>
      </c>
      <c r="D128" s="155">
        <f>'800m.'!D25</f>
        <v>0</v>
      </c>
      <c r="E128" s="155">
        <f>'800m.'!E25</f>
        <v>0</v>
      </c>
      <c r="F128" s="185">
        <f>'800m.'!F25</f>
        <v>0</v>
      </c>
      <c r="G128" s="153">
        <f>'800m.'!A25</f>
        <v>0</v>
      </c>
      <c r="H128" s="152" t="s">
        <v>153</v>
      </c>
      <c r="I128" s="158"/>
      <c r="J128" s="152" t="str">
        <f>'YARIŞMA BİLGİLERİ'!$F$21</f>
        <v>15 Yaş Kızlar</v>
      </c>
      <c r="K128" s="155" t="str">
        <f t="shared" si="7"/>
        <v>İZMİR-Naili Moran Türkiye Atletizm Şampiyonası</v>
      </c>
      <c r="L128" s="156">
        <f>'800m.'!N$4</f>
        <v>0</v>
      </c>
      <c r="M128" s="156" t="s">
        <v>646</v>
      </c>
    </row>
    <row r="129" spans="1:13" s="148" customFormat="1" ht="26.25" customHeight="1" x14ac:dyDescent="0.2">
      <c r="A129" s="150">
        <v>232</v>
      </c>
      <c r="B129" s="160" t="s">
        <v>153</v>
      </c>
      <c r="C129" s="151" t="e">
        <f>'800m.'!#REF!</f>
        <v>#REF!</v>
      </c>
      <c r="D129" s="155" t="e">
        <f>'800m.'!#REF!</f>
        <v>#REF!</v>
      </c>
      <c r="E129" s="155" t="e">
        <f>'800m.'!#REF!</f>
        <v>#REF!</v>
      </c>
      <c r="F129" s="185" t="e">
        <f>'800m.'!#REF!</f>
        <v>#REF!</v>
      </c>
      <c r="G129" s="153" t="e">
        <f>'800m.'!#REF!</f>
        <v>#REF!</v>
      </c>
      <c r="H129" s="152" t="s">
        <v>153</v>
      </c>
      <c r="I129" s="158"/>
      <c r="J129" s="152" t="str">
        <f>'YARIŞMA BİLGİLERİ'!$F$21</f>
        <v>15 Yaş Kızlar</v>
      </c>
      <c r="K129" s="155" t="str">
        <f t="shared" si="7"/>
        <v>İZMİR-Naili Moran Türkiye Atletizm Şampiyonası</v>
      </c>
      <c r="L129" s="156">
        <f>'800m.'!N$4</f>
        <v>0</v>
      </c>
      <c r="M129" s="156" t="s">
        <v>646</v>
      </c>
    </row>
    <row r="130" spans="1:13" s="148" customFormat="1" ht="26.25" customHeight="1" x14ac:dyDescent="0.2">
      <c r="A130" s="150">
        <v>233</v>
      </c>
      <c r="B130" s="160" t="s">
        <v>153</v>
      </c>
      <c r="C130" s="151" t="e">
        <f>'800m.'!#REF!</f>
        <v>#REF!</v>
      </c>
      <c r="D130" s="155" t="e">
        <f>'800m.'!#REF!</f>
        <v>#REF!</v>
      </c>
      <c r="E130" s="155" t="e">
        <f>'800m.'!#REF!</f>
        <v>#REF!</v>
      </c>
      <c r="F130" s="185" t="e">
        <f>'800m.'!#REF!</f>
        <v>#REF!</v>
      </c>
      <c r="G130" s="153" t="e">
        <f>'800m.'!#REF!</f>
        <v>#REF!</v>
      </c>
      <c r="H130" s="152" t="s">
        <v>153</v>
      </c>
      <c r="I130" s="158"/>
      <c r="J130" s="152" t="str">
        <f>'YARIŞMA BİLGİLERİ'!$F$21</f>
        <v>15 Yaş Kızlar</v>
      </c>
      <c r="K130" s="155" t="str">
        <f t="shared" si="7"/>
        <v>İZMİR-Naili Moran Türkiye Atletizm Şampiyonası</v>
      </c>
      <c r="L130" s="156">
        <f>'800m.'!N$4</f>
        <v>0</v>
      </c>
      <c r="M130" s="156" t="s">
        <v>646</v>
      </c>
    </row>
    <row r="131" spans="1:13" s="148" customFormat="1" ht="26.25" customHeight="1" x14ac:dyDescent="0.2">
      <c r="A131" s="150">
        <v>234</v>
      </c>
      <c r="B131" s="160" t="s">
        <v>153</v>
      </c>
      <c r="C131" s="151" t="e">
        <f>'800m.'!#REF!</f>
        <v>#REF!</v>
      </c>
      <c r="D131" s="155" t="e">
        <f>'800m.'!#REF!</f>
        <v>#REF!</v>
      </c>
      <c r="E131" s="155" t="e">
        <f>'800m.'!#REF!</f>
        <v>#REF!</v>
      </c>
      <c r="F131" s="185" t="e">
        <f>'800m.'!#REF!</f>
        <v>#REF!</v>
      </c>
      <c r="G131" s="153" t="e">
        <f>'800m.'!#REF!</f>
        <v>#REF!</v>
      </c>
      <c r="H131" s="152" t="s">
        <v>153</v>
      </c>
      <c r="I131" s="158"/>
      <c r="J131" s="152" t="str">
        <f>'YARIŞMA BİLGİLERİ'!$F$21</f>
        <v>15 Yaş Kızlar</v>
      </c>
      <c r="K131" s="155" t="str">
        <f t="shared" si="7"/>
        <v>İZMİR-Naili Moran Türkiye Atletizm Şampiyonası</v>
      </c>
      <c r="L131" s="156">
        <f>'800m.'!N$4</f>
        <v>0</v>
      </c>
      <c r="M131" s="156" t="s">
        <v>646</v>
      </c>
    </row>
    <row r="132" spans="1:13" s="148" customFormat="1" ht="26.25" customHeight="1" x14ac:dyDescent="0.2">
      <c r="A132" s="150">
        <v>235</v>
      </c>
      <c r="B132" s="160" t="s">
        <v>153</v>
      </c>
      <c r="C132" s="151" t="e">
        <f>'800m.'!#REF!</f>
        <v>#REF!</v>
      </c>
      <c r="D132" s="155" t="e">
        <f>'800m.'!#REF!</f>
        <v>#REF!</v>
      </c>
      <c r="E132" s="155" t="e">
        <f>'800m.'!#REF!</f>
        <v>#REF!</v>
      </c>
      <c r="F132" s="185" t="e">
        <f>'800m.'!#REF!</f>
        <v>#REF!</v>
      </c>
      <c r="G132" s="153" t="e">
        <f>'800m.'!#REF!</f>
        <v>#REF!</v>
      </c>
      <c r="H132" s="152" t="s">
        <v>153</v>
      </c>
      <c r="I132" s="158"/>
      <c r="J132" s="152" t="str">
        <f>'YARIŞMA BİLGİLERİ'!$F$21</f>
        <v>15 Yaş Kızlar</v>
      </c>
      <c r="K132" s="155" t="str">
        <f t="shared" ref="K132:K147" si="8">CONCATENATE(K$1,"-",A$1)</f>
        <v>İZMİR-Naili Moran Türkiye Atletizm Şampiyonası</v>
      </c>
      <c r="L132" s="156">
        <f>'800m.'!N$4</f>
        <v>0</v>
      </c>
      <c r="M132" s="156" t="s">
        <v>646</v>
      </c>
    </row>
    <row r="133" spans="1:13" s="148" customFormat="1" ht="26.25" customHeight="1" x14ac:dyDescent="0.2">
      <c r="A133" s="150">
        <v>236</v>
      </c>
      <c r="B133" s="160" t="s">
        <v>153</v>
      </c>
      <c r="C133" s="151">
        <f>'800m.'!C26</f>
        <v>0</v>
      </c>
      <c r="D133" s="155">
        <f>'800m.'!D26</f>
        <v>0</v>
      </c>
      <c r="E133" s="155">
        <f>'800m.'!E26</f>
        <v>0</v>
      </c>
      <c r="F133" s="185">
        <f>'800m.'!F26</f>
        <v>0</v>
      </c>
      <c r="G133" s="153">
        <f>'800m.'!A26</f>
        <v>0</v>
      </c>
      <c r="H133" s="152" t="s">
        <v>153</v>
      </c>
      <c r="I133" s="158"/>
      <c r="J133" s="152" t="str">
        <f>'YARIŞMA BİLGİLERİ'!$F$21</f>
        <v>15 Yaş Kızlar</v>
      </c>
      <c r="K133" s="155" t="str">
        <f t="shared" si="8"/>
        <v>İZMİR-Naili Moran Türkiye Atletizm Şampiyonası</v>
      </c>
      <c r="L133" s="156">
        <f>'800m.'!N$4</f>
        <v>0</v>
      </c>
      <c r="M133" s="156" t="s">
        <v>646</v>
      </c>
    </row>
    <row r="134" spans="1:13" s="148" customFormat="1" ht="26.25" customHeight="1" x14ac:dyDescent="0.2">
      <c r="A134" s="150">
        <v>237</v>
      </c>
      <c r="B134" s="160" t="s">
        <v>153</v>
      </c>
      <c r="C134" s="151">
        <f>'800m.'!C27</f>
        <v>0</v>
      </c>
      <c r="D134" s="155">
        <f>'800m.'!D27</f>
        <v>0</v>
      </c>
      <c r="E134" s="155">
        <f>'800m.'!E27</f>
        <v>0</v>
      </c>
      <c r="F134" s="185">
        <f>'800m.'!F27</f>
        <v>0</v>
      </c>
      <c r="G134" s="153">
        <f>'800m.'!A27</f>
        <v>0</v>
      </c>
      <c r="H134" s="152" t="s">
        <v>153</v>
      </c>
      <c r="I134" s="158"/>
      <c r="J134" s="152" t="str">
        <f>'YARIŞMA BİLGİLERİ'!$F$21</f>
        <v>15 Yaş Kızlar</v>
      </c>
      <c r="K134" s="155" t="str">
        <f t="shared" si="8"/>
        <v>İZMİR-Naili Moran Türkiye Atletizm Şampiyonası</v>
      </c>
      <c r="L134" s="156">
        <f>'800m.'!N$4</f>
        <v>0</v>
      </c>
      <c r="M134" s="156" t="s">
        <v>646</v>
      </c>
    </row>
    <row r="135" spans="1:13" s="148" customFormat="1" ht="26.25" customHeight="1" x14ac:dyDescent="0.2">
      <c r="A135" s="150">
        <v>238</v>
      </c>
      <c r="B135" s="160" t="s">
        <v>153</v>
      </c>
      <c r="C135" s="151">
        <f>'800m.'!C28</f>
        <v>0</v>
      </c>
      <c r="D135" s="155">
        <f>'800m.'!D28</f>
        <v>0</v>
      </c>
      <c r="E135" s="155">
        <f>'800m.'!E28</f>
        <v>0</v>
      </c>
      <c r="F135" s="185">
        <f>'800m.'!F28</f>
        <v>0</v>
      </c>
      <c r="G135" s="153">
        <f>'800m.'!A28</f>
        <v>0</v>
      </c>
      <c r="H135" s="152" t="s">
        <v>153</v>
      </c>
      <c r="I135" s="158"/>
      <c r="J135" s="152" t="str">
        <f>'YARIŞMA BİLGİLERİ'!$F$21</f>
        <v>15 Yaş Kızlar</v>
      </c>
      <c r="K135" s="155" t="str">
        <f t="shared" si="8"/>
        <v>İZMİR-Naili Moran Türkiye Atletizm Şampiyonası</v>
      </c>
      <c r="L135" s="156">
        <f>'800m.'!N$4</f>
        <v>0</v>
      </c>
      <c r="M135" s="156" t="s">
        <v>646</v>
      </c>
    </row>
    <row r="136" spans="1:13" s="148" customFormat="1" ht="26.25" customHeight="1" x14ac:dyDescent="0.2">
      <c r="A136" s="150">
        <v>239</v>
      </c>
      <c r="B136" s="160" t="s">
        <v>153</v>
      </c>
      <c r="C136" s="151">
        <f>'800m.'!C29</f>
        <v>0</v>
      </c>
      <c r="D136" s="155">
        <f>'800m.'!D29</f>
        <v>0</v>
      </c>
      <c r="E136" s="155">
        <f>'800m.'!E29</f>
        <v>0</v>
      </c>
      <c r="F136" s="185">
        <f>'800m.'!F29</f>
        <v>0</v>
      </c>
      <c r="G136" s="153">
        <f>'800m.'!A29</f>
        <v>0</v>
      </c>
      <c r="H136" s="152" t="s">
        <v>153</v>
      </c>
      <c r="I136" s="158"/>
      <c r="J136" s="152" t="str">
        <f>'YARIŞMA BİLGİLERİ'!$F$21</f>
        <v>15 Yaş Kızlar</v>
      </c>
      <c r="K136" s="155" t="str">
        <f t="shared" si="8"/>
        <v>İZMİR-Naili Moran Türkiye Atletizm Şampiyonası</v>
      </c>
      <c r="L136" s="156">
        <f>'800m.'!N$4</f>
        <v>0</v>
      </c>
      <c r="M136" s="156" t="s">
        <v>646</v>
      </c>
    </row>
    <row r="137" spans="1:13" s="148" customFormat="1" ht="26.25" customHeight="1" x14ac:dyDescent="0.2">
      <c r="A137" s="150">
        <v>240</v>
      </c>
      <c r="B137" s="160" t="s">
        <v>153</v>
      </c>
      <c r="C137" s="151">
        <f>'800m.'!C30</f>
        <v>0</v>
      </c>
      <c r="D137" s="155">
        <f>'800m.'!D30</f>
        <v>0</v>
      </c>
      <c r="E137" s="155">
        <f>'800m.'!E30</f>
        <v>0</v>
      </c>
      <c r="F137" s="185">
        <f>'800m.'!F30</f>
        <v>0</v>
      </c>
      <c r="G137" s="153">
        <f>'800m.'!A30</f>
        <v>0</v>
      </c>
      <c r="H137" s="152" t="s">
        <v>153</v>
      </c>
      <c r="I137" s="158"/>
      <c r="J137" s="152" t="str">
        <f>'YARIŞMA BİLGİLERİ'!$F$21</f>
        <v>15 Yaş Kızlar</v>
      </c>
      <c r="K137" s="155" t="str">
        <f t="shared" si="8"/>
        <v>İZMİR-Naili Moran Türkiye Atletizm Şampiyonası</v>
      </c>
      <c r="L137" s="156">
        <f>'800m.'!N$4</f>
        <v>0</v>
      </c>
      <c r="M137" s="156" t="s">
        <v>646</v>
      </c>
    </row>
    <row r="138" spans="1:13" s="148" customFormat="1" ht="26.25" customHeight="1" x14ac:dyDescent="0.2">
      <c r="A138" s="150">
        <v>241</v>
      </c>
      <c r="B138" s="160" t="s">
        <v>153</v>
      </c>
      <c r="C138" s="151">
        <f>'800m.'!C31</f>
        <v>0</v>
      </c>
      <c r="D138" s="155">
        <f>'800m.'!D31</f>
        <v>0</v>
      </c>
      <c r="E138" s="155">
        <f>'800m.'!E31</f>
        <v>0</v>
      </c>
      <c r="F138" s="185">
        <f>'800m.'!F31</f>
        <v>0</v>
      </c>
      <c r="G138" s="153">
        <f>'800m.'!A31</f>
        <v>0</v>
      </c>
      <c r="H138" s="152" t="s">
        <v>153</v>
      </c>
      <c r="I138" s="158"/>
      <c r="J138" s="152" t="str">
        <f>'YARIŞMA BİLGİLERİ'!$F$21</f>
        <v>15 Yaş Kızlar</v>
      </c>
      <c r="K138" s="155" t="str">
        <f t="shared" si="8"/>
        <v>İZMİR-Naili Moran Türkiye Atletizm Şampiyonası</v>
      </c>
      <c r="L138" s="156">
        <f>'800m.'!N$4</f>
        <v>0</v>
      </c>
      <c r="M138" s="156" t="s">
        <v>646</v>
      </c>
    </row>
    <row r="139" spans="1:13" s="148" customFormat="1" ht="26.25" customHeight="1" x14ac:dyDescent="0.2">
      <c r="A139" s="150">
        <v>242</v>
      </c>
      <c r="B139" s="160" t="s">
        <v>153</v>
      </c>
      <c r="C139" s="151">
        <f>'800m.'!C32</f>
        <v>0</v>
      </c>
      <c r="D139" s="155">
        <f>'800m.'!D32</f>
        <v>0</v>
      </c>
      <c r="E139" s="155">
        <f>'800m.'!E32</f>
        <v>0</v>
      </c>
      <c r="F139" s="185">
        <f>'800m.'!F32</f>
        <v>0</v>
      </c>
      <c r="G139" s="153">
        <f>'800m.'!A32</f>
        <v>0</v>
      </c>
      <c r="H139" s="152" t="s">
        <v>153</v>
      </c>
      <c r="I139" s="158"/>
      <c r="J139" s="152" t="str">
        <f>'YARIŞMA BİLGİLERİ'!$F$21</f>
        <v>15 Yaş Kızlar</v>
      </c>
      <c r="K139" s="155" t="str">
        <f t="shared" si="8"/>
        <v>İZMİR-Naili Moran Türkiye Atletizm Şampiyonası</v>
      </c>
      <c r="L139" s="156">
        <f>'800m.'!N$4</f>
        <v>0</v>
      </c>
      <c r="M139" s="156" t="s">
        <v>646</v>
      </c>
    </row>
    <row r="140" spans="1:13" s="148" customFormat="1" ht="26.25" customHeight="1" x14ac:dyDescent="0.2">
      <c r="A140" s="150">
        <v>243</v>
      </c>
      <c r="B140" s="160" t="s">
        <v>153</v>
      </c>
      <c r="C140" s="151">
        <f>'800m.'!C33</f>
        <v>0</v>
      </c>
      <c r="D140" s="155">
        <f>'800m.'!D33</f>
        <v>0</v>
      </c>
      <c r="E140" s="155">
        <f>'800m.'!E33</f>
        <v>0</v>
      </c>
      <c r="F140" s="185">
        <f>'800m.'!F33</f>
        <v>0</v>
      </c>
      <c r="G140" s="153">
        <f>'800m.'!A33</f>
        <v>0</v>
      </c>
      <c r="H140" s="152" t="s">
        <v>153</v>
      </c>
      <c r="I140" s="158"/>
      <c r="J140" s="152" t="str">
        <f>'YARIŞMA BİLGİLERİ'!$F$21</f>
        <v>15 Yaş Kızlar</v>
      </c>
      <c r="K140" s="155" t="str">
        <f t="shared" si="8"/>
        <v>İZMİR-Naili Moran Türkiye Atletizm Şampiyonası</v>
      </c>
      <c r="L140" s="156">
        <f>'800m.'!N$4</f>
        <v>0</v>
      </c>
      <c r="M140" s="156" t="s">
        <v>646</v>
      </c>
    </row>
    <row r="141" spans="1:13" s="148" customFormat="1" ht="26.25" customHeight="1" x14ac:dyDescent="0.2">
      <c r="A141" s="150">
        <v>244</v>
      </c>
      <c r="B141" s="160" t="s">
        <v>153</v>
      </c>
      <c r="C141" s="151">
        <f>'800m.'!C34</f>
        <v>0</v>
      </c>
      <c r="D141" s="155">
        <f>'800m.'!D34</f>
        <v>0</v>
      </c>
      <c r="E141" s="155">
        <f>'800m.'!E34</f>
        <v>0</v>
      </c>
      <c r="F141" s="185">
        <f>'800m.'!F34</f>
        <v>0</v>
      </c>
      <c r="G141" s="153">
        <f>'800m.'!A34</f>
        <v>0</v>
      </c>
      <c r="H141" s="152" t="s">
        <v>153</v>
      </c>
      <c r="I141" s="158"/>
      <c r="J141" s="152" t="str">
        <f>'YARIŞMA BİLGİLERİ'!$F$21</f>
        <v>15 Yaş Kızlar</v>
      </c>
      <c r="K141" s="155" t="str">
        <f t="shared" si="8"/>
        <v>İZMİR-Naili Moran Türkiye Atletizm Şampiyonası</v>
      </c>
      <c r="L141" s="156">
        <f>'800m.'!N$4</f>
        <v>0</v>
      </c>
      <c r="M141" s="156" t="s">
        <v>646</v>
      </c>
    </row>
    <row r="142" spans="1:13" s="148" customFormat="1" ht="26.25" customHeight="1" x14ac:dyDescent="0.2">
      <c r="A142" s="150">
        <v>245</v>
      </c>
      <c r="B142" s="160" t="s">
        <v>153</v>
      </c>
      <c r="C142" s="151">
        <f>'800m.'!C35</f>
        <v>0</v>
      </c>
      <c r="D142" s="155">
        <f>'800m.'!D35</f>
        <v>0</v>
      </c>
      <c r="E142" s="155">
        <f>'800m.'!E35</f>
        <v>0</v>
      </c>
      <c r="F142" s="185">
        <f>'800m.'!F35</f>
        <v>0</v>
      </c>
      <c r="G142" s="153">
        <f>'800m.'!A35</f>
        <v>0</v>
      </c>
      <c r="H142" s="152" t="s">
        <v>153</v>
      </c>
      <c r="I142" s="158"/>
      <c r="J142" s="152" t="str">
        <f>'YARIŞMA BİLGİLERİ'!$F$21</f>
        <v>15 Yaş Kızlar</v>
      </c>
      <c r="K142" s="155" t="str">
        <f t="shared" si="8"/>
        <v>İZMİR-Naili Moran Türkiye Atletizm Şampiyonası</v>
      </c>
      <c r="L142" s="156">
        <f>'800m.'!N$4</f>
        <v>0</v>
      </c>
      <c r="M142" s="156" t="s">
        <v>646</v>
      </c>
    </row>
    <row r="143" spans="1:13" s="148" customFormat="1" ht="26.25" customHeight="1" x14ac:dyDescent="0.2">
      <c r="A143" s="150">
        <v>246</v>
      </c>
      <c r="B143" s="160" t="s">
        <v>153</v>
      </c>
      <c r="C143" s="151" t="e">
        <f>'800m.'!#REF!</f>
        <v>#REF!</v>
      </c>
      <c r="D143" s="155" t="e">
        <f>'800m.'!#REF!</f>
        <v>#REF!</v>
      </c>
      <c r="E143" s="155" t="e">
        <f>'800m.'!#REF!</f>
        <v>#REF!</v>
      </c>
      <c r="F143" s="185" t="e">
        <f>'800m.'!#REF!</f>
        <v>#REF!</v>
      </c>
      <c r="G143" s="153" t="e">
        <f>'800m.'!#REF!</f>
        <v>#REF!</v>
      </c>
      <c r="H143" s="152" t="s">
        <v>153</v>
      </c>
      <c r="I143" s="158"/>
      <c r="J143" s="152" t="str">
        <f>'YARIŞMA BİLGİLERİ'!$F$21</f>
        <v>15 Yaş Kızlar</v>
      </c>
      <c r="K143" s="155" t="str">
        <f t="shared" si="8"/>
        <v>İZMİR-Naili Moran Türkiye Atletizm Şampiyonası</v>
      </c>
      <c r="L143" s="156">
        <f>'800m.'!N$4</f>
        <v>0</v>
      </c>
      <c r="M143" s="156" t="s">
        <v>646</v>
      </c>
    </row>
    <row r="144" spans="1:13" s="148" customFormat="1" ht="26.25" customHeight="1" x14ac:dyDescent="0.2">
      <c r="A144" s="150">
        <v>247</v>
      </c>
      <c r="B144" s="160" t="s">
        <v>153</v>
      </c>
      <c r="C144" s="151" t="e">
        <f>'800m.'!#REF!</f>
        <v>#REF!</v>
      </c>
      <c r="D144" s="155" t="e">
        <f>'800m.'!#REF!</f>
        <v>#REF!</v>
      </c>
      <c r="E144" s="155" t="e">
        <f>'800m.'!#REF!</f>
        <v>#REF!</v>
      </c>
      <c r="F144" s="185" t="e">
        <f>'800m.'!#REF!</f>
        <v>#REF!</v>
      </c>
      <c r="G144" s="153" t="e">
        <f>'800m.'!#REF!</f>
        <v>#REF!</v>
      </c>
      <c r="H144" s="152" t="s">
        <v>153</v>
      </c>
      <c r="I144" s="158"/>
      <c r="J144" s="152" t="str">
        <f>'YARIŞMA BİLGİLERİ'!$F$21</f>
        <v>15 Yaş Kızlar</v>
      </c>
      <c r="K144" s="155" t="str">
        <f t="shared" si="8"/>
        <v>İZMİR-Naili Moran Türkiye Atletizm Şampiyonası</v>
      </c>
      <c r="L144" s="156">
        <f>'800m.'!N$4</f>
        <v>0</v>
      </c>
      <c r="M144" s="156" t="s">
        <v>646</v>
      </c>
    </row>
    <row r="145" spans="1:13" s="148" customFormat="1" ht="26.25" customHeight="1" x14ac:dyDescent="0.2">
      <c r="A145" s="150">
        <v>248</v>
      </c>
      <c r="B145" s="160" t="s">
        <v>153</v>
      </c>
      <c r="C145" s="151" t="e">
        <f>'800m.'!#REF!</f>
        <v>#REF!</v>
      </c>
      <c r="D145" s="155" t="e">
        <f>'800m.'!#REF!</f>
        <v>#REF!</v>
      </c>
      <c r="E145" s="155" t="e">
        <f>'800m.'!#REF!</f>
        <v>#REF!</v>
      </c>
      <c r="F145" s="185" t="e">
        <f>'800m.'!#REF!</f>
        <v>#REF!</v>
      </c>
      <c r="G145" s="153" t="e">
        <f>'800m.'!#REF!</f>
        <v>#REF!</v>
      </c>
      <c r="H145" s="152" t="s">
        <v>153</v>
      </c>
      <c r="I145" s="158"/>
      <c r="J145" s="152" t="str">
        <f>'YARIŞMA BİLGİLERİ'!$F$21</f>
        <v>15 Yaş Kızlar</v>
      </c>
      <c r="K145" s="155" t="str">
        <f t="shared" si="8"/>
        <v>İZMİR-Naili Moran Türkiye Atletizm Şampiyonası</v>
      </c>
      <c r="L145" s="156">
        <f>'800m.'!N$4</f>
        <v>0</v>
      </c>
      <c r="M145" s="156" t="s">
        <v>646</v>
      </c>
    </row>
    <row r="146" spans="1:13" s="148" customFormat="1" ht="26.25" customHeight="1" x14ac:dyDescent="0.2">
      <c r="A146" s="150">
        <v>249</v>
      </c>
      <c r="B146" s="160" t="s">
        <v>153</v>
      </c>
      <c r="C146" s="151" t="e">
        <f>'800m.'!#REF!</f>
        <v>#REF!</v>
      </c>
      <c r="D146" s="155" t="e">
        <f>'800m.'!#REF!</f>
        <v>#REF!</v>
      </c>
      <c r="E146" s="155" t="e">
        <f>'800m.'!#REF!</f>
        <v>#REF!</v>
      </c>
      <c r="F146" s="185" t="e">
        <f>'800m.'!#REF!</f>
        <v>#REF!</v>
      </c>
      <c r="G146" s="153" t="e">
        <f>'800m.'!#REF!</f>
        <v>#REF!</v>
      </c>
      <c r="H146" s="152" t="s">
        <v>153</v>
      </c>
      <c r="I146" s="158"/>
      <c r="J146" s="152" t="str">
        <f>'YARIŞMA BİLGİLERİ'!$F$21</f>
        <v>15 Yaş Kızlar</v>
      </c>
      <c r="K146" s="155" t="str">
        <f t="shared" si="8"/>
        <v>İZMİR-Naili Moran Türkiye Atletizm Şampiyonası</v>
      </c>
      <c r="L146" s="156">
        <f>'800m.'!N$4</f>
        <v>0</v>
      </c>
      <c r="M146" s="156" t="s">
        <v>646</v>
      </c>
    </row>
    <row r="147" spans="1:13" s="148" customFormat="1" ht="26.25" customHeight="1" x14ac:dyDescent="0.2">
      <c r="A147" s="150">
        <v>250</v>
      </c>
      <c r="B147" s="160" t="s">
        <v>153</v>
      </c>
      <c r="C147" s="151">
        <f>'800m.'!C36</f>
        <v>0</v>
      </c>
      <c r="D147" s="155">
        <f>'800m.'!D36</f>
        <v>0</v>
      </c>
      <c r="E147" s="155">
        <f>'800m.'!E36</f>
        <v>0</v>
      </c>
      <c r="F147" s="185">
        <f>'800m.'!F36</f>
        <v>0</v>
      </c>
      <c r="G147" s="153">
        <f>'800m.'!A36</f>
        <v>0</v>
      </c>
      <c r="H147" s="152" t="s">
        <v>153</v>
      </c>
      <c r="I147" s="158"/>
      <c r="J147" s="152" t="str">
        <f>'YARIŞMA BİLGİLERİ'!$F$21</f>
        <v>15 Yaş Kızlar</v>
      </c>
      <c r="K147" s="155" t="str">
        <f t="shared" si="8"/>
        <v>İZMİR-Naili Moran Türkiye Atletizm Şampiyonası</v>
      </c>
      <c r="L147" s="156">
        <f>'800m.'!N$4</f>
        <v>0</v>
      </c>
      <c r="M147" s="156" t="s">
        <v>646</v>
      </c>
    </row>
    <row r="148" spans="1:13" s="148" customFormat="1" ht="26.25" customHeight="1" x14ac:dyDescent="0.2">
      <c r="A148" s="150">
        <v>251</v>
      </c>
      <c r="B148" s="160" t="s">
        <v>153</v>
      </c>
      <c r="C148" s="151">
        <f>'800m.'!C37</f>
        <v>0</v>
      </c>
      <c r="D148" s="155">
        <f>'800m.'!D37</f>
        <v>0</v>
      </c>
      <c r="E148" s="155">
        <f>'800m.'!E37</f>
        <v>0</v>
      </c>
      <c r="F148" s="185">
        <f>'800m.'!F37</f>
        <v>0</v>
      </c>
      <c r="G148" s="153">
        <f>'800m.'!A37</f>
        <v>0</v>
      </c>
      <c r="H148" s="152" t="s">
        <v>153</v>
      </c>
      <c r="I148" s="158"/>
      <c r="J148" s="152" t="str">
        <f>'YARIŞMA BİLGİLERİ'!$F$21</f>
        <v>15 Yaş Kızlar</v>
      </c>
      <c r="K148" s="155" t="str">
        <f t="shared" ref="K148:K160" si="9">CONCATENATE(K$1,"-",A$1)</f>
        <v>İZMİR-Naili Moran Türkiye Atletizm Şampiyonası</v>
      </c>
      <c r="L148" s="156">
        <f>'800m.'!N$4</f>
        <v>0</v>
      </c>
      <c r="M148" s="156" t="s">
        <v>646</v>
      </c>
    </row>
    <row r="149" spans="1:13" s="148" customFormat="1" ht="26.25" customHeight="1" x14ac:dyDescent="0.2">
      <c r="A149" s="150">
        <v>252</v>
      </c>
      <c r="B149" s="160" t="s">
        <v>153</v>
      </c>
      <c r="C149" s="151">
        <f>'800m.'!C38</f>
        <v>0</v>
      </c>
      <c r="D149" s="155">
        <f>'800m.'!D38</f>
        <v>0</v>
      </c>
      <c r="E149" s="155">
        <f>'800m.'!E38</f>
        <v>0</v>
      </c>
      <c r="F149" s="185">
        <f>'800m.'!F38</f>
        <v>0</v>
      </c>
      <c r="G149" s="153">
        <f>'800m.'!A38</f>
        <v>0</v>
      </c>
      <c r="H149" s="152" t="s">
        <v>153</v>
      </c>
      <c r="I149" s="158"/>
      <c r="J149" s="152" t="str">
        <f>'YARIŞMA BİLGİLERİ'!$F$21</f>
        <v>15 Yaş Kızlar</v>
      </c>
      <c r="K149" s="155" t="str">
        <f t="shared" si="9"/>
        <v>İZMİR-Naili Moran Türkiye Atletizm Şampiyonası</v>
      </c>
      <c r="L149" s="156">
        <f>'800m.'!N$4</f>
        <v>0</v>
      </c>
      <c r="M149" s="156" t="s">
        <v>646</v>
      </c>
    </row>
    <row r="150" spans="1:13" s="148" customFormat="1" ht="26.25" customHeight="1" x14ac:dyDescent="0.2">
      <c r="A150" s="150">
        <v>253</v>
      </c>
      <c r="B150" s="160" t="s">
        <v>153</v>
      </c>
      <c r="C150" s="151">
        <f>'800m.'!C39</f>
        <v>0</v>
      </c>
      <c r="D150" s="155">
        <f>'800m.'!D39</f>
        <v>0</v>
      </c>
      <c r="E150" s="155">
        <f>'800m.'!E39</f>
        <v>0</v>
      </c>
      <c r="F150" s="185">
        <f>'800m.'!F39</f>
        <v>0</v>
      </c>
      <c r="G150" s="153">
        <f>'800m.'!A39</f>
        <v>0</v>
      </c>
      <c r="H150" s="152" t="s">
        <v>153</v>
      </c>
      <c r="I150" s="158"/>
      <c r="J150" s="152" t="str">
        <f>'YARIŞMA BİLGİLERİ'!$F$21</f>
        <v>15 Yaş Kızlar</v>
      </c>
      <c r="K150" s="155" t="str">
        <f t="shared" si="9"/>
        <v>İZMİR-Naili Moran Türkiye Atletizm Şampiyonası</v>
      </c>
      <c r="L150" s="156">
        <f>'800m.'!N$4</f>
        <v>0</v>
      </c>
      <c r="M150" s="156" t="s">
        <v>646</v>
      </c>
    </row>
    <row r="151" spans="1:13" s="148" customFormat="1" ht="26.25" customHeight="1" x14ac:dyDescent="0.2">
      <c r="A151" s="150">
        <v>254</v>
      </c>
      <c r="B151" s="160" t="s">
        <v>153</v>
      </c>
      <c r="C151" s="151">
        <f>'800m.'!C40</f>
        <v>0</v>
      </c>
      <c r="D151" s="155">
        <f>'800m.'!D40</f>
        <v>0</v>
      </c>
      <c r="E151" s="155">
        <f>'800m.'!E40</f>
        <v>0</v>
      </c>
      <c r="F151" s="185">
        <f>'800m.'!F40</f>
        <v>0</v>
      </c>
      <c r="G151" s="153">
        <f>'800m.'!A40</f>
        <v>0</v>
      </c>
      <c r="H151" s="152" t="s">
        <v>153</v>
      </c>
      <c r="I151" s="158"/>
      <c r="J151" s="152" t="str">
        <f>'YARIŞMA BİLGİLERİ'!$F$21</f>
        <v>15 Yaş Kızlar</v>
      </c>
      <c r="K151" s="155" t="str">
        <f t="shared" si="9"/>
        <v>İZMİR-Naili Moran Türkiye Atletizm Şampiyonası</v>
      </c>
      <c r="L151" s="156">
        <f>'800m.'!N$4</f>
        <v>0</v>
      </c>
      <c r="M151" s="156" t="s">
        <v>646</v>
      </c>
    </row>
    <row r="152" spans="1:13" s="148" customFormat="1" ht="26.25" customHeight="1" x14ac:dyDescent="0.2">
      <c r="A152" s="150">
        <v>255</v>
      </c>
      <c r="B152" s="160" t="s">
        <v>153</v>
      </c>
      <c r="C152" s="151">
        <f>'800m.'!C41</f>
        <v>0</v>
      </c>
      <c r="D152" s="155">
        <f>'800m.'!D41</f>
        <v>0</v>
      </c>
      <c r="E152" s="155">
        <f>'800m.'!E41</f>
        <v>0</v>
      </c>
      <c r="F152" s="185">
        <f>'800m.'!F41</f>
        <v>0</v>
      </c>
      <c r="G152" s="153">
        <f>'800m.'!A41</f>
        <v>0</v>
      </c>
      <c r="H152" s="152" t="s">
        <v>153</v>
      </c>
      <c r="I152" s="158"/>
      <c r="J152" s="152" t="str">
        <f>'YARIŞMA BİLGİLERİ'!$F$21</f>
        <v>15 Yaş Kızlar</v>
      </c>
      <c r="K152" s="155" t="str">
        <f t="shared" si="9"/>
        <v>İZMİR-Naili Moran Türkiye Atletizm Şampiyonası</v>
      </c>
      <c r="L152" s="156">
        <f>'800m.'!N$4</f>
        <v>0</v>
      </c>
      <c r="M152" s="156" t="s">
        <v>646</v>
      </c>
    </row>
    <row r="153" spans="1:13" s="148" customFormat="1" ht="26.25" customHeight="1" x14ac:dyDescent="0.2">
      <c r="A153" s="150">
        <v>256</v>
      </c>
      <c r="B153" s="160" t="s">
        <v>153</v>
      </c>
      <c r="C153" s="151">
        <f>'800m.'!C42</f>
        <v>0</v>
      </c>
      <c r="D153" s="155">
        <f>'800m.'!D42</f>
        <v>0</v>
      </c>
      <c r="E153" s="155">
        <f>'800m.'!E42</f>
        <v>0</v>
      </c>
      <c r="F153" s="185">
        <f>'800m.'!F42</f>
        <v>0</v>
      </c>
      <c r="G153" s="153">
        <f>'800m.'!A42</f>
        <v>0</v>
      </c>
      <c r="H153" s="152" t="s">
        <v>153</v>
      </c>
      <c r="I153" s="158"/>
      <c r="J153" s="152" t="str">
        <f>'YARIŞMA BİLGİLERİ'!$F$21</f>
        <v>15 Yaş Kızlar</v>
      </c>
      <c r="K153" s="155" t="str">
        <f t="shared" si="9"/>
        <v>İZMİR-Naili Moran Türkiye Atletizm Şampiyonası</v>
      </c>
      <c r="L153" s="156">
        <f>'800m.'!N$4</f>
        <v>0</v>
      </c>
      <c r="M153" s="156" t="s">
        <v>646</v>
      </c>
    </row>
    <row r="154" spans="1:13" s="148" customFormat="1" ht="26.25" customHeight="1" x14ac:dyDescent="0.2">
      <c r="A154" s="150">
        <v>257</v>
      </c>
      <c r="B154" s="160" t="s">
        <v>153</v>
      </c>
      <c r="C154" s="151">
        <f>'800m.'!C43</f>
        <v>0</v>
      </c>
      <c r="D154" s="155">
        <f>'800m.'!D43</f>
        <v>0</v>
      </c>
      <c r="E154" s="155">
        <f>'800m.'!E43</f>
        <v>0</v>
      </c>
      <c r="F154" s="185">
        <f>'800m.'!F43</f>
        <v>0</v>
      </c>
      <c r="G154" s="153">
        <f>'800m.'!A43</f>
        <v>0</v>
      </c>
      <c r="H154" s="152" t="s">
        <v>153</v>
      </c>
      <c r="I154" s="158"/>
      <c r="J154" s="152" t="str">
        <f>'YARIŞMA BİLGİLERİ'!$F$21</f>
        <v>15 Yaş Kızlar</v>
      </c>
      <c r="K154" s="155" t="str">
        <f t="shared" si="9"/>
        <v>İZMİR-Naili Moran Türkiye Atletizm Şampiyonası</v>
      </c>
      <c r="L154" s="156">
        <f>'800m.'!N$4</f>
        <v>0</v>
      </c>
      <c r="M154" s="156" t="s">
        <v>646</v>
      </c>
    </row>
    <row r="155" spans="1:13" s="148" customFormat="1" ht="26.25" customHeight="1" x14ac:dyDescent="0.2">
      <c r="A155" s="150">
        <v>258</v>
      </c>
      <c r="B155" s="160" t="s">
        <v>153</v>
      </c>
      <c r="C155" s="151">
        <f>'800m.'!C44</f>
        <v>0</v>
      </c>
      <c r="D155" s="155">
        <f>'800m.'!D44</f>
        <v>0</v>
      </c>
      <c r="E155" s="155">
        <f>'800m.'!E44</f>
        <v>0</v>
      </c>
      <c r="F155" s="185">
        <f>'800m.'!F44</f>
        <v>0</v>
      </c>
      <c r="G155" s="153">
        <f>'800m.'!A44</f>
        <v>0</v>
      </c>
      <c r="H155" s="152" t="s">
        <v>153</v>
      </c>
      <c r="I155" s="158"/>
      <c r="J155" s="152" t="str">
        <f>'YARIŞMA BİLGİLERİ'!$F$21</f>
        <v>15 Yaş Kızlar</v>
      </c>
      <c r="K155" s="155" t="str">
        <f t="shared" si="9"/>
        <v>İZMİR-Naili Moran Türkiye Atletizm Şampiyonası</v>
      </c>
      <c r="L155" s="156">
        <f>'800m.'!N$4</f>
        <v>0</v>
      </c>
      <c r="M155" s="156" t="s">
        <v>646</v>
      </c>
    </row>
    <row r="156" spans="1:13" s="148" customFormat="1" ht="26.25" customHeight="1" x14ac:dyDescent="0.2">
      <c r="A156" s="150">
        <v>259</v>
      </c>
      <c r="B156" s="160" t="s">
        <v>153</v>
      </c>
      <c r="C156" s="151">
        <f>'800m.'!C45</f>
        <v>0</v>
      </c>
      <c r="D156" s="155">
        <f>'800m.'!D45</f>
        <v>0</v>
      </c>
      <c r="E156" s="155">
        <f>'800m.'!E45</f>
        <v>0</v>
      </c>
      <c r="F156" s="185">
        <f>'800m.'!F45</f>
        <v>0</v>
      </c>
      <c r="G156" s="153">
        <f>'800m.'!A45</f>
        <v>0</v>
      </c>
      <c r="H156" s="152" t="s">
        <v>153</v>
      </c>
      <c r="I156" s="158"/>
      <c r="J156" s="152" t="str">
        <f>'YARIŞMA BİLGİLERİ'!$F$21</f>
        <v>15 Yaş Kızlar</v>
      </c>
      <c r="K156" s="155" t="str">
        <f t="shared" si="9"/>
        <v>İZMİR-Naili Moran Türkiye Atletizm Şampiyonası</v>
      </c>
      <c r="L156" s="156">
        <f>'800m.'!N$4</f>
        <v>0</v>
      </c>
      <c r="M156" s="156" t="s">
        <v>646</v>
      </c>
    </row>
    <row r="157" spans="1:13" s="148" customFormat="1" ht="26.25" customHeight="1" x14ac:dyDescent="0.2">
      <c r="A157" s="150">
        <v>260</v>
      </c>
      <c r="B157" s="160" t="s">
        <v>153</v>
      </c>
      <c r="C157" s="151" t="e">
        <f>'800m.'!#REF!</f>
        <v>#REF!</v>
      </c>
      <c r="D157" s="155" t="e">
        <f>'800m.'!#REF!</f>
        <v>#REF!</v>
      </c>
      <c r="E157" s="155" t="e">
        <f>'800m.'!#REF!</f>
        <v>#REF!</v>
      </c>
      <c r="F157" s="185" t="e">
        <f>'800m.'!#REF!</f>
        <v>#REF!</v>
      </c>
      <c r="G157" s="153" t="e">
        <f>'800m.'!#REF!</f>
        <v>#REF!</v>
      </c>
      <c r="H157" s="152" t="s">
        <v>153</v>
      </c>
      <c r="I157" s="158"/>
      <c r="J157" s="152" t="str">
        <f>'YARIŞMA BİLGİLERİ'!$F$21</f>
        <v>15 Yaş Kızlar</v>
      </c>
      <c r="K157" s="155" t="str">
        <f t="shared" si="9"/>
        <v>İZMİR-Naili Moran Türkiye Atletizm Şampiyonası</v>
      </c>
      <c r="L157" s="156">
        <f>'800m.'!N$4</f>
        <v>0</v>
      </c>
      <c r="M157" s="156" t="s">
        <v>646</v>
      </c>
    </row>
    <row r="158" spans="1:13" s="148" customFormat="1" ht="26.25" customHeight="1" x14ac:dyDescent="0.2">
      <c r="A158" s="150">
        <v>261</v>
      </c>
      <c r="B158" s="160" t="s">
        <v>153</v>
      </c>
      <c r="C158" s="151" t="e">
        <f>'800m.'!#REF!</f>
        <v>#REF!</v>
      </c>
      <c r="D158" s="155" t="e">
        <f>'800m.'!#REF!</f>
        <v>#REF!</v>
      </c>
      <c r="E158" s="155" t="e">
        <f>'800m.'!#REF!</f>
        <v>#REF!</v>
      </c>
      <c r="F158" s="185" t="e">
        <f>'800m.'!#REF!</f>
        <v>#REF!</v>
      </c>
      <c r="G158" s="153" t="e">
        <f>'800m.'!#REF!</f>
        <v>#REF!</v>
      </c>
      <c r="H158" s="152" t="s">
        <v>153</v>
      </c>
      <c r="I158" s="158"/>
      <c r="J158" s="152" t="str">
        <f>'YARIŞMA BİLGİLERİ'!$F$21</f>
        <v>15 Yaş Kızlar</v>
      </c>
      <c r="K158" s="155" t="str">
        <f t="shared" si="9"/>
        <v>İZMİR-Naili Moran Türkiye Atletizm Şampiyonası</v>
      </c>
      <c r="L158" s="156">
        <f>'800m.'!N$4</f>
        <v>0</v>
      </c>
      <c r="M158" s="156" t="s">
        <v>646</v>
      </c>
    </row>
    <row r="159" spans="1:13" s="148" customFormat="1" ht="26.25" customHeight="1" x14ac:dyDescent="0.2">
      <c r="A159" s="150">
        <v>262</v>
      </c>
      <c r="B159" s="160" t="s">
        <v>153</v>
      </c>
      <c r="C159" s="151" t="e">
        <f>'800m.'!#REF!</f>
        <v>#REF!</v>
      </c>
      <c r="D159" s="155" t="e">
        <f>'800m.'!#REF!</f>
        <v>#REF!</v>
      </c>
      <c r="E159" s="155" t="e">
        <f>'800m.'!#REF!</f>
        <v>#REF!</v>
      </c>
      <c r="F159" s="185" t="e">
        <f>'800m.'!#REF!</f>
        <v>#REF!</v>
      </c>
      <c r="G159" s="153" t="e">
        <f>'800m.'!#REF!</f>
        <v>#REF!</v>
      </c>
      <c r="H159" s="152" t="s">
        <v>153</v>
      </c>
      <c r="I159" s="158"/>
      <c r="J159" s="152" t="str">
        <f>'YARIŞMA BİLGİLERİ'!$F$21</f>
        <v>15 Yaş Kızlar</v>
      </c>
      <c r="K159" s="155" t="str">
        <f t="shared" si="9"/>
        <v>İZMİR-Naili Moran Türkiye Atletizm Şampiyonası</v>
      </c>
      <c r="L159" s="156">
        <f>'800m.'!N$4</f>
        <v>0</v>
      </c>
      <c r="M159" s="156" t="s">
        <v>646</v>
      </c>
    </row>
    <row r="160" spans="1:13" s="148" customFormat="1" ht="26.25" customHeight="1" x14ac:dyDescent="0.2">
      <c r="A160" s="150">
        <v>263</v>
      </c>
      <c r="B160" s="160" t="s">
        <v>153</v>
      </c>
      <c r="C160" s="151" t="e">
        <f>'800m.'!#REF!</f>
        <v>#REF!</v>
      </c>
      <c r="D160" s="155" t="e">
        <f>'800m.'!#REF!</f>
        <v>#REF!</v>
      </c>
      <c r="E160" s="155" t="e">
        <f>'800m.'!#REF!</f>
        <v>#REF!</v>
      </c>
      <c r="F160" s="185" t="e">
        <f>'800m.'!#REF!</f>
        <v>#REF!</v>
      </c>
      <c r="G160" s="153" t="e">
        <f>'800m.'!#REF!</f>
        <v>#REF!</v>
      </c>
      <c r="H160" s="152" t="s">
        <v>153</v>
      </c>
      <c r="I160" s="158"/>
      <c r="J160" s="152" t="str">
        <f>'YARIŞMA BİLGİLERİ'!$F$21</f>
        <v>15 Yaş Kızlar</v>
      </c>
      <c r="K160" s="155" t="str">
        <f t="shared" si="9"/>
        <v>İZMİR-Naili Moran Türkiye Atletizm Şampiyonası</v>
      </c>
      <c r="L160" s="156">
        <f>'800m.'!N$4</f>
        <v>0</v>
      </c>
      <c r="M160" s="156" t="s">
        <v>646</v>
      </c>
    </row>
    <row r="161" spans="1:13" s="148" customFormat="1" ht="26.25" customHeight="1" x14ac:dyDescent="0.2">
      <c r="A161" s="150">
        <v>346</v>
      </c>
      <c r="B161" s="160" t="s">
        <v>418</v>
      </c>
      <c r="C161" s="151" t="str">
        <f>Gülle!D8</f>
        <v/>
      </c>
      <c r="D161" s="155" t="str">
        <f>Gülle!E8</f>
        <v/>
      </c>
      <c r="E161" s="155" t="str">
        <f>Gülle!F8</f>
        <v/>
      </c>
      <c r="F161" s="157">
        <f>Gülle!J8</f>
        <v>0</v>
      </c>
      <c r="G161" s="158">
        <f>Gülle!A8</f>
        <v>1</v>
      </c>
      <c r="H161" s="158" t="s">
        <v>330</v>
      </c>
      <c r="I161" s="158" t="str">
        <f>Gülle!G$4</f>
        <v>3 kg.</v>
      </c>
      <c r="J161" s="152" t="str">
        <f>'YARIŞMA BİLGİLERİ'!$F$21</f>
        <v>15 Yaş Kızlar</v>
      </c>
      <c r="K161" s="155" t="str">
        <f>CONCATENATE(K$1,"-",A$1)</f>
        <v>İZMİR-Naili Moran Türkiye Atletizm Şampiyonası</v>
      </c>
      <c r="L161" s="156" t="e">
        <f>Gülle!#REF!</f>
        <v>#REF!</v>
      </c>
      <c r="M161" s="156" t="s">
        <v>646</v>
      </c>
    </row>
    <row r="162" spans="1:13" s="148" customFormat="1" ht="26.25" customHeight="1" x14ac:dyDescent="0.2">
      <c r="A162" s="150">
        <v>347</v>
      </c>
      <c r="B162" s="160" t="s">
        <v>418</v>
      </c>
      <c r="C162" s="151" t="str">
        <f>Gülle!D9</f>
        <v/>
      </c>
      <c r="D162" s="155" t="str">
        <f>Gülle!E9</f>
        <v/>
      </c>
      <c r="E162" s="155" t="str">
        <f>Gülle!F9</f>
        <v/>
      </c>
      <c r="F162" s="157">
        <f>Gülle!J9</f>
        <v>0</v>
      </c>
      <c r="G162" s="158">
        <f>Gülle!A9</f>
        <v>2</v>
      </c>
      <c r="H162" s="158" t="s">
        <v>330</v>
      </c>
      <c r="I162" s="158" t="str">
        <f>Gülle!G$4</f>
        <v>3 kg.</v>
      </c>
      <c r="J162" s="152" t="str">
        <f>'YARIŞMA BİLGİLERİ'!$F$21</f>
        <v>15 Yaş Kızlar</v>
      </c>
      <c r="K162" s="155" t="str">
        <f t="shared" ref="K162:K200" si="10">CONCATENATE(K$1,"-",A$1)</f>
        <v>İZMİR-Naili Moran Türkiye Atletizm Şampiyonası</v>
      </c>
      <c r="L162" s="156" t="e">
        <f>Gülle!#REF!</f>
        <v>#REF!</v>
      </c>
      <c r="M162" s="156" t="s">
        <v>646</v>
      </c>
    </row>
    <row r="163" spans="1:13" s="148" customFormat="1" ht="26.25" customHeight="1" x14ac:dyDescent="0.2">
      <c r="A163" s="150">
        <v>348</v>
      </c>
      <c r="B163" s="160" t="s">
        <v>418</v>
      </c>
      <c r="C163" s="151" t="str">
        <f>Gülle!D10</f>
        <v/>
      </c>
      <c r="D163" s="155" t="str">
        <f>Gülle!E10</f>
        <v/>
      </c>
      <c r="E163" s="155" t="str">
        <f>Gülle!F10</f>
        <v/>
      </c>
      <c r="F163" s="157">
        <f>Gülle!J10</f>
        <v>0</v>
      </c>
      <c r="G163" s="158">
        <f>Gülle!A10</f>
        <v>3</v>
      </c>
      <c r="H163" s="158" t="s">
        <v>330</v>
      </c>
      <c r="I163" s="158" t="str">
        <f>Gülle!G$4</f>
        <v>3 kg.</v>
      </c>
      <c r="J163" s="152" t="str">
        <f>'YARIŞMA BİLGİLERİ'!$F$21</f>
        <v>15 Yaş Kızlar</v>
      </c>
      <c r="K163" s="155" t="str">
        <f t="shared" si="10"/>
        <v>İZMİR-Naili Moran Türkiye Atletizm Şampiyonası</v>
      </c>
      <c r="L163" s="156" t="e">
        <f>Gülle!#REF!</f>
        <v>#REF!</v>
      </c>
      <c r="M163" s="156" t="s">
        <v>646</v>
      </c>
    </row>
    <row r="164" spans="1:13" s="148" customFormat="1" ht="26.25" customHeight="1" x14ac:dyDescent="0.2">
      <c r="A164" s="150">
        <v>349</v>
      </c>
      <c r="B164" s="160" t="s">
        <v>418</v>
      </c>
      <c r="C164" s="151" t="str">
        <f>Gülle!D11</f>
        <v/>
      </c>
      <c r="D164" s="155" t="str">
        <f>Gülle!E11</f>
        <v/>
      </c>
      <c r="E164" s="155" t="str">
        <f>Gülle!F11</f>
        <v/>
      </c>
      <c r="F164" s="157">
        <f>Gülle!J11</f>
        <v>0</v>
      </c>
      <c r="G164" s="158">
        <f>Gülle!A11</f>
        <v>4</v>
      </c>
      <c r="H164" s="158" t="s">
        <v>330</v>
      </c>
      <c r="I164" s="158" t="str">
        <f>Gülle!G$4</f>
        <v>3 kg.</v>
      </c>
      <c r="J164" s="152" t="str">
        <f>'YARIŞMA BİLGİLERİ'!$F$21</f>
        <v>15 Yaş Kızlar</v>
      </c>
      <c r="K164" s="155" t="str">
        <f t="shared" si="10"/>
        <v>İZMİR-Naili Moran Türkiye Atletizm Şampiyonası</v>
      </c>
      <c r="L164" s="156" t="e">
        <f>Gülle!#REF!</f>
        <v>#REF!</v>
      </c>
      <c r="M164" s="156" t="s">
        <v>646</v>
      </c>
    </row>
    <row r="165" spans="1:13" s="148" customFormat="1" ht="26.25" customHeight="1" x14ac:dyDescent="0.2">
      <c r="A165" s="150">
        <v>350</v>
      </c>
      <c r="B165" s="160" t="s">
        <v>418</v>
      </c>
      <c r="C165" s="151" t="str">
        <f>Gülle!D12</f>
        <v/>
      </c>
      <c r="D165" s="155" t="str">
        <f>Gülle!E12</f>
        <v/>
      </c>
      <c r="E165" s="155" t="str">
        <f>Gülle!F12</f>
        <v/>
      </c>
      <c r="F165" s="157">
        <f>Gülle!J12</f>
        <v>0</v>
      </c>
      <c r="G165" s="158">
        <f>Gülle!A12</f>
        <v>5</v>
      </c>
      <c r="H165" s="158" t="s">
        <v>330</v>
      </c>
      <c r="I165" s="158" t="str">
        <f>Gülle!G$4</f>
        <v>3 kg.</v>
      </c>
      <c r="J165" s="152" t="str">
        <f>'YARIŞMA BİLGİLERİ'!$F$21</f>
        <v>15 Yaş Kızlar</v>
      </c>
      <c r="K165" s="155" t="str">
        <f t="shared" si="10"/>
        <v>İZMİR-Naili Moran Türkiye Atletizm Şampiyonası</v>
      </c>
      <c r="L165" s="156" t="e">
        <f>Gülle!#REF!</f>
        <v>#REF!</v>
      </c>
      <c r="M165" s="156" t="s">
        <v>646</v>
      </c>
    </row>
    <row r="166" spans="1:13" s="148" customFormat="1" ht="26.25" customHeight="1" x14ac:dyDescent="0.2">
      <c r="A166" s="150">
        <v>351</v>
      </c>
      <c r="B166" s="160" t="s">
        <v>418</v>
      </c>
      <c r="C166" s="151" t="str">
        <f>Gülle!D13</f>
        <v/>
      </c>
      <c r="D166" s="155" t="str">
        <f>Gülle!E13</f>
        <v/>
      </c>
      <c r="E166" s="155" t="str">
        <f>Gülle!F13</f>
        <v/>
      </c>
      <c r="F166" s="157">
        <f>Gülle!J13</f>
        <v>0</v>
      </c>
      <c r="G166" s="158">
        <f>Gülle!A13</f>
        <v>6</v>
      </c>
      <c r="H166" s="158" t="s">
        <v>330</v>
      </c>
      <c r="I166" s="158" t="str">
        <f>Gülle!G$4</f>
        <v>3 kg.</v>
      </c>
      <c r="J166" s="152" t="str">
        <f>'YARIŞMA BİLGİLERİ'!$F$21</f>
        <v>15 Yaş Kızlar</v>
      </c>
      <c r="K166" s="155" t="str">
        <f t="shared" si="10"/>
        <v>İZMİR-Naili Moran Türkiye Atletizm Şampiyonası</v>
      </c>
      <c r="L166" s="156" t="e">
        <f>Gülle!#REF!</f>
        <v>#REF!</v>
      </c>
      <c r="M166" s="156" t="s">
        <v>646</v>
      </c>
    </row>
    <row r="167" spans="1:13" s="148" customFormat="1" ht="26.25" customHeight="1" x14ac:dyDescent="0.2">
      <c r="A167" s="150">
        <v>352</v>
      </c>
      <c r="B167" s="160" t="s">
        <v>418</v>
      </c>
      <c r="C167" s="151" t="str">
        <f>Gülle!D14</f>
        <v/>
      </c>
      <c r="D167" s="155" t="str">
        <f>Gülle!E14</f>
        <v/>
      </c>
      <c r="E167" s="155" t="str">
        <f>Gülle!F14</f>
        <v/>
      </c>
      <c r="F167" s="157">
        <f>Gülle!J14</f>
        <v>0</v>
      </c>
      <c r="G167" s="158">
        <f>Gülle!A14</f>
        <v>7</v>
      </c>
      <c r="H167" s="158" t="s">
        <v>330</v>
      </c>
      <c r="I167" s="158" t="str">
        <f>Gülle!G$4</f>
        <v>3 kg.</v>
      </c>
      <c r="J167" s="152" t="str">
        <f>'YARIŞMA BİLGİLERİ'!$F$21</f>
        <v>15 Yaş Kızlar</v>
      </c>
      <c r="K167" s="155" t="str">
        <f t="shared" si="10"/>
        <v>İZMİR-Naili Moran Türkiye Atletizm Şampiyonası</v>
      </c>
      <c r="L167" s="156" t="e">
        <f>Gülle!#REF!</f>
        <v>#REF!</v>
      </c>
      <c r="M167" s="156" t="s">
        <v>646</v>
      </c>
    </row>
    <row r="168" spans="1:13" s="148" customFormat="1" ht="26.25" customHeight="1" x14ac:dyDescent="0.2">
      <c r="A168" s="150">
        <v>353</v>
      </c>
      <c r="B168" s="160" t="s">
        <v>418</v>
      </c>
      <c r="C168" s="151" t="str">
        <f>Gülle!D15</f>
        <v/>
      </c>
      <c r="D168" s="155" t="str">
        <f>Gülle!E15</f>
        <v/>
      </c>
      <c r="E168" s="155" t="str">
        <f>Gülle!F15</f>
        <v/>
      </c>
      <c r="F168" s="157">
        <f>Gülle!J15</f>
        <v>0</v>
      </c>
      <c r="G168" s="158">
        <f>Gülle!A15</f>
        <v>8</v>
      </c>
      <c r="H168" s="158" t="s">
        <v>330</v>
      </c>
      <c r="I168" s="158" t="str">
        <f>Gülle!G$4</f>
        <v>3 kg.</v>
      </c>
      <c r="J168" s="152" t="str">
        <f>'YARIŞMA BİLGİLERİ'!$F$21</f>
        <v>15 Yaş Kızlar</v>
      </c>
      <c r="K168" s="155" t="str">
        <f t="shared" si="10"/>
        <v>İZMİR-Naili Moran Türkiye Atletizm Şampiyonası</v>
      </c>
      <c r="L168" s="156" t="e">
        <f>Gülle!#REF!</f>
        <v>#REF!</v>
      </c>
      <c r="M168" s="156" t="s">
        <v>646</v>
      </c>
    </row>
    <row r="169" spans="1:13" s="148" customFormat="1" ht="26.25" customHeight="1" x14ac:dyDescent="0.2">
      <c r="A169" s="150">
        <v>354</v>
      </c>
      <c r="B169" s="160" t="s">
        <v>418</v>
      </c>
      <c r="C169" s="151" t="str">
        <f>Gülle!D16</f>
        <v/>
      </c>
      <c r="D169" s="155" t="str">
        <f>Gülle!E16</f>
        <v/>
      </c>
      <c r="E169" s="155" t="str">
        <f>Gülle!F16</f>
        <v/>
      </c>
      <c r="F169" s="157">
        <f>Gülle!J16</f>
        <v>0</v>
      </c>
      <c r="G169" s="158" t="str">
        <f>Gülle!A16</f>
        <v>-</v>
      </c>
      <c r="H169" s="158" t="s">
        <v>330</v>
      </c>
      <c r="I169" s="158" t="str">
        <f>Gülle!G$4</f>
        <v>3 kg.</v>
      </c>
      <c r="J169" s="152" t="str">
        <f>'YARIŞMA BİLGİLERİ'!$F$21</f>
        <v>15 Yaş Kızlar</v>
      </c>
      <c r="K169" s="155" t="str">
        <f t="shared" si="10"/>
        <v>İZMİR-Naili Moran Türkiye Atletizm Şampiyonası</v>
      </c>
      <c r="L169" s="156" t="e">
        <f>Gülle!#REF!</f>
        <v>#REF!</v>
      </c>
      <c r="M169" s="156" t="s">
        <v>646</v>
      </c>
    </row>
    <row r="170" spans="1:13" s="148" customFormat="1" ht="26.25" customHeight="1" x14ac:dyDescent="0.2">
      <c r="A170" s="150">
        <v>355</v>
      </c>
      <c r="B170" s="160" t="s">
        <v>418</v>
      </c>
      <c r="C170" s="151" t="str">
        <f>Gülle!D17</f>
        <v/>
      </c>
      <c r="D170" s="155" t="str">
        <f>Gülle!E17</f>
        <v/>
      </c>
      <c r="E170" s="155" t="str">
        <f>Gülle!F17</f>
        <v/>
      </c>
      <c r="F170" s="157">
        <f>Gülle!J17</f>
        <v>0</v>
      </c>
      <c r="G170" s="158">
        <f>Gülle!A17</f>
        <v>0</v>
      </c>
      <c r="H170" s="158" t="s">
        <v>330</v>
      </c>
      <c r="I170" s="158" t="str">
        <f>Gülle!G$4</f>
        <v>3 kg.</v>
      </c>
      <c r="J170" s="152" t="str">
        <f>'YARIŞMA BİLGİLERİ'!$F$21</f>
        <v>15 Yaş Kızlar</v>
      </c>
      <c r="K170" s="155" t="str">
        <f t="shared" si="10"/>
        <v>İZMİR-Naili Moran Türkiye Atletizm Şampiyonası</v>
      </c>
      <c r="L170" s="156" t="e">
        <f>Gülle!#REF!</f>
        <v>#REF!</v>
      </c>
      <c r="M170" s="156" t="s">
        <v>646</v>
      </c>
    </row>
    <row r="171" spans="1:13" s="148" customFormat="1" ht="26.25" customHeight="1" x14ac:dyDescent="0.2">
      <c r="A171" s="150">
        <v>356</v>
      </c>
      <c r="B171" s="160" t="s">
        <v>418</v>
      </c>
      <c r="C171" s="151" t="str">
        <f>Gülle!D18</f>
        <v/>
      </c>
      <c r="D171" s="155" t="str">
        <f>Gülle!E18</f>
        <v/>
      </c>
      <c r="E171" s="155" t="str">
        <f>Gülle!F18</f>
        <v/>
      </c>
      <c r="F171" s="157">
        <f>Gülle!J18</f>
        <v>0</v>
      </c>
      <c r="G171" s="158">
        <f>Gülle!A18</f>
        <v>0</v>
      </c>
      <c r="H171" s="158" t="s">
        <v>330</v>
      </c>
      <c r="I171" s="158" t="str">
        <f>Gülle!G$4</f>
        <v>3 kg.</v>
      </c>
      <c r="J171" s="152" t="str">
        <f>'YARIŞMA BİLGİLERİ'!$F$21</f>
        <v>15 Yaş Kızlar</v>
      </c>
      <c r="K171" s="155" t="str">
        <f t="shared" si="10"/>
        <v>İZMİR-Naili Moran Türkiye Atletizm Şampiyonası</v>
      </c>
      <c r="L171" s="156" t="e">
        <f>Gülle!#REF!</f>
        <v>#REF!</v>
      </c>
      <c r="M171" s="156" t="s">
        <v>646</v>
      </c>
    </row>
    <row r="172" spans="1:13" s="148" customFormat="1" ht="26.25" customHeight="1" x14ac:dyDescent="0.2">
      <c r="A172" s="150">
        <v>357</v>
      </c>
      <c r="B172" s="160" t="s">
        <v>418</v>
      </c>
      <c r="C172" s="151" t="str">
        <f>Gülle!D19</f>
        <v/>
      </c>
      <c r="D172" s="155" t="str">
        <f>Gülle!E19</f>
        <v/>
      </c>
      <c r="E172" s="155" t="str">
        <f>Gülle!F19</f>
        <v/>
      </c>
      <c r="F172" s="157">
        <f>Gülle!J19</f>
        <v>0</v>
      </c>
      <c r="G172" s="158">
        <f>Gülle!A19</f>
        <v>0</v>
      </c>
      <c r="H172" s="158" t="s">
        <v>330</v>
      </c>
      <c r="I172" s="158" t="str">
        <f>Gülle!G$4</f>
        <v>3 kg.</v>
      </c>
      <c r="J172" s="152" t="str">
        <f>'YARIŞMA BİLGİLERİ'!$F$21</f>
        <v>15 Yaş Kızlar</v>
      </c>
      <c r="K172" s="155" t="str">
        <f t="shared" si="10"/>
        <v>İZMİR-Naili Moran Türkiye Atletizm Şampiyonası</v>
      </c>
      <c r="L172" s="156" t="e">
        <f>Gülle!#REF!</f>
        <v>#REF!</v>
      </c>
      <c r="M172" s="156" t="s">
        <v>646</v>
      </c>
    </row>
    <row r="173" spans="1:13" s="148" customFormat="1" ht="26.25" customHeight="1" x14ac:dyDescent="0.2">
      <c r="A173" s="150">
        <v>358</v>
      </c>
      <c r="B173" s="160" t="s">
        <v>418</v>
      </c>
      <c r="C173" s="151" t="str">
        <f>Gülle!D20</f>
        <v/>
      </c>
      <c r="D173" s="155" t="str">
        <f>Gülle!E20</f>
        <v/>
      </c>
      <c r="E173" s="155" t="str">
        <f>Gülle!F20</f>
        <v/>
      </c>
      <c r="F173" s="157">
        <f>Gülle!J20</f>
        <v>0</v>
      </c>
      <c r="G173" s="158">
        <f>Gülle!A20</f>
        <v>0</v>
      </c>
      <c r="H173" s="158" t="s">
        <v>330</v>
      </c>
      <c r="I173" s="158" t="str">
        <f>Gülle!G$4</f>
        <v>3 kg.</v>
      </c>
      <c r="J173" s="152" t="str">
        <f>'YARIŞMA BİLGİLERİ'!$F$21</f>
        <v>15 Yaş Kızlar</v>
      </c>
      <c r="K173" s="155" t="str">
        <f t="shared" si="10"/>
        <v>İZMİR-Naili Moran Türkiye Atletizm Şampiyonası</v>
      </c>
      <c r="L173" s="156" t="e">
        <f>Gülle!#REF!</f>
        <v>#REF!</v>
      </c>
      <c r="M173" s="156" t="s">
        <v>646</v>
      </c>
    </row>
    <row r="174" spans="1:13" s="148" customFormat="1" ht="26.25" customHeight="1" x14ac:dyDescent="0.2">
      <c r="A174" s="150">
        <v>359</v>
      </c>
      <c r="B174" s="160" t="s">
        <v>418</v>
      </c>
      <c r="C174" s="151" t="str">
        <f>Gülle!D21</f>
        <v/>
      </c>
      <c r="D174" s="155" t="str">
        <f>Gülle!E21</f>
        <v/>
      </c>
      <c r="E174" s="155" t="str">
        <f>Gülle!F21</f>
        <v/>
      </c>
      <c r="F174" s="157">
        <f>Gülle!J21</f>
        <v>0</v>
      </c>
      <c r="G174" s="158">
        <f>Gülle!A21</f>
        <v>0</v>
      </c>
      <c r="H174" s="158" t="s">
        <v>330</v>
      </c>
      <c r="I174" s="158" t="str">
        <f>Gülle!G$4</f>
        <v>3 kg.</v>
      </c>
      <c r="J174" s="152" t="str">
        <f>'YARIŞMA BİLGİLERİ'!$F$21</f>
        <v>15 Yaş Kızlar</v>
      </c>
      <c r="K174" s="155" t="str">
        <f t="shared" si="10"/>
        <v>İZMİR-Naili Moran Türkiye Atletizm Şampiyonası</v>
      </c>
      <c r="L174" s="156" t="e">
        <f>Gülle!#REF!</f>
        <v>#REF!</v>
      </c>
      <c r="M174" s="156" t="s">
        <v>646</v>
      </c>
    </row>
    <row r="175" spans="1:13" s="148" customFormat="1" ht="26.25" customHeight="1" x14ac:dyDescent="0.2">
      <c r="A175" s="150">
        <v>360</v>
      </c>
      <c r="B175" s="160" t="s">
        <v>418</v>
      </c>
      <c r="C175" s="151" t="str">
        <f>Gülle!D22</f>
        <v/>
      </c>
      <c r="D175" s="155" t="str">
        <f>Gülle!E22</f>
        <v/>
      </c>
      <c r="E175" s="155" t="str">
        <f>Gülle!F22</f>
        <v/>
      </c>
      <c r="F175" s="157">
        <f>Gülle!J22</f>
        <v>0</v>
      </c>
      <c r="G175" s="158">
        <f>Gülle!A22</f>
        <v>0</v>
      </c>
      <c r="H175" s="158" t="s">
        <v>330</v>
      </c>
      <c r="I175" s="158" t="str">
        <f>Gülle!G$4</f>
        <v>3 kg.</v>
      </c>
      <c r="J175" s="152" t="str">
        <f>'YARIŞMA BİLGİLERİ'!$F$21</f>
        <v>15 Yaş Kızlar</v>
      </c>
      <c r="K175" s="155" t="str">
        <f t="shared" si="10"/>
        <v>İZMİR-Naili Moran Türkiye Atletizm Şampiyonası</v>
      </c>
      <c r="L175" s="156" t="e">
        <f>Gülle!#REF!</f>
        <v>#REF!</v>
      </c>
      <c r="M175" s="156" t="s">
        <v>646</v>
      </c>
    </row>
    <row r="176" spans="1:13" s="148" customFormat="1" ht="26.25" customHeight="1" x14ac:dyDescent="0.2">
      <c r="A176" s="150">
        <v>361</v>
      </c>
      <c r="B176" s="160" t="s">
        <v>418</v>
      </c>
      <c r="C176" s="151" t="str">
        <f>Gülle!D23</f>
        <v/>
      </c>
      <c r="D176" s="155" t="str">
        <f>Gülle!E23</f>
        <v/>
      </c>
      <c r="E176" s="155" t="str">
        <f>Gülle!F23</f>
        <v/>
      </c>
      <c r="F176" s="157">
        <f>Gülle!J23</f>
        <v>0</v>
      </c>
      <c r="G176" s="158">
        <f>Gülle!A23</f>
        <v>0</v>
      </c>
      <c r="H176" s="158" t="s">
        <v>330</v>
      </c>
      <c r="I176" s="158" t="str">
        <f>Gülle!G$4</f>
        <v>3 kg.</v>
      </c>
      <c r="J176" s="152" t="str">
        <f>'YARIŞMA BİLGİLERİ'!$F$21</f>
        <v>15 Yaş Kızlar</v>
      </c>
      <c r="K176" s="155" t="str">
        <f t="shared" si="10"/>
        <v>İZMİR-Naili Moran Türkiye Atletizm Şampiyonası</v>
      </c>
      <c r="L176" s="156" t="e">
        <f>Gülle!#REF!</f>
        <v>#REF!</v>
      </c>
      <c r="M176" s="156" t="s">
        <v>646</v>
      </c>
    </row>
    <row r="177" spans="1:13" s="148" customFormat="1" ht="26.25" customHeight="1" x14ac:dyDescent="0.2">
      <c r="A177" s="150">
        <v>362</v>
      </c>
      <c r="B177" s="160" t="s">
        <v>418</v>
      </c>
      <c r="C177" s="151" t="str">
        <f>Gülle!D24</f>
        <v/>
      </c>
      <c r="D177" s="155" t="str">
        <f>Gülle!E24</f>
        <v/>
      </c>
      <c r="E177" s="155" t="str">
        <f>Gülle!F24</f>
        <v/>
      </c>
      <c r="F177" s="157">
        <f>Gülle!J24</f>
        <v>0</v>
      </c>
      <c r="G177" s="158">
        <f>Gülle!A24</f>
        <v>0</v>
      </c>
      <c r="H177" s="158" t="s">
        <v>330</v>
      </c>
      <c r="I177" s="158" t="str">
        <f>Gülle!G$4</f>
        <v>3 kg.</v>
      </c>
      <c r="J177" s="152" t="str">
        <f>'YARIŞMA BİLGİLERİ'!$F$21</f>
        <v>15 Yaş Kızlar</v>
      </c>
      <c r="K177" s="155" t="str">
        <f t="shared" si="10"/>
        <v>İZMİR-Naili Moran Türkiye Atletizm Şampiyonası</v>
      </c>
      <c r="L177" s="156" t="e">
        <f>Gülle!#REF!</f>
        <v>#REF!</v>
      </c>
      <c r="M177" s="156" t="s">
        <v>646</v>
      </c>
    </row>
    <row r="178" spans="1:13" s="148" customFormat="1" ht="26.25" customHeight="1" x14ac:dyDescent="0.2">
      <c r="A178" s="150">
        <v>363</v>
      </c>
      <c r="B178" s="160" t="s">
        <v>418</v>
      </c>
      <c r="C178" s="151" t="str">
        <f>Gülle!D25</f>
        <v/>
      </c>
      <c r="D178" s="155" t="str">
        <f>Gülle!E25</f>
        <v/>
      </c>
      <c r="E178" s="155" t="str">
        <f>Gülle!F25</f>
        <v/>
      </c>
      <c r="F178" s="157">
        <f>Gülle!J25</f>
        <v>0</v>
      </c>
      <c r="G178" s="158">
        <f>Gülle!A25</f>
        <v>0</v>
      </c>
      <c r="H178" s="158" t="s">
        <v>330</v>
      </c>
      <c r="I178" s="158" t="str">
        <f>Gülle!G$4</f>
        <v>3 kg.</v>
      </c>
      <c r="J178" s="152" t="str">
        <f>'YARIŞMA BİLGİLERİ'!$F$21</f>
        <v>15 Yaş Kızlar</v>
      </c>
      <c r="K178" s="155" t="str">
        <f t="shared" si="10"/>
        <v>İZMİR-Naili Moran Türkiye Atletizm Şampiyonası</v>
      </c>
      <c r="L178" s="156" t="e">
        <f>Gülle!#REF!</f>
        <v>#REF!</v>
      </c>
      <c r="M178" s="156" t="s">
        <v>646</v>
      </c>
    </row>
    <row r="179" spans="1:13" s="148" customFormat="1" ht="26.25" customHeight="1" x14ac:dyDescent="0.2">
      <c r="A179" s="150">
        <v>364</v>
      </c>
      <c r="B179" s="160" t="s">
        <v>418</v>
      </c>
      <c r="C179" s="151" t="str">
        <f>Gülle!D26</f>
        <v/>
      </c>
      <c r="D179" s="155" t="str">
        <f>Gülle!E26</f>
        <v/>
      </c>
      <c r="E179" s="155" t="str">
        <f>Gülle!F26</f>
        <v/>
      </c>
      <c r="F179" s="157">
        <f>Gülle!J26</f>
        <v>0</v>
      </c>
      <c r="G179" s="158">
        <f>Gülle!A26</f>
        <v>0</v>
      </c>
      <c r="H179" s="158" t="s">
        <v>330</v>
      </c>
      <c r="I179" s="158" t="str">
        <f>Gülle!G$4</f>
        <v>3 kg.</v>
      </c>
      <c r="J179" s="152" t="str">
        <f>'YARIŞMA BİLGİLERİ'!$F$21</f>
        <v>15 Yaş Kızlar</v>
      </c>
      <c r="K179" s="155" t="str">
        <f t="shared" si="10"/>
        <v>İZMİR-Naili Moran Türkiye Atletizm Şampiyonası</v>
      </c>
      <c r="L179" s="156" t="e">
        <f>Gülle!#REF!</f>
        <v>#REF!</v>
      </c>
      <c r="M179" s="156" t="s">
        <v>646</v>
      </c>
    </row>
    <row r="180" spans="1:13" s="148" customFormat="1" ht="26.25" customHeight="1" x14ac:dyDescent="0.2">
      <c r="A180" s="150">
        <v>365</v>
      </c>
      <c r="B180" s="160" t="s">
        <v>418</v>
      </c>
      <c r="C180" s="151" t="str">
        <f>Gülle!D27</f>
        <v/>
      </c>
      <c r="D180" s="155" t="str">
        <f>Gülle!E27</f>
        <v/>
      </c>
      <c r="E180" s="155" t="str">
        <f>Gülle!F27</f>
        <v/>
      </c>
      <c r="F180" s="157">
        <f>Gülle!J27</f>
        <v>0</v>
      </c>
      <c r="G180" s="158">
        <f>Gülle!A27</f>
        <v>0</v>
      </c>
      <c r="H180" s="158" t="s">
        <v>330</v>
      </c>
      <c r="I180" s="158" t="str">
        <f>Gülle!G$4</f>
        <v>3 kg.</v>
      </c>
      <c r="J180" s="152" t="str">
        <f>'YARIŞMA BİLGİLERİ'!$F$21</f>
        <v>15 Yaş Kızlar</v>
      </c>
      <c r="K180" s="155" t="str">
        <f t="shared" si="10"/>
        <v>İZMİR-Naili Moran Türkiye Atletizm Şampiyonası</v>
      </c>
      <c r="L180" s="156" t="e">
        <f>Gülle!#REF!</f>
        <v>#REF!</v>
      </c>
      <c r="M180" s="156" t="s">
        <v>646</v>
      </c>
    </row>
    <row r="181" spans="1:13" s="148" customFormat="1" ht="26.25" customHeight="1" x14ac:dyDescent="0.2">
      <c r="A181" s="150">
        <v>366</v>
      </c>
      <c r="B181" s="160" t="s">
        <v>418</v>
      </c>
      <c r="C181" s="151" t="str">
        <f>Gülle!D28</f>
        <v/>
      </c>
      <c r="D181" s="155" t="str">
        <f>Gülle!E28</f>
        <v/>
      </c>
      <c r="E181" s="155" t="str">
        <f>Gülle!F28</f>
        <v/>
      </c>
      <c r="F181" s="157">
        <f>Gülle!J28</f>
        <v>0</v>
      </c>
      <c r="G181" s="158">
        <f>Gülle!A28</f>
        <v>0</v>
      </c>
      <c r="H181" s="158" t="s">
        <v>330</v>
      </c>
      <c r="I181" s="158" t="str">
        <f>Gülle!G$4</f>
        <v>3 kg.</v>
      </c>
      <c r="J181" s="152" t="str">
        <f>'YARIŞMA BİLGİLERİ'!$F$21</f>
        <v>15 Yaş Kızlar</v>
      </c>
      <c r="K181" s="155" t="str">
        <f t="shared" si="10"/>
        <v>İZMİR-Naili Moran Türkiye Atletizm Şampiyonası</v>
      </c>
      <c r="L181" s="156" t="e">
        <f>Gülle!#REF!</f>
        <v>#REF!</v>
      </c>
      <c r="M181" s="156" t="s">
        <v>646</v>
      </c>
    </row>
    <row r="182" spans="1:13" s="148" customFormat="1" ht="26.25" customHeight="1" x14ac:dyDescent="0.2">
      <c r="A182" s="150">
        <v>367</v>
      </c>
      <c r="B182" s="160" t="s">
        <v>418</v>
      </c>
      <c r="C182" s="151" t="str">
        <f>Gülle!D29</f>
        <v/>
      </c>
      <c r="D182" s="155" t="str">
        <f>Gülle!E29</f>
        <v/>
      </c>
      <c r="E182" s="155" t="str">
        <f>Gülle!F29</f>
        <v/>
      </c>
      <c r="F182" s="157">
        <f>Gülle!J29</f>
        <v>0</v>
      </c>
      <c r="G182" s="158">
        <f>Gülle!A29</f>
        <v>0</v>
      </c>
      <c r="H182" s="158" t="s">
        <v>330</v>
      </c>
      <c r="I182" s="158" t="str">
        <f>Gülle!G$4</f>
        <v>3 kg.</v>
      </c>
      <c r="J182" s="152" t="str">
        <f>'YARIŞMA BİLGİLERİ'!$F$21</f>
        <v>15 Yaş Kızlar</v>
      </c>
      <c r="K182" s="155" t="str">
        <f t="shared" si="10"/>
        <v>İZMİR-Naili Moran Türkiye Atletizm Şampiyonası</v>
      </c>
      <c r="L182" s="156" t="e">
        <f>Gülle!#REF!</f>
        <v>#REF!</v>
      </c>
      <c r="M182" s="156" t="s">
        <v>646</v>
      </c>
    </row>
    <row r="183" spans="1:13" s="148" customFormat="1" ht="26.25" customHeight="1" x14ac:dyDescent="0.2">
      <c r="A183" s="150">
        <v>368</v>
      </c>
      <c r="B183" s="160" t="s">
        <v>418</v>
      </c>
      <c r="C183" s="151" t="str">
        <f>Gülle!D30</f>
        <v/>
      </c>
      <c r="D183" s="155" t="str">
        <f>Gülle!E30</f>
        <v/>
      </c>
      <c r="E183" s="155" t="str">
        <f>Gülle!F30</f>
        <v/>
      </c>
      <c r="F183" s="157">
        <f>Gülle!J30</f>
        <v>0</v>
      </c>
      <c r="G183" s="158">
        <f>Gülle!A30</f>
        <v>0</v>
      </c>
      <c r="H183" s="158" t="s">
        <v>330</v>
      </c>
      <c r="I183" s="158" t="str">
        <f>Gülle!G$4</f>
        <v>3 kg.</v>
      </c>
      <c r="J183" s="152" t="str">
        <f>'YARIŞMA BİLGİLERİ'!$F$21</f>
        <v>15 Yaş Kızlar</v>
      </c>
      <c r="K183" s="155" t="str">
        <f t="shared" si="10"/>
        <v>İZMİR-Naili Moran Türkiye Atletizm Şampiyonası</v>
      </c>
      <c r="L183" s="156" t="e">
        <f>Gülle!#REF!</f>
        <v>#REF!</v>
      </c>
      <c r="M183" s="156" t="s">
        <v>646</v>
      </c>
    </row>
    <row r="184" spans="1:13" s="148" customFormat="1" ht="26.25" customHeight="1" x14ac:dyDescent="0.2">
      <c r="A184" s="150">
        <v>369</v>
      </c>
      <c r="B184" s="160" t="s">
        <v>418</v>
      </c>
      <c r="C184" s="151" t="str">
        <f>Gülle!D31</f>
        <v/>
      </c>
      <c r="D184" s="155" t="str">
        <f>Gülle!E31</f>
        <v/>
      </c>
      <c r="E184" s="155" t="str">
        <f>Gülle!F31</f>
        <v/>
      </c>
      <c r="F184" s="157">
        <f>Gülle!J31</f>
        <v>0</v>
      </c>
      <c r="G184" s="158">
        <f>Gülle!A31</f>
        <v>0</v>
      </c>
      <c r="H184" s="158" t="s">
        <v>330</v>
      </c>
      <c r="I184" s="158" t="str">
        <f>Gülle!G$4</f>
        <v>3 kg.</v>
      </c>
      <c r="J184" s="152" t="str">
        <f>'YARIŞMA BİLGİLERİ'!$F$21</f>
        <v>15 Yaş Kızlar</v>
      </c>
      <c r="K184" s="155" t="str">
        <f t="shared" si="10"/>
        <v>İZMİR-Naili Moran Türkiye Atletizm Şampiyonası</v>
      </c>
      <c r="L184" s="156" t="e">
        <f>Gülle!#REF!</f>
        <v>#REF!</v>
      </c>
      <c r="M184" s="156" t="s">
        <v>646</v>
      </c>
    </row>
    <row r="185" spans="1:13" s="148" customFormat="1" ht="26.25" customHeight="1" x14ac:dyDescent="0.2">
      <c r="A185" s="150">
        <v>370</v>
      </c>
      <c r="B185" s="160" t="s">
        <v>418</v>
      </c>
      <c r="C185" s="151" t="str">
        <f>Gülle!D32</f>
        <v/>
      </c>
      <c r="D185" s="155" t="str">
        <f>Gülle!E32</f>
        <v/>
      </c>
      <c r="E185" s="155" t="str">
        <f>Gülle!F32</f>
        <v/>
      </c>
      <c r="F185" s="157">
        <f>Gülle!J32</f>
        <v>0</v>
      </c>
      <c r="G185" s="158">
        <f>Gülle!A32</f>
        <v>0</v>
      </c>
      <c r="H185" s="158" t="s">
        <v>330</v>
      </c>
      <c r="I185" s="158" t="str">
        <f>Gülle!G$4</f>
        <v>3 kg.</v>
      </c>
      <c r="J185" s="152" t="str">
        <f>'YARIŞMA BİLGİLERİ'!$F$21</f>
        <v>15 Yaş Kızlar</v>
      </c>
      <c r="K185" s="155" t="str">
        <f t="shared" si="10"/>
        <v>İZMİR-Naili Moran Türkiye Atletizm Şampiyonası</v>
      </c>
      <c r="L185" s="156" t="e">
        <f>Gülle!#REF!</f>
        <v>#REF!</v>
      </c>
      <c r="M185" s="156" t="s">
        <v>646</v>
      </c>
    </row>
    <row r="186" spans="1:13" s="148" customFormat="1" ht="26.25" customHeight="1" x14ac:dyDescent="0.2">
      <c r="A186" s="150">
        <v>371</v>
      </c>
      <c r="B186" s="160" t="s">
        <v>418</v>
      </c>
      <c r="C186" s="151" t="str">
        <f>Gülle!D33</f>
        <v/>
      </c>
      <c r="D186" s="155" t="str">
        <f>Gülle!E33</f>
        <v/>
      </c>
      <c r="E186" s="155" t="str">
        <f>Gülle!F33</f>
        <v/>
      </c>
      <c r="F186" s="157">
        <f>Gülle!J33</f>
        <v>0</v>
      </c>
      <c r="G186" s="158">
        <f>Gülle!A33</f>
        <v>0</v>
      </c>
      <c r="H186" s="158" t="s">
        <v>330</v>
      </c>
      <c r="I186" s="158" t="str">
        <f>Gülle!G$4</f>
        <v>3 kg.</v>
      </c>
      <c r="J186" s="152" t="str">
        <f>'YARIŞMA BİLGİLERİ'!$F$21</f>
        <v>15 Yaş Kızlar</v>
      </c>
      <c r="K186" s="155" t="str">
        <f t="shared" si="10"/>
        <v>İZMİR-Naili Moran Türkiye Atletizm Şampiyonası</v>
      </c>
      <c r="L186" s="156" t="e">
        <f>Gülle!#REF!</f>
        <v>#REF!</v>
      </c>
      <c r="M186" s="156" t="s">
        <v>646</v>
      </c>
    </row>
    <row r="187" spans="1:13" s="148" customFormat="1" ht="26.25" customHeight="1" x14ac:dyDescent="0.2">
      <c r="A187" s="150">
        <v>372</v>
      </c>
      <c r="B187" s="160" t="s">
        <v>418</v>
      </c>
      <c r="C187" s="151" t="str">
        <f>Gülle!D34</f>
        <v/>
      </c>
      <c r="D187" s="155" t="str">
        <f>Gülle!E34</f>
        <v/>
      </c>
      <c r="E187" s="155" t="str">
        <f>Gülle!F34</f>
        <v/>
      </c>
      <c r="F187" s="157">
        <f>Gülle!J34</f>
        <v>0</v>
      </c>
      <c r="G187" s="158">
        <f>Gülle!A34</f>
        <v>0</v>
      </c>
      <c r="H187" s="158" t="s">
        <v>330</v>
      </c>
      <c r="I187" s="158" t="str">
        <f>Gülle!G$4</f>
        <v>3 kg.</v>
      </c>
      <c r="J187" s="152" t="str">
        <f>'YARIŞMA BİLGİLERİ'!$F$21</f>
        <v>15 Yaş Kızlar</v>
      </c>
      <c r="K187" s="155" t="str">
        <f t="shared" si="10"/>
        <v>İZMİR-Naili Moran Türkiye Atletizm Şampiyonası</v>
      </c>
      <c r="L187" s="156" t="e">
        <f>Gülle!#REF!</f>
        <v>#REF!</v>
      </c>
      <c r="M187" s="156" t="s">
        <v>646</v>
      </c>
    </row>
    <row r="188" spans="1:13" s="148" customFormat="1" ht="26.25" customHeight="1" x14ac:dyDescent="0.2">
      <c r="A188" s="150">
        <v>373</v>
      </c>
      <c r="B188" s="160" t="s">
        <v>418</v>
      </c>
      <c r="C188" s="151" t="str">
        <f>Gülle!D35</f>
        <v/>
      </c>
      <c r="D188" s="155" t="str">
        <f>Gülle!E35</f>
        <v/>
      </c>
      <c r="E188" s="155" t="str">
        <f>Gülle!F35</f>
        <v/>
      </c>
      <c r="F188" s="157">
        <f>Gülle!J35</f>
        <v>0</v>
      </c>
      <c r="G188" s="158">
        <f>Gülle!A35</f>
        <v>0</v>
      </c>
      <c r="H188" s="158" t="s">
        <v>330</v>
      </c>
      <c r="I188" s="158" t="str">
        <f>Gülle!G$4</f>
        <v>3 kg.</v>
      </c>
      <c r="J188" s="152" t="str">
        <f>'YARIŞMA BİLGİLERİ'!$F$21</f>
        <v>15 Yaş Kızlar</v>
      </c>
      <c r="K188" s="155" t="str">
        <f t="shared" si="10"/>
        <v>İZMİR-Naili Moran Türkiye Atletizm Şampiyonası</v>
      </c>
      <c r="L188" s="156" t="e">
        <f>Gülle!#REF!</f>
        <v>#REF!</v>
      </c>
      <c r="M188" s="156" t="s">
        <v>646</v>
      </c>
    </row>
    <row r="189" spans="1:13" s="148" customFormat="1" ht="26.25" customHeight="1" x14ac:dyDescent="0.2">
      <c r="A189" s="150">
        <v>374</v>
      </c>
      <c r="B189" s="160" t="s">
        <v>418</v>
      </c>
      <c r="C189" s="151" t="str">
        <f>Gülle!D36</f>
        <v/>
      </c>
      <c r="D189" s="155" t="str">
        <f>Gülle!E36</f>
        <v/>
      </c>
      <c r="E189" s="155" t="str">
        <f>Gülle!F36</f>
        <v/>
      </c>
      <c r="F189" s="157">
        <f>Gülle!J36</f>
        <v>0</v>
      </c>
      <c r="G189" s="158">
        <f>Gülle!A36</f>
        <v>0</v>
      </c>
      <c r="H189" s="158" t="s">
        <v>330</v>
      </c>
      <c r="I189" s="158" t="str">
        <f>Gülle!G$4</f>
        <v>3 kg.</v>
      </c>
      <c r="J189" s="152" t="str">
        <f>'YARIŞMA BİLGİLERİ'!$F$21</f>
        <v>15 Yaş Kızlar</v>
      </c>
      <c r="K189" s="155" t="str">
        <f t="shared" si="10"/>
        <v>İZMİR-Naili Moran Türkiye Atletizm Şampiyonası</v>
      </c>
      <c r="L189" s="156" t="e">
        <f>Gülle!#REF!</f>
        <v>#REF!</v>
      </c>
      <c r="M189" s="156" t="s">
        <v>646</v>
      </c>
    </row>
    <row r="190" spans="1:13" s="148" customFormat="1" ht="26.25" customHeight="1" x14ac:dyDescent="0.2">
      <c r="A190" s="150">
        <v>375</v>
      </c>
      <c r="B190" s="160" t="s">
        <v>418</v>
      </c>
      <c r="C190" s="151" t="str">
        <f>Gülle!D37</f>
        <v/>
      </c>
      <c r="D190" s="155" t="str">
        <f>Gülle!E37</f>
        <v/>
      </c>
      <c r="E190" s="155" t="str">
        <f>Gülle!F37</f>
        <v/>
      </c>
      <c r="F190" s="157">
        <f>Gülle!J37</f>
        <v>0</v>
      </c>
      <c r="G190" s="158">
        <f>Gülle!A37</f>
        <v>0</v>
      </c>
      <c r="H190" s="158" t="s">
        <v>330</v>
      </c>
      <c r="I190" s="158" t="str">
        <f>Gülle!G$4</f>
        <v>3 kg.</v>
      </c>
      <c r="J190" s="152" t="str">
        <f>'YARIŞMA BİLGİLERİ'!$F$21</f>
        <v>15 Yaş Kızlar</v>
      </c>
      <c r="K190" s="155" t="str">
        <f t="shared" si="10"/>
        <v>İZMİR-Naili Moran Türkiye Atletizm Şampiyonası</v>
      </c>
      <c r="L190" s="156" t="e">
        <f>Gülle!#REF!</f>
        <v>#REF!</v>
      </c>
      <c r="M190" s="156" t="s">
        <v>646</v>
      </c>
    </row>
    <row r="191" spans="1:13" s="148" customFormat="1" ht="26.25" customHeight="1" x14ac:dyDescent="0.2">
      <c r="A191" s="150">
        <v>376</v>
      </c>
      <c r="B191" s="160" t="s">
        <v>418</v>
      </c>
      <c r="C191" s="151" t="str">
        <f>Gülle!D38</f>
        <v/>
      </c>
      <c r="D191" s="155" t="str">
        <f>Gülle!E38</f>
        <v/>
      </c>
      <c r="E191" s="155" t="str">
        <f>Gülle!F38</f>
        <v/>
      </c>
      <c r="F191" s="157">
        <f>Gülle!J38</f>
        <v>0</v>
      </c>
      <c r="G191" s="158">
        <f>Gülle!A38</f>
        <v>0</v>
      </c>
      <c r="H191" s="158" t="s">
        <v>330</v>
      </c>
      <c r="I191" s="158" t="str">
        <f>Gülle!G$4</f>
        <v>3 kg.</v>
      </c>
      <c r="J191" s="152" t="str">
        <f>'YARIŞMA BİLGİLERİ'!$F$21</f>
        <v>15 Yaş Kızlar</v>
      </c>
      <c r="K191" s="155" t="str">
        <f t="shared" si="10"/>
        <v>İZMİR-Naili Moran Türkiye Atletizm Şampiyonası</v>
      </c>
      <c r="L191" s="156" t="e">
        <f>Gülle!#REF!</f>
        <v>#REF!</v>
      </c>
      <c r="M191" s="156" t="s">
        <v>646</v>
      </c>
    </row>
    <row r="192" spans="1:13" s="148" customFormat="1" ht="26.25" customHeight="1" x14ac:dyDescent="0.2">
      <c r="A192" s="150">
        <v>377</v>
      </c>
      <c r="B192" s="160" t="s">
        <v>418</v>
      </c>
      <c r="C192" s="151" t="str">
        <f>Gülle!D39</f>
        <v/>
      </c>
      <c r="D192" s="155" t="str">
        <f>Gülle!E39</f>
        <v/>
      </c>
      <c r="E192" s="155" t="str">
        <f>Gülle!F39</f>
        <v/>
      </c>
      <c r="F192" s="157">
        <f>Gülle!J39</f>
        <v>0</v>
      </c>
      <c r="G192" s="158">
        <f>Gülle!A39</f>
        <v>0</v>
      </c>
      <c r="H192" s="158" t="s">
        <v>330</v>
      </c>
      <c r="I192" s="158" t="str">
        <f>Gülle!G$4</f>
        <v>3 kg.</v>
      </c>
      <c r="J192" s="152" t="str">
        <f>'YARIŞMA BİLGİLERİ'!$F$21</f>
        <v>15 Yaş Kızlar</v>
      </c>
      <c r="K192" s="155" t="str">
        <f t="shared" si="10"/>
        <v>İZMİR-Naili Moran Türkiye Atletizm Şampiyonası</v>
      </c>
      <c r="L192" s="156" t="e">
        <f>Gülle!#REF!</f>
        <v>#REF!</v>
      </c>
      <c r="M192" s="156" t="s">
        <v>646</v>
      </c>
    </row>
    <row r="193" spans="1:13" s="148" customFormat="1" ht="26.25" customHeight="1" x14ac:dyDescent="0.2">
      <c r="A193" s="150">
        <v>378</v>
      </c>
      <c r="B193" s="160" t="s">
        <v>418</v>
      </c>
      <c r="C193" s="151" t="str">
        <f>Gülle!D40</f>
        <v/>
      </c>
      <c r="D193" s="155" t="str">
        <f>Gülle!E40</f>
        <v/>
      </c>
      <c r="E193" s="155" t="str">
        <f>Gülle!F40</f>
        <v/>
      </c>
      <c r="F193" s="157">
        <f>Gülle!J40</f>
        <v>0</v>
      </c>
      <c r="G193" s="158">
        <f>Gülle!A40</f>
        <v>0</v>
      </c>
      <c r="H193" s="158" t="s">
        <v>330</v>
      </c>
      <c r="I193" s="158" t="str">
        <f>Gülle!G$4</f>
        <v>3 kg.</v>
      </c>
      <c r="J193" s="152" t="str">
        <f>'YARIŞMA BİLGİLERİ'!$F$21</f>
        <v>15 Yaş Kızlar</v>
      </c>
      <c r="K193" s="155" t="str">
        <f t="shared" si="10"/>
        <v>İZMİR-Naili Moran Türkiye Atletizm Şampiyonası</v>
      </c>
      <c r="L193" s="156" t="e">
        <f>Gülle!#REF!</f>
        <v>#REF!</v>
      </c>
      <c r="M193" s="156" t="s">
        <v>646</v>
      </c>
    </row>
    <row r="194" spans="1:13" s="148" customFormat="1" ht="26.25" customHeight="1" x14ac:dyDescent="0.2">
      <c r="A194" s="150">
        <v>379</v>
      </c>
      <c r="B194" s="160" t="s">
        <v>418</v>
      </c>
      <c r="C194" s="151" t="str">
        <f>Gülle!D41</f>
        <v/>
      </c>
      <c r="D194" s="155" t="str">
        <f>Gülle!E41</f>
        <v/>
      </c>
      <c r="E194" s="155" t="str">
        <f>Gülle!F41</f>
        <v/>
      </c>
      <c r="F194" s="157">
        <f>Gülle!J41</f>
        <v>0</v>
      </c>
      <c r="G194" s="158">
        <f>Gülle!A41</f>
        <v>0</v>
      </c>
      <c r="H194" s="158" t="s">
        <v>330</v>
      </c>
      <c r="I194" s="158" t="str">
        <f>Gülle!G$4</f>
        <v>3 kg.</v>
      </c>
      <c r="J194" s="152" t="str">
        <f>'YARIŞMA BİLGİLERİ'!$F$21</f>
        <v>15 Yaş Kızlar</v>
      </c>
      <c r="K194" s="155" t="str">
        <f t="shared" si="10"/>
        <v>İZMİR-Naili Moran Türkiye Atletizm Şampiyonası</v>
      </c>
      <c r="L194" s="156" t="e">
        <f>Gülle!#REF!</f>
        <v>#REF!</v>
      </c>
      <c r="M194" s="156" t="s">
        <v>646</v>
      </c>
    </row>
    <row r="195" spans="1:13" s="148" customFormat="1" ht="26.25" customHeight="1" x14ac:dyDescent="0.2">
      <c r="A195" s="150">
        <v>380</v>
      </c>
      <c r="B195" s="160" t="s">
        <v>418</v>
      </c>
      <c r="C195" s="151" t="str">
        <f>Gülle!D42</f>
        <v/>
      </c>
      <c r="D195" s="155" t="str">
        <f>Gülle!E42</f>
        <v/>
      </c>
      <c r="E195" s="155" t="str">
        <f>Gülle!F42</f>
        <v/>
      </c>
      <c r="F195" s="157">
        <f>Gülle!J42</f>
        <v>0</v>
      </c>
      <c r="G195" s="158">
        <f>Gülle!A42</f>
        <v>0</v>
      </c>
      <c r="H195" s="158" t="s">
        <v>330</v>
      </c>
      <c r="I195" s="158" t="str">
        <f>Gülle!G$4</f>
        <v>3 kg.</v>
      </c>
      <c r="J195" s="152" t="str">
        <f>'YARIŞMA BİLGİLERİ'!$F$21</f>
        <v>15 Yaş Kızlar</v>
      </c>
      <c r="K195" s="155" t="str">
        <f t="shared" si="10"/>
        <v>İZMİR-Naili Moran Türkiye Atletizm Şampiyonası</v>
      </c>
      <c r="L195" s="156" t="e">
        <f>Gülle!#REF!</f>
        <v>#REF!</v>
      </c>
      <c r="M195" s="156" t="s">
        <v>646</v>
      </c>
    </row>
    <row r="196" spans="1:13" s="148" customFormat="1" ht="26.25" customHeight="1" x14ac:dyDescent="0.2">
      <c r="A196" s="150">
        <v>381</v>
      </c>
      <c r="B196" s="160" t="s">
        <v>418</v>
      </c>
      <c r="C196" s="151" t="str">
        <f>Gülle!D43</f>
        <v/>
      </c>
      <c r="D196" s="155" t="str">
        <f>Gülle!E43</f>
        <v/>
      </c>
      <c r="E196" s="155" t="str">
        <f>Gülle!F43</f>
        <v/>
      </c>
      <c r="F196" s="157">
        <f>Gülle!J43</f>
        <v>0</v>
      </c>
      <c r="G196" s="158">
        <f>Gülle!A43</f>
        <v>0</v>
      </c>
      <c r="H196" s="158" t="s">
        <v>330</v>
      </c>
      <c r="I196" s="158" t="str">
        <f>Gülle!G$4</f>
        <v>3 kg.</v>
      </c>
      <c r="J196" s="152" t="str">
        <f>'YARIŞMA BİLGİLERİ'!$F$21</f>
        <v>15 Yaş Kızlar</v>
      </c>
      <c r="K196" s="155" t="str">
        <f t="shared" si="10"/>
        <v>İZMİR-Naili Moran Türkiye Atletizm Şampiyonası</v>
      </c>
      <c r="L196" s="156" t="e">
        <f>Gülle!#REF!</f>
        <v>#REF!</v>
      </c>
      <c r="M196" s="156" t="s">
        <v>646</v>
      </c>
    </row>
    <row r="197" spans="1:13" s="148" customFormat="1" ht="26.25" customHeight="1" x14ac:dyDescent="0.2">
      <c r="A197" s="150">
        <v>382</v>
      </c>
      <c r="B197" s="160" t="s">
        <v>418</v>
      </c>
      <c r="C197" s="151" t="str">
        <f>Gülle!D44</f>
        <v/>
      </c>
      <c r="D197" s="155" t="str">
        <f>Gülle!E44</f>
        <v/>
      </c>
      <c r="E197" s="155" t="str">
        <f>Gülle!F44</f>
        <v/>
      </c>
      <c r="F197" s="157">
        <f>Gülle!J44</f>
        <v>0</v>
      </c>
      <c r="G197" s="158">
        <f>Gülle!A44</f>
        <v>0</v>
      </c>
      <c r="H197" s="158" t="s">
        <v>330</v>
      </c>
      <c r="I197" s="158" t="str">
        <f>Gülle!G$4</f>
        <v>3 kg.</v>
      </c>
      <c r="J197" s="152" t="str">
        <f>'YARIŞMA BİLGİLERİ'!$F$21</f>
        <v>15 Yaş Kızlar</v>
      </c>
      <c r="K197" s="155" t="str">
        <f t="shared" si="10"/>
        <v>İZMİR-Naili Moran Türkiye Atletizm Şampiyonası</v>
      </c>
      <c r="L197" s="156" t="e">
        <f>Gülle!#REF!</f>
        <v>#REF!</v>
      </c>
      <c r="M197" s="156" t="s">
        <v>646</v>
      </c>
    </row>
    <row r="198" spans="1:13" s="148" customFormat="1" ht="26.25" customHeight="1" x14ac:dyDescent="0.2">
      <c r="A198" s="150">
        <v>383</v>
      </c>
      <c r="B198" s="160" t="s">
        <v>418</v>
      </c>
      <c r="C198" s="151" t="str">
        <f>Gülle!D45</f>
        <v/>
      </c>
      <c r="D198" s="155" t="str">
        <f>Gülle!E45</f>
        <v/>
      </c>
      <c r="E198" s="155" t="str">
        <f>Gülle!F45</f>
        <v/>
      </c>
      <c r="F198" s="157">
        <f>Gülle!J45</f>
        <v>0</v>
      </c>
      <c r="G198" s="158">
        <f>Gülle!A45</f>
        <v>0</v>
      </c>
      <c r="H198" s="158" t="s">
        <v>330</v>
      </c>
      <c r="I198" s="158" t="str">
        <f>Gülle!G$4</f>
        <v>3 kg.</v>
      </c>
      <c r="J198" s="152" t="str">
        <f>'YARIŞMA BİLGİLERİ'!$F$21</f>
        <v>15 Yaş Kızlar</v>
      </c>
      <c r="K198" s="155" t="str">
        <f t="shared" si="10"/>
        <v>İZMİR-Naili Moran Türkiye Atletizm Şampiyonası</v>
      </c>
      <c r="L198" s="156" t="e">
        <f>Gülle!#REF!</f>
        <v>#REF!</v>
      </c>
      <c r="M198" s="156" t="s">
        <v>646</v>
      </c>
    </row>
    <row r="199" spans="1:13" s="148" customFormat="1" ht="26.25" customHeight="1" x14ac:dyDescent="0.2">
      <c r="A199" s="150">
        <v>384</v>
      </c>
      <c r="B199" s="160" t="s">
        <v>418</v>
      </c>
      <c r="C199" s="151" t="str">
        <f>Gülle!D46</f>
        <v/>
      </c>
      <c r="D199" s="155" t="str">
        <f>Gülle!E46</f>
        <v/>
      </c>
      <c r="E199" s="155" t="str">
        <f>Gülle!F46</f>
        <v/>
      </c>
      <c r="F199" s="157">
        <f>Gülle!J46</f>
        <v>0</v>
      </c>
      <c r="G199" s="158">
        <f>Gülle!A46</f>
        <v>0</v>
      </c>
      <c r="H199" s="158" t="s">
        <v>330</v>
      </c>
      <c r="I199" s="158" t="str">
        <f>Gülle!G$4</f>
        <v>3 kg.</v>
      </c>
      <c r="J199" s="152" t="str">
        <f>'YARIŞMA BİLGİLERİ'!$F$21</f>
        <v>15 Yaş Kızlar</v>
      </c>
      <c r="K199" s="155" t="str">
        <f t="shared" si="10"/>
        <v>İZMİR-Naili Moran Türkiye Atletizm Şampiyonası</v>
      </c>
      <c r="L199" s="156" t="e">
        <f>Gülle!#REF!</f>
        <v>#REF!</v>
      </c>
      <c r="M199" s="156" t="s">
        <v>646</v>
      </c>
    </row>
    <row r="200" spans="1:13" s="148" customFormat="1" ht="26.25" customHeight="1" x14ac:dyDescent="0.2">
      <c r="A200" s="150">
        <v>385</v>
      </c>
      <c r="B200" s="160" t="s">
        <v>418</v>
      </c>
      <c r="C200" s="151" t="str">
        <f>Gülle!D47</f>
        <v/>
      </c>
      <c r="D200" s="155" t="str">
        <f>Gülle!E47</f>
        <v/>
      </c>
      <c r="E200" s="155" t="str">
        <f>Gülle!F47</f>
        <v/>
      </c>
      <c r="F200" s="157">
        <f>Gülle!J47</f>
        <v>0</v>
      </c>
      <c r="G200" s="158">
        <f>Gülle!A47</f>
        <v>0</v>
      </c>
      <c r="H200" s="158" t="s">
        <v>330</v>
      </c>
      <c r="I200" s="158" t="str">
        <f>Gülle!G$4</f>
        <v>3 kg.</v>
      </c>
      <c r="J200" s="152" t="str">
        <f>'YARIŞMA BİLGİLERİ'!$F$21</f>
        <v>15 Yaş Kızlar</v>
      </c>
      <c r="K200" s="155" t="str">
        <f t="shared" si="10"/>
        <v>İZMİR-Naili Moran Türkiye Atletizm Şampiyonası</v>
      </c>
      <c r="L200" s="156" t="e">
        <f>Gülle!#REF!</f>
        <v>#REF!</v>
      </c>
      <c r="M200" s="156" t="s">
        <v>646</v>
      </c>
    </row>
    <row r="201" spans="1:13" s="148" customFormat="1" ht="100.5" customHeight="1" x14ac:dyDescent="0.2">
      <c r="A201" s="150">
        <v>451</v>
      </c>
      <c r="B201" s="160" t="s">
        <v>483</v>
      </c>
      <c r="C201" s="151" t="e">
        <f>#REF!</f>
        <v>#REF!</v>
      </c>
      <c r="D201" s="155" t="e">
        <f>#REF!</f>
        <v>#REF!</v>
      </c>
      <c r="E201" s="155" t="e">
        <f>#REF!</f>
        <v>#REF!</v>
      </c>
      <c r="F201" s="185" t="e">
        <f>#REF!</f>
        <v>#REF!</v>
      </c>
      <c r="G201" s="158" t="e">
        <f>#REF!</f>
        <v>#REF!</v>
      </c>
      <c r="H201" s="158" t="s">
        <v>483</v>
      </c>
      <c r="I201" s="158"/>
      <c r="J201" s="152" t="str">
        <f>'YARIŞMA BİLGİLERİ'!$F$21</f>
        <v>15 Yaş Kızlar</v>
      </c>
      <c r="K201" s="155" t="str">
        <f t="shared" ref="K201:K264" si="11">CONCATENATE(K$1,"-",A$1)</f>
        <v>İZMİR-Naili Moran Türkiye Atletizm Şampiyonası</v>
      </c>
      <c r="L201" s="156" t="e">
        <f>#REF!</f>
        <v>#REF!</v>
      </c>
      <c r="M201" s="156" t="s">
        <v>646</v>
      </c>
    </row>
    <row r="202" spans="1:13" s="148" customFormat="1" ht="100.5" customHeight="1" x14ac:dyDescent="0.2">
      <c r="A202" s="150">
        <v>452</v>
      </c>
      <c r="B202" s="160" t="s">
        <v>483</v>
      </c>
      <c r="C202" s="151" t="e">
        <f>#REF!</f>
        <v>#REF!</v>
      </c>
      <c r="D202" s="155" t="e">
        <f>#REF!</f>
        <v>#REF!</v>
      </c>
      <c r="E202" s="155" t="e">
        <f>#REF!</f>
        <v>#REF!</v>
      </c>
      <c r="F202" s="185" t="e">
        <f>#REF!</f>
        <v>#REF!</v>
      </c>
      <c r="G202" s="158" t="e">
        <f>#REF!</f>
        <v>#REF!</v>
      </c>
      <c r="H202" s="158" t="s">
        <v>483</v>
      </c>
      <c r="I202" s="158"/>
      <c r="J202" s="152" t="str">
        <f>'YARIŞMA BİLGİLERİ'!$F$21</f>
        <v>15 Yaş Kızlar</v>
      </c>
      <c r="K202" s="155" t="str">
        <f t="shared" si="11"/>
        <v>İZMİR-Naili Moran Türkiye Atletizm Şampiyonası</v>
      </c>
      <c r="L202" s="156" t="e">
        <f>#REF!</f>
        <v>#REF!</v>
      </c>
      <c r="M202" s="156" t="s">
        <v>646</v>
      </c>
    </row>
    <row r="203" spans="1:13" s="148" customFormat="1" ht="100.5" customHeight="1" x14ac:dyDescent="0.2">
      <c r="A203" s="150">
        <v>453</v>
      </c>
      <c r="B203" s="160" t="s">
        <v>483</v>
      </c>
      <c r="C203" s="151" t="e">
        <f>#REF!</f>
        <v>#REF!</v>
      </c>
      <c r="D203" s="155" t="e">
        <f>#REF!</f>
        <v>#REF!</v>
      </c>
      <c r="E203" s="155" t="e">
        <f>#REF!</f>
        <v>#REF!</v>
      </c>
      <c r="F203" s="185" t="e">
        <f>#REF!</f>
        <v>#REF!</v>
      </c>
      <c r="G203" s="158" t="e">
        <f>#REF!</f>
        <v>#REF!</v>
      </c>
      <c r="H203" s="158" t="s">
        <v>483</v>
      </c>
      <c r="I203" s="158"/>
      <c r="J203" s="152" t="str">
        <f>'YARIŞMA BİLGİLERİ'!$F$21</f>
        <v>15 Yaş Kızlar</v>
      </c>
      <c r="K203" s="155" t="str">
        <f t="shared" si="11"/>
        <v>İZMİR-Naili Moran Türkiye Atletizm Şampiyonası</v>
      </c>
      <c r="L203" s="156" t="e">
        <f>#REF!</f>
        <v>#REF!</v>
      </c>
      <c r="M203" s="156" t="s">
        <v>646</v>
      </c>
    </row>
    <row r="204" spans="1:13" s="148" customFormat="1" ht="100.5" customHeight="1" x14ac:dyDescent="0.2">
      <c r="A204" s="150">
        <v>454</v>
      </c>
      <c r="B204" s="160" t="s">
        <v>483</v>
      </c>
      <c r="C204" s="151" t="e">
        <f>#REF!</f>
        <v>#REF!</v>
      </c>
      <c r="D204" s="155" t="e">
        <f>#REF!</f>
        <v>#REF!</v>
      </c>
      <c r="E204" s="155" t="e">
        <f>#REF!</f>
        <v>#REF!</v>
      </c>
      <c r="F204" s="185" t="e">
        <f>#REF!</f>
        <v>#REF!</v>
      </c>
      <c r="G204" s="158" t="e">
        <f>#REF!</f>
        <v>#REF!</v>
      </c>
      <c r="H204" s="158" t="s">
        <v>483</v>
      </c>
      <c r="I204" s="158"/>
      <c r="J204" s="152" t="str">
        <f>'YARIŞMA BİLGİLERİ'!$F$21</f>
        <v>15 Yaş Kızlar</v>
      </c>
      <c r="K204" s="155" t="str">
        <f t="shared" si="11"/>
        <v>İZMİR-Naili Moran Türkiye Atletizm Şampiyonası</v>
      </c>
      <c r="L204" s="156" t="e">
        <f>#REF!</f>
        <v>#REF!</v>
      </c>
      <c r="M204" s="156" t="s">
        <v>646</v>
      </c>
    </row>
    <row r="205" spans="1:13" s="148" customFormat="1" ht="100.5" customHeight="1" x14ac:dyDescent="0.2">
      <c r="A205" s="150">
        <v>455</v>
      </c>
      <c r="B205" s="160" t="s">
        <v>483</v>
      </c>
      <c r="C205" s="151" t="e">
        <f>#REF!</f>
        <v>#REF!</v>
      </c>
      <c r="D205" s="155" t="e">
        <f>#REF!</f>
        <v>#REF!</v>
      </c>
      <c r="E205" s="155" t="e">
        <f>#REF!</f>
        <v>#REF!</v>
      </c>
      <c r="F205" s="185" t="e">
        <f>#REF!</f>
        <v>#REF!</v>
      </c>
      <c r="G205" s="158" t="e">
        <f>#REF!</f>
        <v>#REF!</v>
      </c>
      <c r="H205" s="158" t="s">
        <v>483</v>
      </c>
      <c r="I205" s="158"/>
      <c r="J205" s="152" t="str">
        <f>'YARIŞMA BİLGİLERİ'!$F$21</f>
        <v>15 Yaş Kızlar</v>
      </c>
      <c r="K205" s="155" t="str">
        <f t="shared" si="11"/>
        <v>İZMİR-Naili Moran Türkiye Atletizm Şampiyonası</v>
      </c>
      <c r="L205" s="156" t="e">
        <f>#REF!</f>
        <v>#REF!</v>
      </c>
      <c r="M205" s="156" t="s">
        <v>646</v>
      </c>
    </row>
    <row r="206" spans="1:13" s="148" customFormat="1" ht="100.5" customHeight="1" x14ac:dyDescent="0.2">
      <c r="A206" s="150">
        <v>456</v>
      </c>
      <c r="B206" s="160" t="s">
        <v>483</v>
      </c>
      <c r="C206" s="151" t="e">
        <f>#REF!</f>
        <v>#REF!</v>
      </c>
      <c r="D206" s="155" t="e">
        <f>#REF!</f>
        <v>#REF!</v>
      </c>
      <c r="E206" s="155" t="e">
        <f>#REF!</f>
        <v>#REF!</v>
      </c>
      <c r="F206" s="185" t="e">
        <f>#REF!</f>
        <v>#REF!</v>
      </c>
      <c r="G206" s="158" t="e">
        <f>#REF!</f>
        <v>#REF!</v>
      </c>
      <c r="H206" s="158" t="s">
        <v>483</v>
      </c>
      <c r="I206" s="158"/>
      <c r="J206" s="152" t="str">
        <f>'YARIŞMA BİLGİLERİ'!$F$21</f>
        <v>15 Yaş Kızlar</v>
      </c>
      <c r="K206" s="155" t="str">
        <f t="shared" si="11"/>
        <v>İZMİR-Naili Moran Türkiye Atletizm Şampiyonası</v>
      </c>
      <c r="L206" s="156" t="e">
        <f>#REF!</f>
        <v>#REF!</v>
      </c>
      <c r="M206" s="156" t="s">
        <v>646</v>
      </c>
    </row>
    <row r="207" spans="1:13" s="148" customFormat="1" ht="100.5" customHeight="1" x14ac:dyDescent="0.2">
      <c r="A207" s="150">
        <v>457</v>
      </c>
      <c r="B207" s="160" t="s">
        <v>483</v>
      </c>
      <c r="C207" s="151" t="e">
        <f>#REF!</f>
        <v>#REF!</v>
      </c>
      <c r="D207" s="155" t="e">
        <f>#REF!</f>
        <v>#REF!</v>
      </c>
      <c r="E207" s="155" t="e">
        <f>#REF!</f>
        <v>#REF!</v>
      </c>
      <c r="F207" s="185" t="e">
        <f>#REF!</f>
        <v>#REF!</v>
      </c>
      <c r="G207" s="158" t="e">
        <f>#REF!</f>
        <v>#REF!</v>
      </c>
      <c r="H207" s="158" t="s">
        <v>483</v>
      </c>
      <c r="I207" s="158"/>
      <c r="J207" s="152" t="str">
        <f>'YARIŞMA BİLGİLERİ'!$F$21</f>
        <v>15 Yaş Kızlar</v>
      </c>
      <c r="K207" s="155" t="str">
        <f t="shared" si="11"/>
        <v>İZMİR-Naili Moran Türkiye Atletizm Şampiyonası</v>
      </c>
      <c r="L207" s="156" t="e">
        <f>#REF!</f>
        <v>#REF!</v>
      </c>
      <c r="M207" s="156" t="s">
        <v>646</v>
      </c>
    </row>
    <row r="208" spans="1:13" s="148" customFormat="1" ht="100.5" customHeight="1" x14ac:dyDescent="0.2">
      <c r="A208" s="150">
        <v>458</v>
      </c>
      <c r="B208" s="160" t="s">
        <v>483</v>
      </c>
      <c r="C208" s="151" t="e">
        <f>#REF!</f>
        <v>#REF!</v>
      </c>
      <c r="D208" s="155" t="e">
        <f>#REF!</f>
        <v>#REF!</v>
      </c>
      <c r="E208" s="155" t="e">
        <f>#REF!</f>
        <v>#REF!</v>
      </c>
      <c r="F208" s="185" t="e">
        <f>#REF!</f>
        <v>#REF!</v>
      </c>
      <c r="G208" s="158" t="e">
        <f>#REF!</f>
        <v>#REF!</v>
      </c>
      <c r="H208" s="158" t="s">
        <v>483</v>
      </c>
      <c r="I208" s="158"/>
      <c r="J208" s="152" t="str">
        <f>'YARIŞMA BİLGİLERİ'!$F$21</f>
        <v>15 Yaş Kızlar</v>
      </c>
      <c r="K208" s="155" t="str">
        <f t="shared" si="11"/>
        <v>İZMİR-Naili Moran Türkiye Atletizm Şampiyonası</v>
      </c>
      <c r="L208" s="156" t="e">
        <f>#REF!</f>
        <v>#REF!</v>
      </c>
      <c r="M208" s="156" t="s">
        <v>646</v>
      </c>
    </row>
    <row r="209" spans="1:13" s="148" customFormat="1" ht="100.5" customHeight="1" x14ac:dyDescent="0.2">
      <c r="A209" s="150">
        <v>459</v>
      </c>
      <c r="B209" s="160" t="s">
        <v>483</v>
      </c>
      <c r="C209" s="151" t="e">
        <f>#REF!</f>
        <v>#REF!</v>
      </c>
      <c r="D209" s="155" t="e">
        <f>#REF!</f>
        <v>#REF!</v>
      </c>
      <c r="E209" s="155" t="e">
        <f>#REF!</f>
        <v>#REF!</v>
      </c>
      <c r="F209" s="185" t="e">
        <f>#REF!</f>
        <v>#REF!</v>
      </c>
      <c r="G209" s="158" t="e">
        <f>#REF!</f>
        <v>#REF!</v>
      </c>
      <c r="H209" s="158" t="s">
        <v>483</v>
      </c>
      <c r="I209" s="158"/>
      <c r="J209" s="152" t="str">
        <f>'YARIŞMA BİLGİLERİ'!$F$21</f>
        <v>15 Yaş Kızlar</v>
      </c>
      <c r="K209" s="155" t="str">
        <f t="shared" si="11"/>
        <v>İZMİR-Naili Moran Türkiye Atletizm Şampiyonası</v>
      </c>
      <c r="L209" s="156" t="e">
        <f>#REF!</f>
        <v>#REF!</v>
      </c>
      <c r="M209" s="156" t="s">
        <v>646</v>
      </c>
    </row>
    <row r="210" spans="1:13" s="148" customFormat="1" ht="100.5" customHeight="1" x14ac:dyDescent="0.2">
      <c r="A210" s="150">
        <v>460</v>
      </c>
      <c r="B210" s="160" t="s">
        <v>483</v>
      </c>
      <c r="C210" s="151" t="e">
        <f>#REF!</f>
        <v>#REF!</v>
      </c>
      <c r="D210" s="155" t="e">
        <f>#REF!</f>
        <v>#REF!</v>
      </c>
      <c r="E210" s="155" t="e">
        <f>#REF!</f>
        <v>#REF!</v>
      </c>
      <c r="F210" s="185" t="e">
        <f>#REF!</f>
        <v>#REF!</v>
      </c>
      <c r="G210" s="158" t="e">
        <f>#REF!</f>
        <v>#REF!</v>
      </c>
      <c r="H210" s="158" t="s">
        <v>483</v>
      </c>
      <c r="I210" s="158"/>
      <c r="J210" s="152" t="str">
        <f>'YARIŞMA BİLGİLERİ'!$F$21</f>
        <v>15 Yaş Kızlar</v>
      </c>
      <c r="K210" s="155" t="str">
        <f t="shared" si="11"/>
        <v>İZMİR-Naili Moran Türkiye Atletizm Şampiyonası</v>
      </c>
      <c r="L210" s="156" t="e">
        <f>#REF!</f>
        <v>#REF!</v>
      </c>
      <c r="M210" s="156" t="s">
        <v>646</v>
      </c>
    </row>
    <row r="211" spans="1:13" s="148" customFormat="1" ht="100.5" customHeight="1" x14ac:dyDescent="0.2">
      <c r="A211" s="150">
        <v>461</v>
      </c>
      <c r="B211" s="160" t="s">
        <v>483</v>
      </c>
      <c r="C211" s="151" t="e">
        <f>#REF!</f>
        <v>#REF!</v>
      </c>
      <c r="D211" s="155" t="e">
        <f>#REF!</f>
        <v>#REF!</v>
      </c>
      <c r="E211" s="155" t="e">
        <f>#REF!</f>
        <v>#REF!</v>
      </c>
      <c r="F211" s="185" t="e">
        <f>#REF!</f>
        <v>#REF!</v>
      </c>
      <c r="G211" s="158" t="e">
        <f>#REF!</f>
        <v>#REF!</v>
      </c>
      <c r="H211" s="158" t="s">
        <v>483</v>
      </c>
      <c r="I211" s="158"/>
      <c r="J211" s="152" t="str">
        <f>'YARIŞMA BİLGİLERİ'!$F$21</f>
        <v>15 Yaş Kızlar</v>
      </c>
      <c r="K211" s="155" t="str">
        <f t="shared" si="11"/>
        <v>İZMİR-Naili Moran Türkiye Atletizm Şampiyonası</v>
      </c>
      <c r="L211" s="156" t="e">
        <f>#REF!</f>
        <v>#REF!</v>
      </c>
      <c r="M211" s="156" t="s">
        <v>646</v>
      </c>
    </row>
    <row r="212" spans="1:13" s="148" customFormat="1" ht="100.5" customHeight="1" x14ac:dyDescent="0.2">
      <c r="A212" s="150">
        <v>462</v>
      </c>
      <c r="B212" s="160" t="s">
        <v>483</v>
      </c>
      <c r="C212" s="151" t="e">
        <f>#REF!</f>
        <v>#REF!</v>
      </c>
      <c r="D212" s="155" t="e">
        <f>#REF!</f>
        <v>#REF!</v>
      </c>
      <c r="E212" s="155" t="e">
        <f>#REF!</f>
        <v>#REF!</v>
      </c>
      <c r="F212" s="185" t="e">
        <f>#REF!</f>
        <v>#REF!</v>
      </c>
      <c r="G212" s="158" t="e">
        <f>#REF!</f>
        <v>#REF!</v>
      </c>
      <c r="H212" s="158" t="s">
        <v>483</v>
      </c>
      <c r="I212" s="158"/>
      <c r="J212" s="152" t="str">
        <f>'YARIŞMA BİLGİLERİ'!$F$21</f>
        <v>15 Yaş Kızlar</v>
      </c>
      <c r="K212" s="155" t="str">
        <f t="shared" si="11"/>
        <v>İZMİR-Naili Moran Türkiye Atletizm Şampiyonası</v>
      </c>
      <c r="L212" s="156" t="e">
        <f>#REF!</f>
        <v>#REF!</v>
      </c>
      <c r="M212" s="156" t="s">
        <v>646</v>
      </c>
    </row>
    <row r="213" spans="1:13" s="148" customFormat="1" ht="100.5" customHeight="1" x14ac:dyDescent="0.2">
      <c r="A213" s="150">
        <v>463</v>
      </c>
      <c r="B213" s="160" t="s">
        <v>483</v>
      </c>
      <c r="C213" s="151" t="e">
        <f>#REF!</f>
        <v>#REF!</v>
      </c>
      <c r="D213" s="155" t="e">
        <f>#REF!</f>
        <v>#REF!</v>
      </c>
      <c r="E213" s="155" t="e">
        <f>#REF!</f>
        <v>#REF!</v>
      </c>
      <c r="F213" s="185" t="e">
        <f>#REF!</f>
        <v>#REF!</v>
      </c>
      <c r="G213" s="158" t="e">
        <f>#REF!</f>
        <v>#REF!</v>
      </c>
      <c r="H213" s="158" t="s">
        <v>483</v>
      </c>
      <c r="I213" s="158"/>
      <c r="J213" s="152" t="str">
        <f>'YARIŞMA BİLGİLERİ'!$F$21</f>
        <v>15 Yaş Kızlar</v>
      </c>
      <c r="K213" s="155" t="str">
        <f t="shared" si="11"/>
        <v>İZMİR-Naili Moran Türkiye Atletizm Şampiyonası</v>
      </c>
      <c r="L213" s="156" t="e">
        <f>#REF!</f>
        <v>#REF!</v>
      </c>
      <c r="M213" s="156" t="s">
        <v>646</v>
      </c>
    </row>
    <row r="214" spans="1:13" s="148" customFormat="1" ht="100.5" customHeight="1" x14ac:dyDescent="0.2">
      <c r="A214" s="150">
        <v>464</v>
      </c>
      <c r="B214" s="160" t="s">
        <v>483</v>
      </c>
      <c r="C214" s="151" t="e">
        <f>#REF!</f>
        <v>#REF!</v>
      </c>
      <c r="D214" s="155" t="e">
        <f>#REF!</f>
        <v>#REF!</v>
      </c>
      <c r="E214" s="155" t="e">
        <f>#REF!</f>
        <v>#REF!</v>
      </c>
      <c r="F214" s="185" t="e">
        <f>#REF!</f>
        <v>#REF!</v>
      </c>
      <c r="G214" s="158" t="e">
        <f>#REF!</f>
        <v>#REF!</v>
      </c>
      <c r="H214" s="158" t="s">
        <v>483</v>
      </c>
      <c r="I214" s="158"/>
      <c r="J214" s="152" t="str">
        <f>'YARIŞMA BİLGİLERİ'!$F$21</f>
        <v>15 Yaş Kızlar</v>
      </c>
      <c r="K214" s="155" t="str">
        <f t="shared" si="11"/>
        <v>İZMİR-Naili Moran Türkiye Atletizm Şampiyonası</v>
      </c>
      <c r="L214" s="156" t="e">
        <f>#REF!</f>
        <v>#REF!</v>
      </c>
      <c r="M214" s="156" t="s">
        <v>646</v>
      </c>
    </row>
    <row r="215" spans="1:13" s="148" customFormat="1" ht="100.5" customHeight="1" x14ac:dyDescent="0.2">
      <c r="A215" s="150">
        <v>465</v>
      </c>
      <c r="B215" s="160" t="s">
        <v>483</v>
      </c>
      <c r="C215" s="151" t="e">
        <f>#REF!</f>
        <v>#REF!</v>
      </c>
      <c r="D215" s="155" t="e">
        <f>#REF!</f>
        <v>#REF!</v>
      </c>
      <c r="E215" s="155" t="e">
        <f>#REF!</f>
        <v>#REF!</v>
      </c>
      <c r="F215" s="185" t="e">
        <f>#REF!</f>
        <v>#REF!</v>
      </c>
      <c r="G215" s="158" t="e">
        <f>#REF!</f>
        <v>#REF!</v>
      </c>
      <c r="H215" s="158" t="s">
        <v>483</v>
      </c>
      <c r="I215" s="158"/>
      <c r="J215" s="152" t="str">
        <f>'YARIŞMA BİLGİLERİ'!$F$21</f>
        <v>15 Yaş Kızlar</v>
      </c>
      <c r="K215" s="155" t="str">
        <f t="shared" si="11"/>
        <v>İZMİR-Naili Moran Türkiye Atletizm Şampiyonası</v>
      </c>
      <c r="L215" s="156" t="e">
        <f>#REF!</f>
        <v>#REF!</v>
      </c>
      <c r="M215" s="156" t="s">
        <v>646</v>
      </c>
    </row>
    <row r="216" spans="1:13" s="148" customFormat="1" ht="100.5" customHeight="1" x14ac:dyDescent="0.2">
      <c r="A216" s="150">
        <v>466</v>
      </c>
      <c r="B216" s="160" t="s">
        <v>483</v>
      </c>
      <c r="C216" s="151" t="e">
        <f>#REF!</f>
        <v>#REF!</v>
      </c>
      <c r="D216" s="155" t="e">
        <f>#REF!</f>
        <v>#REF!</v>
      </c>
      <c r="E216" s="155" t="e">
        <f>#REF!</f>
        <v>#REF!</v>
      </c>
      <c r="F216" s="185" t="e">
        <f>#REF!</f>
        <v>#REF!</v>
      </c>
      <c r="G216" s="158" t="e">
        <f>#REF!</f>
        <v>#REF!</v>
      </c>
      <c r="H216" s="158" t="s">
        <v>483</v>
      </c>
      <c r="I216" s="158"/>
      <c r="J216" s="152" t="str">
        <f>'YARIŞMA BİLGİLERİ'!$F$21</f>
        <v>15 Yaş Kızlar</v>
      </c>
      <c r="K216" s="155" t="str">
        <f t="shared" si="11"/>
        <v>İZMİR-Naili Moran Türkiye Atletizm Şampiyonası</v>
      </c>
      <c r="L216" s="156" t="e">
        <f>#REF!</f>
        <v>#REF!</v>
      </c>
      <c r="M216" s="156" t="s">
        <v>646</v>
      </c>
    </row>
    <row r="217" spans="1:13" s="148" customFormat="1" ht="100.5" customHeight="1" x14ac:dyDescent="0.2">
      <c r="A217" s="150">
        <v>467</v>
      </c>
      <c r="B217" s="160" t="s">
        <v>483</v>
      </c>
      <c r="C217" s="151" t="e">
        <f>#REF!</f>
        <v>#REF!</v>
      </c>
      <c r="D217" s="155" t="e">
        <f>#REF!</f>
        <v>#REF!</v>
      </c>
      <c r="E217" s="155" t="e">
        <f>#REF!</f>
        <v>#REF!</v>
      </c>
      <c r="F217" s="185" t="e">
        <f>#REF!</f>
        <v>#REF!</v>
      </c>
      <c r="G217" s="158" t="e">
        <f>#REF!</f>
        <v>#REF!</v>
      </c>
      <c r="H217" s="158" t="s">
        <v>483</v>
      </c>
      <c r="I217" s="158"/>
      <c r="J217" s="152" t="str">
        <f>'YARIŞMA BİLGİLERİ'!$F$21</f>
        <v>15 Yaş Kızlar</v>
      </c>
      <c r="K217" s="155" t="str">
        <f t="shared" si="11"/>
        <v>İZMİR-Naili Moran Türkiye Atletizm Şampiyonası</v>
      </c>
      <c r="L217" s="156" t="e">
        <f>#REF!</f>
        <v>#REF!</v>
      </c>
      <c r="M217" s="156" t="s">
        <v>646</v>
      </c>
    </row>
    <row r="218" spans="1:13" s="148" customFormat="1" ht="100.5" customHeight="1" x14ac:dyDescent="0.2">
      <c r="A218" s="150">
        <v>468</v>
      </c>
      <c r="B218" s="160" t="s">
        <v>483</v>
      </c>
      <c r="C218" s="151" t="e">
        <f>#REF!</f>
        <v>#REF!</v>
      </c>
      <c r="D218" s="155" t="e">
        <f>#REF!</f>
        <v>#REF!</v>
      </c>
      <c r="E218" s="155" t="e">
        <f>#REF!</f>
        <v>#REF!</v>
      </c>
      <c r="F218" s="185" t="e">
        <f>#REF!</f>
        <v>#REF!</v>
      </c>
      <c r="G218" s="158" t="e">
        <f>#REF!</f>
        <v>#REF!</v>
      </c>
      <c r="H218" s="158" t="s">
        <v>483</v>
      </c>
      <c r="I218" s="158"/>
      <c r="J218" s="152" t="str">
        <f>'YARIŞMA BİLGİLERİ'!$F$21</f>
        <v>15 Yaş Kızlar</v>
      </c>
      <c r="K218" s="155" t="str">
        <f t="shared" si="11"/>
        <v>İZMİR-Naili Moran Türkiye Atletizm Şampiyonası</v>
      </c>
      <c r="L218" s="156" t="e">
        <f>#REF!</f>
        <v>#REF!</v>
      </c>
      <c r="M218" s="156" t="s">
        <v>646</v>
      </c>
    </row>
    <row r="219" spans="1:13" s="238" customFormat="1" ht="26.25" customHeight="1" x14ac:dyDescent="0.2">
      <c r="A219" s="150">
        <v>469</v>
      </c>
      <c r="B219" s="239" t="s">
        <v>699</v>
      </c>
      <c r="C219" s="241">
        <f>'80m.Eng'!C8</f>
        <v>37987</v>
      </c>
      <c r="D219" s="243" t="str">
        <f>'80m.Eng'!D8</f>
        <v>SERA SELÇUK</v>
      </c>
      <c r="E219" s="243" t="str">
        <f>'80m.Eng'!E8</f>
        <v>İZMİR</v>
      </c>
      <c r="F219" s="244">
        <f>'80m.Eng'!F8</f>
        <v>1301</v>
      </c>
      <c r="G219" s="242">
        <f>'80m.Eng'!A8</f>
        <v>0</v>
      </c>
      <c r="H219" s="158" t="s">
        <v>698</v>
      </c>
      <c r="I219" s="236"/>
      <c r="J219" s="152" t="str">
        <f>'YARIŞMA BİLGİLERİ'!$F$21</f>
        <v>15 Yaş Kızlar</v>
      </c>
      <c r="K219" s="237" t="str">
        <f t="shared" si="11"/>
        <v>İZMİR-Naili Moran Türkiye Atletizm Şampiyonası</v>
      </c>
      <c r="L219" s="156">
        <f>'80m.Eng'!N$4</f>
        <v>0</v>
      </c>
      <c r="M219" s="156" t="s">
        <v>646</v>
      </c>
    </row>
    <row r="220" spans="1:13" s="238" customFormat="1" ht="26.25" customHeight="1" x14ac:dyDescent="0.2">
      <c r="A220" s="150">
        <v>470</v>
      </c>
      <c r="B220" s="239" t="s">
        <v>699</v>
      </c>
      <c r="C220" s="241">
        <f>'80m.Eng'!C9</f>
        <v>0</v>
      </c>
      <c r="D220" s="243">
        <f>'80m.Eng'!D9</f>
        <v>0</v>
      </c>
      <c r="E220" s="243">
        <f>'80m.Eng'!E9</f>
        <v>0</v>
      </c>
      <c r="F220" s="244">
        <f>'80m.Eng'!F9</f>
        <v>0</v>
      </c>
      <c r="G220" s="242">
        <f>'80m.Eng'!A9</f>
        <v>0</v>
      </c>
      <c r="H220" s="158" t="s">
        <v>698</v>
      </c>
      <c r="I220" s="236"/>
      <c r="J220" s="152" t="str">
        <f>'YARIŞMA BİLGİLERİ'!$F$21</f>
        <v>15 Yaş Kızlar</v>
      </c>
      <c r="K220" s="237" t="str">
        <f t="shared" si="11"/>
        <v>İZMİR-Naili Moran Türkiye Atletizm Şampiyonası</v>
      </c>
      <c r="L220" s="156">
        <f>'80m.Eng'!N$4</f>
        <v>0</v>
      </c>
      <c r="M220" s="156" t="s">
        <v>646</v>
      </c>
    </row>
    <row r="221" spans="1:13" s="238" customFormat="1" ht="26.25" customHeight="1" x14ac:dyDescent="0.2">
      <c r="A221" s="150">
        <v>471</v>
      </c>
      <c r="B221" s="239" t="s">
        <v>699</v>
      </c>
      <c r="C221" s="241">
        <f>'80m.Eng'!C10</f>
        <v>0</v>
      </c>
      <c r="D221" s="243">
        <f>'80m.Eng'!D10</f>
        <v>0</v>
      </c>
      <c r="E221" s="243">
        <f>'80m.Eng'!E10</f>
        <v>0</v>
      </c>
      <c r="F221" s="244">
        <f>'80m.Eng'!F10</f>
        <v>0</v>
      </c>
      <c r="G221" s="242">
        <f>'80m.Eng'!A10</f>
        <v>0</v>
      </c>
      <c r="H221" s="158" t="s">
        <v>698</v>
      </c>
      <c r="I221" s="236"/>
      <c r="J221" s="152" t="str">
        <f>'YARIŞMA BİLGİLERİ'!$F$21</f>
        <v>15 Yaş Kızlar</v>
      </c>
      <c r="K221" s="237" t="str">
        <f t="shared" si="11"/>
        <v>İZMİR-Naili Moran Türkiye Atletizm Şampiyonası</v>
      </c>
      <c r="L221" s="156">
        <f>'80m.Eng'!N$4</f>
        <v>0</v>
      </c>
      <c r="M221" s="156" t="s">
        <v>646</v>
      </c>
    </row>
    <row r="222" spans="1:13" s="238" customFormat="1" ht="26.25" customHeight="1" x14ac:dyDescent="0.2">
      <c r="A222" s="150">
        <v>472</v>
      </c>
      <c r="B222" s="239" t="s">
        <v>699</v>
      </c>
      <c r="C222" s="241">
        <f>'80m.Eng'!C11</f>
        <v>0</v>
      </c>
      <c r="D222" s="243">
        <f>'80m.Eng'!D11</f>
        <v>0</v>
      </c>
      <c r="E222" s="243">
        <f>'80m.Eng'!E11</f>
        <v>0</v>
      </c>
      <c r="F222" s="244">
        <f>'80m.Eng'!F11</f>
        <v>0</v>
      </c>
      <c r="G222" s="242">
        <f>'80m.Eng'!A11</f>
        <v>0</v>
      </c>
      <c r="H222" s="158" t="s">
        <v>698</v>
      </c>
      <c r="I222" s="236"/>
      <c r="J222" s="152" t="str">
        <f>'YARIŞMA BİLGİLERİ'!$F$21</f>
        <v>15 Yaş Kızlar</v>
      </c>
      <c r="K222" s="237" t="str">
        <f t="shared" si="11"/>
        <v>İZMİR-Naili Moran Türkiye Atletizm Şampiyonası</v>
      </c>
      <c r="L222" s="156">
        <f>'80m.Eng'!N$4</f>
        <v>0</v>
      </c>
      <c r="M222" s="156" t="s">
        <v>646</v>
      </c>
    </row>
    <row r="223" spans="1:13" s="238" customFormat="1" ht="26.25" customHeight="1" x14ac:dyDescent="0.2">
      <c r="A223" s="150">
        <v>473</v>
      </c>
      <c r="B223" s="239" t="s">
        <v>699</v>
      </c>
      <c r="C223" s="241">
        <f>'80m.Eng'!C12</f>
        <v>0</v>
      </c>
      <c r="D223" s="243">
        <f>'80m.Eng'!D12</f>
        <v>0</v>
      </c>
      <c r="E223" s="243">
        <f>'80m.Eng'!E12</f>
        <v>0</v>
      </c>
      <c r="F223" s="244">
        <f>'80m.Eng'!F12</f>
        <v>0</v>
      </c>
      <c r="G223" s="242">
        <f>'80m.Eng'!A12</f>
        <v>0</v>
      </c>
      <c r="H223" s="158" t="s">
        <v>698</v>
      </c>
      <c r="I223" s="236"/>
      <c r="J223" s="152" t="str">
        <f>'YARIŞMA BİLGİLERİ'!$F$21</f>
        <v>15 Yaş Kızlar</v>
      </c>
      <c r="K223" s="237" t="str">
        <f t="shared" si="11"/>
        <v>İZMİR-Naili Moran Türkiye Atletizm Şampiyonası</v>
      </c>
      <c r="L223" s="156">
        <f>'80m.Eng'!N$4</f>
        <v>0</v>
      </c>
      <c r="M223" s="156" t="s">
        <v>646</v>
      </c>
    </row>
    <row r="224" spans="1:13" s="238" customFormat="1" ht="26.25" customHeight="1" x14ac:dyDescent="0.2">
      <c r="A224" s="150">
        <v>474</v>
      </c>
      <c r="B224" s="239" t="s">
        <v>699</v>
      </c>
      <c r="C224" s="241">
        <f>'80m.Eng'!C13</f>
        <v>0</v>
      </c>
      <c r="D224" s="243">
        <f>'80m.Eng'!D13</f>
        <v>0</v>
      </c>
      <c r="E224" s="243">
        <f>'80m.Eng'!E13</f>
        <v>0</v>
      </c>
      <c r="F224" s="244">
        <f>'80m.Eng'!F13</f>
        <v>0</v>
      </c>
      <c r="G224" s="242">
        <f>'80m.Eng'!A13</f>
        <v>0</v>
      </c>
      <c r="H224" s="158" t="s">
        <v>698</v>
      </c>
      <c r="I224" s="236"/>
      <c r="J224" s="152" t="str">
        <f>'YARIŞMA BİLGİLERİ'!$F$21</f>
        <v>15 Yaş Kızlar</v>
      </c>
      <c r="K224" s="237" t="str">
        <f t="shared" si="11"/>
        <v>İZMİR-Naili Moran Türkiye Atletizm Şampiyonası</v>
      </c>
      <c r="L224" s="156">
        <f>'80m.Eng'!N$4</f>
        <v>0</v>
      </c>
      <c r="M224" s="156" t="s">
        <v>646</v>
      </c>
    </row>
    <row r="225" spans="1:13" s="238" customFormat="1" ht="26.25" customHeight="1" x14ac:dyDescent="0.2">
      <c r="A225" s="150">
        <v>475</v>
      </c>
      <c r="B225" s="239" t="s">
        <v>699</v>
      </c>
      <c r="C225" s="241">
        <f>'80m.Eng'!C14</f>
        <v>0</v>
      </c>
      <c r="D225" s="243">
        <f>'80m.Eng'!D14</f>
        <v>0</v>
      </c>
      <c r="E225" s="243">
        <f>'80m.Eng'!E14</f>
        <v>0</v>
      </c>
      <c r="F225" s="244">
        <f>'80m.Eng'!F14</f>
        <v>0</v>
      </c>
      <c r="G225" s="242">
        <f>'80m.Eng'!A14</f>
        <v>0</v>
      </c>
      <c r="H225" s="158" t="s">
        <v>698</v>
      </c>
      <c r="I225" s="236"/>
      <c r="J225" s="152" t="str">
        <f>'YARIŞMA BİLGİLERİ'!$F$21</f>
        <v>15 Yaş Kızlar</v>
      </c>
      <c r="K225" s="237" t="str">
        <f t="shared" si="11"/>
        <v>İZMİR-Naili Moran Türkiye Atletizm Şampiyonası</v>
      </c>
      <c r="L225" s="156">
        <f>'80m.Eng'!N$4</f>
        <v>0</v>
      </c>
      <c r="M225" s="156" t="s">
        <v>646</v>
      </c>
    </row>
    <row r="226" spans="1:13" s="238" customFormat="1" ht="26.25" customHeight="1" x14ac:dyDescent="0.2">
      <c r="A226" s="150">
        <v>476</v>
      </c>
      <c r="B226" s="239" t="s">
        <v>699</v>
      </c>
      <c r="C226" s="241">
        <f>'80m.Eng'!C15</f>
        <v>0</v>
      </c>
      <c r="D226" s="243">
        <f>'80m.Eng'!D15</f>
        <v>0</v>
      </c>
      <c r="E226" s="243">
        <f>'80m.Eng'!E15</f>
        <v>0</v>
      </c>
      <c r="F226" s="244">
        <f>'80m.Eng'!F15</f>
        <v>0</v>
      </c>
      <c r="G226" s="242">
        <f>'80m.Eng'!A15</f>
        <v>0</v>
      </c>
      <c r="H226" s="158" t="s">
        <v>698</v>
      </c>
      <c r="I226" s="236"/>
      <c r="J226" s="152" t="str">
        <f>'YARIŞMA BİLGİLERİ'!$F$21</f>
        <v>15 Yaş Kızlar</v>
      </c>
      <c r="K226" s="237" t="str">
        <f t="shared" si="11"/>
        <v>İZMİR-Naili Moran Türkiye Atletizm Şampiyonası</v>
      </c>
      <c r="L226" s="156">
        <f>'80m.Eng'!N$4</f>
        <v>0</v>
      </c>
      <c r="M226" s="156" t="s">
        <v>646</v>
      </c>
    </row>
    <row r="227" spans="1:13" s="238" customFormat="1" ht="26.25" customHeight="1" x14ac:dyDescent="0.2">
      <c r="A227" s="150">
        <v>477</v>
      </c>
      <c r="B227" s="239" t="s">
        <v>699</v>
      </c>
      <c r="C227" s="241">
        <f>'80m.Eng'!C16</f>
        <v>0</v>
      </c>
      <c r="D227" s="243">
        <f>'80m.Eng'!D16</f>
        <v>0</v>
      </c>
      <c r="E227" s="243">
        <f>'80m.Eng'!E16</f>
        <v>0</v>
      </c>
      <c r="F227" s="244">
        <f>'80m.Eng'!F16</f>
        <v>0</v>
      </c>
      <c r="G227" s="242">
        <f>'80m.Eng'!A16</f>
        <v>0</v>
      </c>
      <c r="H227" s="158" t="s">
        <v>698</v>
      </c>
      <c r="I227" s="236"/>
      <c r="J227" s="152" t="str">
        <f>'YARIŞMA BİLGİLERİ'!$F$21</f>
        <v>15 Yaş Kızlar</v>
      </c>
      <c r="K227" s="237" t="str">
        <f t="shared" si="11"/>
        <v>İZMİR-Naili Moran Türkiye Atletizm Şampiyonası</v>
      </c>
      <c r="L227" s="156">
        <f>'80m.Eng'!N$4</f>
        <v>0</v>
      </c>
      <c r="M227" s="156" t="s">
        <v>646</v>
      </c>
    </row>
    <row r="228" spans="1:13" s="238" customFormat="1" ht="26.25" customHeight="1" x14ac:dyDescent="0.2">
      <c r="A228" s="150">
        <v>478</v>
      </c>
      <c r="B228" s="239" t="s">
        <v>699</v>
      </c>
      <c r="C228" s="241">
        <f>'80m.Eng'!C17</f>
        <v>0</v>
      </c>
      <c r="D228" s="243">
        <f>'80m.Eng'!D17</f>
        <v>0</v>
      </c>
      <c r="E228" s="243">
        <f>'80m.Eng'!E17</f>
        <v>0</v>
      </c>
      <c r="F228" s="244">
        <f>'80m.Eng'!F17</f>
        <v>0</v>
      </c>
      <c r="G228" s="242">
        <f>'80m.Eng'!A17</f>
        <v>0</v>
      </c>
      <c r="H228" s="158" t="s">
        <v>698</v>
      </c>
      <c r="I228" s="236"/>
      <c r="J228" s="152" t="str">
        <f>'YARIŞMA BİLGİLERİ'!$F$21</f>
        <v>15 Yaş Kızlar</v>
      </c>
      <c r="K228" s="237" t="str">
        <f t="shared" si="11"/>
        <v>İZMİR-Naili Moran Türkiye Atletizm Şampiyonası</v>
      </c>
      <c r="L228" s="156">
        <f>'80m.Eng'!N$4</f>
        <v>0</v>
      </c>
      <c r="M228" s="156" t="s">
        <v>646</v>
      </c>
    </row>
    <row r="229" spans="1:13" s="238" customFormat="1" ht="26.25" customHeight="1" x14ac:dyDescent="0.2">
      <c r="A229" s="150">
        <v>479</v>
      </c>
      <c r="B229" s="239" t="s">
        <v>699</v>
      </c>
      <c r="C229" s="241">
        <f>'80m.Eng'!C18</f>
        <v>0</v>
      </c>
      <c r="D229" s="243">
        <f>'80m.Eng'!D18</f>
        <v>0</v>
      </c>
      <c r="E229" s="243">
        <f>'80m.Eng'!E18</f>
        <v>0</v>
      </c>
      <c r="F229" s="244">
        <f>'80m.Eng'!F18</f>
        <v>0</v>
      </c>
      <c r="G229" s="242">
        <f>'80m.Eng'!A18</f>
        <v>0</v>
      </c>
      <c r="H229" s="158" t="s">
        <v>698</v>
      </c>
      <c r="I229" s="236"/>
      <c r="J229" s="152" t="str">
        <f>'YARIŞMA BİLGİLERİ'!$F$21</f>
        <v>15 Yaş Kızlar</v>
      </c>
      <c r="K229" s="237" t="str">
        <f t="shared" si="11"/>
        <v>İZMİR-Naili Moran Türkiye Atletizm Şampiyonası</v>
      </c>
      <c r="L229" s="156">
        <f>'80m.Eng'!N$4</f>
        <v>0</v>
      </c>
      <c r="M229" s="156" t="s">
        <v>646</v>
      </c>
    </row>
    <row r="230" spans="1:13" s="238" customFormat="1" ht="26.25" customHeight="1" x14ac:dyDescent="0.2">
      <c r="A230" s="150">
        <v>480</v>
      </c>
      <c r="B230" s="239" t="s">
        <v>699</v>
      </c>
      <c r="C230" s="241">
        <f>'80m.Eng'!C19</f>
        <v>0</v>
      </c>
      <c r="D230" s="243">
        <f>'80m.Eng'!D19</f>
        <v>0</v>
      </c>
      <c r="E230" s="243">
        <f>'80m.Eng'!E19</f>
        <v>0</v>
      </c>
      <c r="F230" s="244">
        <f>'80m.Eng'!F19</f>
        <v>0</v>
      </c>
      <c r="G230" s="242">
        <f>'80m.Eng'!A19</f>
        <v>0</v>
      </c>
      <c r="H230" s="158" t="s">
        <v>698</v>
      </c>
      <c r="I230" s="236"/>
      <c r="J230" s="152" t="str">
        <f>'YARIŞMA BİLGİLERİ'!$F$21</f>
        <v>15 Yaş Kızlar</v>
      </c>
      <c r="K230" s="237" t="str">
        <f t="shared" si="11"/>
        <v>İZMİR-Naili Moran Türkiye Atletizm Şampiyonası</v>
      </c>
      <c r="L230" s="156">
        <f>'80m.Eng'!N$4</f>
        <v>0</v>
      </c>
      <c r="M230" s="156" t="s">
        <v>646</v>
      </c>
    </row>
    <row r="231" spans="1:13" s="238" customFormat="1" ht="26.25" customHeight="1" x14ac:dyDescent="0.2">
      <c r="A231" s="150">
        <v>481</v>
      </c>
      <c r="B231" s="239" t="s">
        <v>699</v>
      </c>
      <c r="C231" s="241">
        <f>'80m.Eng'!C20</f>
        <v>0</v>
      </c>
      <c r="D231" s="243">
        <f>'80m.Eng'!D20</f>
        <v>0</v>
      </c>
      <c r="E231" s="243">
        <f>'80m.Eng'!E20</f>
        <v>0</v>
      </c>
      <c r="F231" s="244">
        <f>'80m.Eng'!F20</f>
        <v>0</v>
      </c>
      <c r="G231" s="242">
        <f>'80m.Eng'!A20</f>
        <v>0</v>
      </c>
      <c r="H231" s="158" t="s">
        <v>698</v>
      </c>
      <c r="I231" s="236"/>
      <c r="J231" s="152" t="str">
        <f>'YARIŞMA BİLGİLERİ'!$F$21</f>
        <v>15 Yaş Kızlar</v>
      </c>
      <c r="K231" s="237" t="str">
        <f t="shared" si="11"/>
        <v>İZMİR-Naili Moran Türkiye Atletizm Şampiyonası</v>
      </c>
      <c r="L231" s="156">
        <f>'80m.Eng'!N$4</f>
        <v>0</v>
      </c>
      <c r="M231" s="156" t="s">
        <v>646</v>
      </c>
    </row>
    <row r="232" spans="1:13" s="238" customFormat="1" ht="26.25" customHeight="1" x14ac:dyDescent="0.2">
      <c r="A232" s="150">
        <v>482</v>
      </c>
      <c r="B232" s="239" t="s">
        <v>699</v>
      </c>
      <c r="C232" s="241">
        <f>'80m.Eng'!C21</f>
        <v>0</v>
      </c>
      <c r="D232" s="243">
        <f>'80m.Eng'!D21</f>
        <v>0</v>
      </c>
      <c r="E232" s="243">
        <f>'80m.Eng'!E21</f>
        <v>0</v>
      </c>
      <c r="F232" s="244">
        <f>'80m.Eng'!F21</f>
        <v>0</v>
      </c>
      <c r="G232" s="242">
        <f>'80m.Eng'!A21</f>
        <v>0</v>
      </c>
      <c r="H232" s="158" t="s">
        <v>698</v>
      </c>
      <c r="I232" s="236"/>
      <c r="J232" s="152" t="str">
        <f>'YARIŞMA BİLGİLERİ'!$F$21</f>
        <v>15 Yaş Kızlar</v>
      </c>
      <c r="K232" s="237" t="str">
        <f t="shared" si="11"/>
        <v>İZMİR-Naili Moran Türkiye Atletizm Şampiyonası</v>
      </c>
      <c r="L232" s="156">
        <f>'80m.Eng'!N$4</f>
        <v>0</v>
      </c>
      <c r="M232" s="156" t="s">
        <v>646</v>
      </c>
    </row>
    <row r="233" spans="1:13" s="238" customFormat="1" ht="26.25" customHeight="1" x14ac:dyDescent="0.2">
      <c r="A233" s="150">
        <v>483</v>
      </c>
      <c r="B233" s="239" t="s">
        <v>699</v>
      </c>
      <c r="C233" s="241">
        <f>'80m.Eng'!C22</f>
        <v>0</v>
      </c>
      <c r="D233" s="243">
        <f>'80m.Eng'!D22</f>
        <v>0</v>
      </c>
      <c r="E233" s="243">
        <f>'80m.Eng'!E22</f>
        <v>0</v>
      </c>
      <c r="F233" s="244">
        <f>'80m.Eng'!F22</f>
        <v>0</v>
      </c>
      <c r="G233" s="242">
        <f>'80m.Eng'!A22</f>
        <v>0</v>
      </c>
      <c r="H233" s="158" t="s">
        <v>698</v>
      </c>
      <c r="I233" s="236"/>
      <c r="J233" s="152" t="str">
        <f>'YARIŞMA BİLGİLERİ'!$F$21</f>
        <v>15 Yaş Kızlar</v>
      </c>
      <c r="K233" s="237" t="str">
        <f t="shared" si="11"/>
        <v>İZMİR-Naili Moran Türkiye Atletizm Şampiyonası</v>
      </c>
      <c r="L233" s="156">
        <f>'80m.Eng'!N$4</f>
        <v>0</v>
      </c>
      <c r="M233" s="156" t="s">
        <v>646</v>
      </c>
    </row>
    <row r="234" spans="1:13" s="238" customFormat="1" ht="26.25" customHeight="1" x14ac:dyDescent="0.2">
      <c r="A234" s="150">
        <v>484</v>
      </c>
      <c r="B234" s="239" t="s">
        <v>699</v>
      </c>
      <c r="C234" s="241">
        <f>'80m.Eng'!C23</f>
        <v>0</v>
      </c>
      <c r="D234" s="243">
        <f>'80m.Eng'!D23</f>
        <v>0</v>
      </c>
      <c r="E234" s="243">
        <f>'80m.Eng'!E23</f>
        <v>0</v>
      </c>
      <c r="F234" s="244">
        <f>'80m.Eng'!F23</f>
        <v>0</v>
      </c>
      <c r="G234" s="242">
        <f>'80m.Eng'!A23</f>
        <v>0</v>
      </c>
      <c r="H234" s="158" t="s">
        <v>698</v>
      </c>
      <c r="I234" s="236"/>
      <c r="J234" s="152" t="str">
        <f>'YARIŞMA BİLGİLERİ'!$F$21</f>
        <v>15 Yaş Kızlar</v>
      </c>
      <c r="K234" s="237" t="str">
        <f t="shared" si="11"/>
        <v>İZMİR-Naili Moran Türkiye Atletizm Şampiyonası</v>
      </c>
      <c r="L234" s="156">
        <f>'80m.Eng'!N$4</f>
        <v>0</v>
      </c>
      <c r="M234" s="156" t="s">
        <v>646</v>
      </c>
    </row>
    <row r="235" spans="1:13" s="238" customFormat="1" ht="26.25" customHeight="1" x14ac:dyDescent="0.2">
      <c r="A235" s="150">
        <v>485</v>
      </c>
      <c r="B235" s="239" t="s">
        <v>699</v>
      </c>
      <c r="C235" s="241">
        <f>'80m.Eng'!C24</f>
        <v>0</v>
      </c>
      <c r="D235" s="243">
        <f>'80m.Eng'!D24</f>
        <v>0</v>
      </c>
      <c r="E235" s="243">
        <f>'80m.Eng'!E24</f>
        <v>0</v>
      </c>
      <c r="F235" s="244">
        <f>'80m.Eng'!F24</f>
        <v>0</v>
      </c>
      <c r="G235" s="242">
        <f>'80m.Eng'!A24</f>
        <v>0</v>
      </c>
      <c r="H235" s="158" t="s">
        <v>698</v>
      </c>
      <c r="I235" s="236"/>
      <c r="J235" s="152" t="str">
        <f>'YARIŞMA BİLGİLERİ'!$F$21</f>
        <v>15 Yaş Kızlar</v>
      </c>
      <c r="K235" s="237" t="str">
        <f t="shared" si="11"/>
        <v>İZMİR-Naili Moran Türkiye Atletizm Şampiyonası</v>
      </c>
      <c r="L235" s="156">
        <f>'80m.Eng'!N$4</f>
        <v>0</v>
      </c>
      <c r="M235" s="156" t="s">
        <v>646</v>
      </c>
    </row>
    <row r="236" spans="1:13" s="238" customFormat="1" ht="26.25" customHeight="1" x14ac:dyDescent="0.2">
      <c r="A236" s="150">
        <v>486</v>
      </c>
      <c r="B236" s="239" t="s">
        <v>699</v>
      </c>
      <c r="C236" s="241">
        <f>'80m.Eng'!C25</f>
        <v>0</v>
      </c>
      <c r="D236" s="243">
        <f>'80m.Eng'!D25</f>
        <v>0</v>
      </c>
      <c r="E236" s="243">
        <f>'80m.Eng'!E25</f>
        <v>0</v>
      </c>
      <c r="F236" s="244">
        <f>'80m.Eng'!F25</f>
        <v>0</v>
      </c>
      <c r="G236" s="242">
        <f>'80m.Eng'!A25</f>
        <v>0</v>
      </c>
      <c r="H236" s="158" t="s">
        <v>698</v>
      </c>
      <c r="I236" s="236"/>
      <c r="J236" s="152" t="str">
        <f>'YARIŞMA BİLGİLERİ'!$F$21</f>
        <v>15 Yaş Kızlar</v>
      </c>
      <c r="K236" s="237" t="str">
        <f t="shared" si="11"/>
        <v>İZMİR-Naili Moran Türkiye Atletizm Şampiyonası</v>
      </c>
      <c r="L236" s="156">
        <f>'80m.Eng'!N$4</f>
        <v>0</v>
      </c>
      <c r="M236" s="156" t="s">
        <v>646</v>
      </c>
    </row>
    <row r="237" spans="1:13" s="238" customFormat="1" ht="26.25" customHeight="1" x14ac:dyDescent="0.2">
      <c r="A237" s="150">
        <v>487</v>
      </c>
      <c r="B237" s="239" t="s">
        <v>699</v>
      </c>
      <c r="C237" s="241">
        <f>'80m.Eng'!C26</f>
        <v>0</v>
      </c>
      <c r="D237" s="243">
        <f>'80m.Eng'!D26</f>
        <v>0</v>
      </c>
      <c r="E237" s="243">
        <f>'80m.Eng'!E26</f>
        <v>0</v>
      </c>
      <c r="F237" s="244">
        <f>'80m.Eng'!F26</f>
        <v>0</v>
      </c>
      <c r="G237" s="242">
        <f>'80m.Eng'!A26</f>
        <v>0</v>
      </c>
      <c r="H237" s="158" t="s">
        <v>698</v>
      </c>
      <c r="I237" s="236"/>
      <c r="J237" s="152" t="str">
        <f>'YARIŞMA BİLGİLERİ'!$F$21</f>
        <v>15 Yaş Kızlar</v>
      </c>
      <c r="K237" s="237" t="str">
        <f t="shared" si="11"/>
        <v>İZMİR-Naili Moran Türkiye Atletizm Şampiyonası</v>
      </c>
      <c r="L237" s="156">
        <f>'80m.Eng'!N$4</f>
        <v>0</v>
      </c>
      <c r="M237" s="156" t="s">
        <v>646</v>
      </c>
    </row>
    <row r="238" spans="1:13" s="238" customFormat="1" ht="26.25" customHeight="1" x14ac:dyDescent="0.2">
      <c r="A238" s="150">
        <v>488</v>
      </c>
      <c r="B238" s="239" t="s">
        <v>699</v>
      </c>
      <c r="C238" s="241">
        <f>'80m.Eng'!C27</f>
        <v>0</v>
      </c>
      <c r="D238" s="243">
        <f>'80m.Eng'!D27</f>
        <v>0</v>
      </c>
      <c r="E238" s="243">
        <f>'80m.Eng'!E27</f>
        <v>0</v>
      </c>
      <c r="F238" s="244">
        <f>'80m.Eng'!F27</f>
        <v>0</v>
      </c>
      <c r="G238" s="242">
        <f>'80m.Eng'!A27</f>
        <v>0</v>
      </c>
      <c r="H238" s="158" t="s">
        <v>698</v>
      </c>
      <c r="I238" s="236"/>
      <c r="J238" s="152" t="str">
        <f>'YARIŞMA BİLGİLERİ'!$F$21</f>
        <v>15 Yaş Kızlar</v>
      </c>
      <c r="K238" s="237" t="str">
        <f t="shared" si="11"/>
        <v>İZMİR-Naili Moran Türkiye Atletizm Şampiyonası</v>
      </c>
      <c r="L238" s="156">
        <f>'80m.Eng'!N$4</f>
        <v>0</v>
      </c>
      <c r="M238" s="156" t="s">
        <v>646</v>
      </c>
    </row>
    <row r="239" spans="1:13" s="238" customFormat="1" ht="26.25" customHeight="1" x14ac:dyDescent="0.2">
      <c r="A239" s="150">
        <v>489</v>
      </c>
      <c r="B239" s="239" t="s">
        <v>699</v>
      </c>
      <c r="C239" s="241">
        <f>'80m.Eng'!C28</f>
        <v>0</v>
      </c>
      <c r="D239" s="243">
        <f>'80m.Eng'!D28</f>
        <v>0</v>
      </c>
      <c r="E239" s="243">
        <f>'80m.Eng'!E28</f>
        <v>0</v>
      </c>
      <c r="F239" s="244">
        <f>'80m.Eng'!F28</f>
        <v>0</v>
      </c>
      <c r="G239" s="242">
        <f>'80m.Eng'!A28</f>
        <v>0</v>
      </c>
      <c r="H239" s="158" t="s">
        <v>698</v>
      </c>
      <c r="I239" s="236"/>
      <c r="J239" s="152" t="str">
        <f>'YARIŞMA BİLGİLERİ'!$F$21</f>
        <v>15 Yaş Kızlar</v>
      </c>
      <c r="K239" s="237" t="str">
        <f t="shared" si="11"/>
        <v>İZMİR-Naili Moran Türkiye Atletizm Şampiyonası</v>
      </c>
      <c r="L239" s="156">
        <f>'80m.Eng'!N$4</f>
        <v>0</v>
      </c>
      <c r="M239" s="156" t="s">
        <v>646</v>
      </c>
    </row>
    <row r="240" spans="1:13" s="238" customFormat="1" ht="26.25" customHeight="1" x14ac:dyDescent="0.2">
      <c r="A240" s="150">
        <v>490</v>
      </c>
      <c r="B240" s="239" t="s">
        <v>699</v>
      </c>
      <c r="C240" s="241">
        <f>'80m.Eng'!C29</f>
        <v>0</v>
      </c>
      <c r="D240" s="243">
        <f>'80m.Eng'!D29</f>
        <v>0</v>
      </c>
      <c r="E240" s="243">
        <f>'80m.Eng'!E29</f>
        <v>0</v>
      </c>
      <c r="F240" s="244">
        <f>'80m.Eng'!F29</f>
        <v>0</v>
      </c>
      <c r="G240" s="242">
        <f>'80m.Eng'!A29</f>
        <v>0</v>
      </c>
      <c r="H240" s="158" t="s">
        <v>698</v>
      </c>
      <c r="I240" s="236"/>
      <c r="J240" s="152" t="str">
        <f>'YARIŞMA BİLGİLERİ'!$F$21</f>
        <v>15 Yaş Kızlar</v>
      </c>
      <c r="K240" s="237" t="str">
        <f t="shared" si="11"/>
        <v>İZMİR-Naili Moran Türkiye Atletizm Şampiyonası</v>
      </c>
      <c r="L240" s="156">
        <f>'80m.Eng'!N$4</f>
        <v>0</v>
      </c>
      <c r="M240" s="156" t="s">
        <v>646</v>
      </c>
    </row>
    <row r="241" spans="1:13" s="238" customFormat="1" ht="26.25" customHeight="1" x14ac:dyDescent="0.2">
      <c r="A241" s="150">
        <v>491</v>
      </c>
      <c r="B241" s="239" t="s">
        <v>699</v>
      </c>
      <c r="C241" s="241">
        <f>'80m.Eng'!C30</f>
        <v>0</v>
      </c>
      <c r="D241" s="243">
        <f>'80m.Eng'!D30</f>
        <v>0</v>
      </c>
      <c r="E241" s="243">
        <f>'80m.Eng'!E30</f>
        <v>0</v>
      </c>
      <c r="F241" s="244">
        <f>'80m.Eng'!F30</f>
        <v>0</v>
      </c>
      <c r="G241" s="242">
        <f>'80m.Eng'!A30</f>
        <v>0</v>
      </c>
      <c r="H241" s="158" t="s">
        <v>698</v>
      </c>
      <c r="I241" s="236"/>
      <c r="J241" s="152" t="str">
        <f>'YARIŞMA BİLGİLERİ'!$F$21</f>
        <v>15 Yaş Kızlar</v>
      </c>
      <c r="K241" s="237" t="str">
        <f t="shared" si="11"/>
        <v>İZMİR-Naili Moran Türkiye Atletizm Şampiyonası</v>
      </c>
      <c r="L241" s="156">
        <f>'80m.Eng'!N$4</f>
        <v>0</v>
      </c>
      <c r="M241" s="156" t="s">
        <v>646</v>
      </c>
    </row>
    <row r="242" spans="1:13" s="238" customFormat="1" ht="26.25" customHeight="1" x14ac:dyDescent="0.2">
      <c r="A242" s="150">
        <v>492</v>
      </c>
      <c r="B242" s="239" t="s">
        <v>699</v>
      </c>
      <c r="C242" s="241">
        <f>'80m.Eng'!C31</f>
        <v>0</v>
      </c>
      <c r="D242" s="243">
        <f>'80m.Eng'!D31</f>
        <v>0</v>
      </c>
      <c r="E242" s="243">
        <f>'80m.Eng'!E31</f>
        <v>0</v>
      </c>
      <c r="F242" s="244">
        <f>'80m.Eng'!F31</f>
        <v>0</v>
      </c>
      <c r="G242" s="242">
        <f>'80m.Eng'!A31</f>
        <v>0</v>
      </c>
      <c r="H242" s="158" t="s">
        <v>698</v>
      </c>
      <c r="I242" s="236"/>
      <c r="J242" s="152" t="str">
        <f>'YARIŞMA BİLGİLERİ'!$F$21</f>
        <v>15 Yaş Kızlar</v>
      </c>
      <c r="K242" s="237" t="str">
        <f t="shared" si="11"/>
        <v>İZMİR-Naili Moran Türkiye Atletizm Şampiyonası</v>
      </c>
      <c r="L242" s="156">
        <f>'80m.Eng'!N$4</f>
        <v>0</v>
      </c>
      <c r="M242" s="156" t="s">
        <v>646</v>
      </c>
    </row>
    <row r="243" spans="1:13" s="238" customFormat="1" ht="26.25" customHeight="1" x14ac:dyDescent="0.2">
      <c r="A243" s="150">
        <v>493</v>
      </c>
      <c r="B243" s="239" t="s">
        <v>699</v>
      </c>
      <c r="C243" s="241">
        <f>'80m.Eng'!C32</f>
        <v>0</v>
      </c>
      <c r="D243" s="243">
        <f>'80m.Eng'!D32</f>
        <v>0</v>
      </c>
      <c r="E243" s="243">
        <f>'80m.Eng'!E32</f>
        <v>0</v>
      </c>
      <c r="F243" s="244">
        <f>'80m.Eng'!F32</f>
        <v>0</v>
      </c>
      <c r="G243" s="242">
        <f>'80m.Eng'!A32</f>
        <v>0</v>
      </c>
      <c r="H243" s="158" t="s">
        <v>698</v>
      </c>
      <c r="I243" s="236"/>
      <c r="J243" s="152" t="str">
        <f>'YARIŞMA BİLGİLERİ'!$F$21</f>
        <v>15 Yaş Kızlar</v>
      </c>
      <c r="K243" s="237" t="str">
        <f t="shared" si="11"/>
        <v>İZMİR-Naili Moran Türkiye Atletizm Şampiyonası</v>
      </c>
      <c r="L243" s="156">
        <f>'80m.Eng'!N$4</f>
        <v>0</v>
      </c>
      <c r="M243" s="156" t="s">
        <v>646</v>
      </c>
    </row>
    <row r="244" spans="1:13" s="238" customFormat="1" ht="26.25" customHeight="1" x14ac:dyDescent="0.2">
      <c r="A244" s="150">
        <v>494</v>
      </c>
      <c r="B244" s="239" t="s">
        <v>699</v>
      </c>
      <c r="C244" s="241">
        <f>'80m.Eng'!C33</f>
        <v>0</v>
      </c>
      <c r="D244" s="243">
        <f>'80m.Eng'!D33</f>
        <v>0</v>
      </c>
      <c r="E244" s="243">
        <f>'80m.Eng'!E33</f>
        <v>0</v>
      </c>
      <c r="F244" s="244">
        <f>'80m.Eng'!F33</f>
        <v>0</v>
      </c>
      <c r="G244" s="242">
        <f>'80m.Eng'!A33</f>
        <v>0</v>
      </c>
      <c r="H244" s="158" t="s">
        <v>698</v>
      </c>
      <c r="I244" s="236"/>
      <c r="J244" s="152" t="str">
        <f>'YARIŞMA BİLGİLERİ'!$F$21</f>
        <v>15 Yaş Kızlar</v>
      </c>
      <c r="K244" s="237" t="str">
        <f t="shared" si="11"/>
        <v>İZMİR-Naili Moran Türkiye Atletizm Şampiyonası</v>
      </c>
      <c r="L244" s="156">
        <f>'80m.Eng'!N$4</f>
        <v>0</v>
      </c>
      <c r="M244" s="156" t="s">
        <v>646</v>
      </c>
    </row>
    <row r="245" spans="1:13" s="238" customFormat="1" ht="26.25" customHeight="1" x14ac:dyDescent="0.2">
      <c r="A245" s="150">
        <v>495</v>
      </c>
      <c r="B245" s="239" t="s">
        <v>699</v>
      </c>
      <c r="C245" s="241">
        <f>'80m.Eng'!C34</f>
        <v>0</v>
      </c>
      <c r="D245" s="243">
        <f>'80m.Eng'!D34</f>
        <v>0</v>
      </c>
      <c r="E245" s="243">
        <f>'80m.Eng'!E34</f>
        <v>0</v>
      </c>
      <c r="F245" s="244">
        <f>'80m.Eng'!F34</f>
        <v>0</v>
      </c>
      <c r="G245" s="242">
        <f>'80m.Eng'!A34</f>
        <v>0</v>
      </c>
      <c r="H245" s="158" t="s">
        <v>698</v>
      </c>
      <c r="I245" s="236"/>
      <c r="J245" s="152" t="str">
        <f>'YARIŞMA BİLGİLERİ'!$F$21</f>
        <v>15 Yaş Kızlar</v>
      </c>
      <c r="K245" s="237" t="str">
        <f t="shared" si="11"/>
        <v>İZMİR-Naili Moran Türkiye Atletizm Şampiyonası</v>
      </c>
      <c r="L245" s="156">
        <f>'80m.Eng'!N$4</f>
        <v>0</v>
      </c>
      <c r="M245" s="156" t="s">
        <v>646</v>
      </c>
    </row>
    <row r="246" spans="1:13" s="238" customFormat="1" ht="26.25" customHeight="1" x14ac:dyDescent="0.2">
      <c r="A246" s="150">
        <v>496</v>
      </c>
      <c r="B246" s="239" t="s">
        <v>699</v>
      </c>
      <c r="C246" s="241">
        <f>'80m.Eng'!C35</f>
        <v>0</v>
      </c>
      <c r="D246" s="243">
        <f>'80m.Eng'!D35</f>
        <v>0</v>
      </c>
      <c r="E246" s="243">
        <f>'80m.Eng'!E35</f>
        <v>0</v>
      </c>
      <c r="F246" s="244">
        <f>'80m.Eng'!F35</f>
        <v>0</v>
      </c>
      <c r="G246" s="242">
        <f>'80m.Eng'!A35</f>
        <v>0</v>
      </c>
      <c r="H246" s="158" t="s">
        <v>698</v>
      </c>
      <c r="I246" s="236"/>
      <c r="J246" s="152" t="str">
        <f>'YARIŞMA BİLGİLERİ'!$F$21</f>
        <v>15 Yaş Kızlar</v>
      </c>
      <c r="K246" s="237" t="str">
        <f t="shared" si="11"/>
        <v>İZMİR-Naili Moran Türkiye Atletizm Şampiyonası</v>
      </c>
      <c r="L246" s="156">
        <f>'80m.Eng'!N$4</f>
        <v>0</v>
      </c>
      <c r="M246" s="156" t="s">
        <v>646</v>
      </c>
    </row>
    <row r="247" spans="1:13" s="238" customFormat="1" ht="26.25" customHeight="1" x14ac:dyDescent="0.2">
      <c r="A247" s="150">
        <v>497</v>
      </c>
      <c r="B247" s="239" t="s">
        <v>699</v>
      </c>
      <c r="C247" s="241">
        <f>'80m.Eng'!C36</f>
        <v>0</v>
      </c>
      <c r="D247" s="243">
        <f>'80m.Eng'!D36</f>
        <v>0</v>
      </c>
      <c r="E247" s="243">
        <f>'80m.Eng'!E36</f>
        <v>0</v>
      </c>
      <c r="F247" s="244">
        <f>'80m.Eng'!F36</f>
        <v>0</v>
      </c>
      <c r="G247" s="242">
        <f>'80m.Eng'!A36</f>
        <v>0</v>
      </c>
      <c r="H247" s="158" t="s">
        <v>698</v>
      </c>
      <c r="I247" s="236"/>
      <c r="J247" s="152" t="str">
        <f>'YARIŞMA BİLGİLERİ'!$F$21</f>
        <v>15 Yaş Kızlar</v>
      </c>
      <c r="K247" s="237" t="str">
        <f t="shared" si="11"/>
        <v>İZMİR-Naili Moran Türkiye Atletizm Şampiyonası</v>
      </c>
      <c r="L247" s="156">
        <f>'80m.Eng'!N$4</f>
        <v>0</v>
      </c>
      <c r="M247" s="156" t="s">
        <v>646</v>
      </c>
    </row>
    <row r="248" spans="1:13" s="238" customFormat="1" ht="26.25" customHeight="1" x14ac:dyDescent="0.2">
      <c r="A248" s="150">
        <v>498</v>
      </c>
      <c r="B248" s="239" t="s">
        <v>699</v>
      </c>
      <c r="C248" s="241">
        <f>'80m.Eng'!C37</f>
        <v>0</v>
      </c>
      <c r="D248" s="243">
        <f>'80m.Eng'!D37</f>
        <v>0</v>
      </c>
      <c r="E248" s="243">
        <f>'80m.Eng'!E37</f>
        <v>0</v>
      </c>
      <c r="F248" s="244">
        <f>'80m.Eng'!F37</f>
        <v>0</v>
      </c>
      <c r="G248" s="242">
        <f>'80m.Eng'!A37</f>
        <v>0</v>
      </c>
      <c r="H248" s="158" t="s">
        <v>698</v>
      </c>
      <c r="I248" s="236"/>
      <c r="J248" s="152" t="str">
        <f>'YARIŞMA BİLGİLERİ'!$F$21</f>
        <v>15 Yaş Kızlar</v>
      </c>
      <c r="K248" s="237" t="str">
        <f t="shared" si="11"/>
        <v>İZMİR-Naili Moran Türkiye Atletizm Şampiyonası</v>
      </c>
      <c r="L248" s="156">
        <f>'80m.Eng'!N$4</f>
        <v>0</v>
      </c>
      <c r="M248" s="156" t="s">
        <v>646</v>
      </c>
    </row>
    <row r="249" spans="1:13" s="238" customFormat="1" ht="26.25" customHeight="1" x14ac:dyDescent="0.2">
      <c r="A249" s="150">
        <v>499</v>
      </c>
      <c r="B249" s="239" t="s">
        <v>699</v>
      </c>
      <c r="C249" s="241">
        <f>'80m.Eng'!C38</f>
        <v>0</v>
      </c>
      <c r="D249" s="243">
        <f>'80m.Eng'!D38</f>
        <v>0</v>
      </c>
      <c r="E249" s="243">
        <f>'80m.Eng'!E38</f>
        <v>0</v>
      </c>
      <c r="F249" s="244">
        <f>'80m.Eng'!F38</f>
        <v>0</v>
      </c>
      <c r="G249" s="242">
        <f>'80m.Eng'!A38</f>
        <v>0</v>
      </c>
      <c r="H249" s="158" t="s">
        <v>698</v>
      </c>
      <c r="I249" s="236"/>
      <c r="J249" s="152" t="str">
        <f>'YARIŞMA BİLGİLERİ'!$F$21</f>
        <v>15 Yaş Kızlar</v>
      </c>
      <c r="K249" s="237" t="str">
        <f t="shared" si="11"/>
        <v>İZMİR-Naili Moran Türkiye Atletizm Şampiyonası</v>
      </c>
      <c r="L249" s="156">
        <f>'80m.Eng'!N$4</f>
        <v>0</v>
      </c>
      <c r="M249" s="156" t="s">
        <v>646</v>
      </c>
    </row>
    <row r="250" spans="1:13" s="238" customFormat="1" ht="26.25" customHeight="1" x14ac:dyDescent="0.2">
      <c r="A250" s="150">
        <v>500</v>
      </c>
      <c r="B250" s="239" t="s">
        <v>699</v>
      </c>
      <c r="C250" s="241">
        <f>'80m.Eng'!C39</f>
        <v>0</v>
      </c>
      <c r="D250" s="243">
        <f>'80m.Eng'!D39</f>
        <v>0</v>
      </c>
      <c r="E250" s="243">
        <f>'80m.Eng'!E39</f>
        <v>0</v>
      </c>
      <c r="F250" s="244">
        <f>'80m.Eng'!F39</f>
        <v>0</v>
      </c>
      <c r="G250" s="242">
        <f>'80m.Eng'!A39</f>
        <v>0</v>
      </c>
      <c r="H250" s="158" t="s">
        <v>698</v>
      </c>
      <c r="I250" s="236"/>
      <c r="J250" s="152" t="str">
        <f>'YARIŞMA BİLGİLERİ'!$F$21</f>
        <v>15 Yaş Kızlar</v>
      </c>
      <c r="K250" s="237" t="str">
        <f t="shared" si="11"/>
        <v>İZMİR-Naili Moran Türkiye Atletizm Şampiyonası</v>
      </c>
      <c r="L250" s="156">
        <f>'80m.Eng'!N$4</f>
        <v>0</v>
      </c>
      <c r="M250" s="156" t="s">
        <v>646</v>
      </c>
    </row>
    <row r="251" spans="1:13" s="238" customFormat="1" ht="26.25" customHeight="1" x14ac:dyDescent="0.2">
      <c r="A251" s="150">
        <v>501</v>
      </c>
      <c r="B251" s="239" t="s">
        <v>699</v>
      </c>
      <c r="C251" s="241">
        <f>'80m.Eng'!C40</f>
        <v>0</v>
      </c>
      <c r="D251" s="243">
        <f>'80m.Eng'!D40</f>
        <v>0</v>
      </c>
      <c r="E251" s="243">
        <f>'80m.Eng'!E40</f>
        <v>0</v>
      </c>
      <c r="F251" s="244">
        <f>'80m.Eng'!F40</f>
        <v>0</v>
      </c>
      <c r="G251" s="242">
        <f>'80m.Eng'!A40</f>
        <v>0</v>
      </c>
      <c r="H251" s="158" t="s">
        <v>698</v>
      </c>
      <c r="I251" s="236"/>
      <c r="J251" s="152" t="str">
        <f>'YARIŞMA BİLGİLERİ'!$F$21</f>
        <v>15 Yaş Kızlar</v>
      </c>
      <c r="K251" s="237" t="str">
        <f t="shared" si="11"/>
        <v>İZMİR-Naili Moran Türkiye Atletizm Şampiyonası</v>
      </c>
      <c r="L251" s="156">
        <f>'80m.Eng'!N$4</f>
        <v>0</v>
      </c>
      <c r="M251" s="156" t="s">
        <v>646</v>
      </c>
    </row>
    <row r="252" spans="1:13" s="238" customFormat="1" ht="26.25" customHeight="1" x14ac:dyDescent="0.2">
      <c r="A252" s="150">
        <v>502</v>
      </c>
      <c r="B252" s="239" t="s">
        <v>699</v>
      </c>
      <c r="C252" s="241">
        <f>'80m.Eng'!C41</f>
        <v>0</v>
      </c>
      <c r="D252" s="243">
        <f>'80m.Eng'!D41</f>
        <v>0</v>
      </c>
      <c r="E252" s="243">
        <f>'80m.Eng'!E41</f>
        <v>0</v>
      </c>
      <c r="F252" s="244">
        <f>'80m.Eng'!F41</f>
        <v>0</v>
      </c>
      <c r="G252" s="242">
        <f>'80m.Eng'!A41</f>
        <v>0</v>
      </c>
      <c r="H252" s="158" t="s">
        <v>698</v>
      </c>
      <c r="I252" s="236"/>
      <c r="J252" s="152" t="str">
        <f>'YARIŞMA BİLGİLERİ'!$F$21</f>
        <v>15 Yaş Kızlar</v>
      </c>
      <c r="K252" s="237" t="str">
        <f t="shared" si="11"/>
        <v>İZMİR-Naili Moran Türkiye Atletizm Şampiyonası</v>
      </c>
      <c r="L252" s="156">
        <f>'80m.Eng'!N$4</f>
        <v>0</v>
      </c>
      <c r="M252" s="156" t="s">
        <v>646</v>
      </c>
    </row>
    <row r="253" spans="1:13" s="238" customFormat="1" ht="26.25" customHeight="1" x14ac:dyDescent="0.2">
      <c r="A253" s="150">
        <v>503</v>
      </c>
      <c r="B253" s="239" t="s">
        <v>699</v>
      </c>
      <c r="C253" s="241">
        <f>'80m.Eng'!C42</f>
        <v>0</v>
      </c>
      <c r="D253" s="243">
        <f>'80m.Eng'!D42</f>
        <v>0</v>
      </c>
      <c r="E253" s="243">
        <f>'80m.Eng'!E42</f>
        <v>0</v>
      </c>
      <c r="F253" s="244">
        <f>'80m.Eng'!F42</f>
        <v>0</v>
      </c>
      <c r="G253" s="242">
        <f>'80m.Eng'!A42</f>
        <v>0</v>
      </c>
      <c r="H253" s="158" t="s">
        <v>698</v>
      </c>
      <c r="I253" s="236"/>
      <c r="J253" s="152" t="str">
        <f>'YARIŞMA BİLGİLERİ'!$F$21</f>
        <v>15 Yaş Kızlar</v>
      </c>
      <c r="K253" s="237" t="str">
        <f t="shared" si="11"/>
        <v>İZMİR-Naili Moran Türkiye Atletizm Şampiyonası</v>
      </c>
      <c r="L253" s="156">
        <f>'80m.Eng'!N$4</f>
        <v>0</v>
      </c>
      <c r="M253" s="156" t="s">
        <v>646</v>
      </c>
    </row>
    <row r="254" spans="1:13" s="238" customFormat="1" ht="26.25" customHeight="1" x14ac:dyDescent="0.2">
      <c r="A254" s="150">
        <v>504</v>
      </c>
      <c r="B254" s="239" t="s">
        <v>699</v>
      </c>
      <c r="C254" s="241">
        <f>'80m.Eng'!C43</f>
        <v>0</v>
      </c>
      <c r="D254" s="243">
        <f>'80m.Eng'!D43</f>
        <v>0</v>
      </c>
      <c r="E254" s="243">
        <f>'80m.Eng'!E43</f>
        <v>0</v>
      </c>
      <c r="F254" s="244">
        <f>'80m.Eng'!F43</f>
        <v>0</v>
      </c>
      <c r="G254" s="242">
        <f>'80m.Eng'!A43</f>
        <v>0</v>
      </c>
      <c r="H254" s="158" t="s">
        <v>698</v>
      </c>
      <c r="I254" s="236"/>
      <c r="J254" s="152" t="str">
        <f>'YARIŞMA BİLGİLERİ'!$F$21</f>
        <v>15 Yaş Kızlar</v>
      </c>
      <c r="K254" s="237" t="str">
        <f t="shared" si="11"/>
        <v>İZMİR-Naili Moran Türkiye Atletizm Şampiyonası</v>
      </c>
      <c r="L254" s="156">
        <f>'80m.Eng'!N$4</f>
        <v>0</v>
      </c>
      <c r="M254" s="156" t="s">
        <v>646</v>
      </c>
    </row>
    <row r="255" spans="1:13" s="238" customFormat="1" ht="26.25" customHeight="1" x14ac:dyDescent="0.2">
      <c r="A255" s="150">
        <v>505</v>
      </c>
      <c r="B255" s="239" t="s">
        <v>699</v>
      </c>
      <c r="C255" s="241">
        <f>'80m.Eng'!C44</f>
        <v>0</v>
      </c>
      <c r="D255" s="243">
        <f>'80m.Eng'!D44</f>
        <v>0</v>
      </c>
      <c r="E255" s="243">
        <f>'80m.Eng'!E44</f>
        <v>0</v>
      </c>
      <c r="F255" s="244">
        <f>'80m.Eng'!F44</f>
        <v>0</v>
      </c>
      <c r="G255" s="242">
        <f>'80m.Eng'!A44</f>
        <v>0</v>
      </c>
      <c r="H255" s="158" t="s">
        <v>698</v>
      </c>
      <c r="I255" s="236"/>
      <c r="J255" s="152" t="str">
        <f>'YARIŞMA BİLGİLERİ'!$F$21</f>
        <v>15 Yaş Kızlar</v>
      </c>
      <c r="K255" s="237" t="str">
        <f t="shared" si="11"/>
        <v>İZMİR-Naili Moran Türkiye Atletizm Şampiyonası</v>
      </c>
      <c r="L255" s="156">
        <f>'80m.Eng'!N$4</f>
        <v>0</v>
      </c>
      <c r="M255" s="156" t="s">
        <v>646</v>
      </c>
    </row>
    <row r="256" spans="1:13" s="238" customFormat="1" ht="26.25" customHeight="1" x14ac:dyDescent="0.2">
      <c r="A256" s="150">
        <v>506</v>
      </c>
      <c r="B256" s="239" t="s">
        <v>417</v>
      </c>
      <c r="C256" s="241">
        <f>'1500m.'!C8</f>
        <v>0</v>
      </c>
      <c r="D256" s="243">
        <f>'1500m.'!D8</f>
        <v>0</v>
      </c>
      <c r="E256" s="243">
        <f>'1500m.'!E8</f>
        <v>0</v>
      </c>
      <c r="F256" s="245">
        <f>'1500m.'!F8</f>
        <v>0</v>
      </c>
      <c r="G256" s="242">
        <f>'1500m.'!A8</f>
        <v>0</v>
      </c>
      <c r="H256" s="158" t="s">
        <v>328</v>
      </c>
      <c r="I256" s="236"/>
      <c r="J256" s="152" t="str">
        <f>'YARIŞMA BİLGİLERİ'!$F$21</f>
        <v>15 Yaş Kızlar</v>
      </c>
      <c r="K256" s="237" t="str">
        <f t="shared" si="11"/>
        <v>İZMİR-Naili Moran Türkiye Atletizm Şampiyonası</v>
      </c>
      <c r="L256" s="156">
        <f>'1500m.'!N$4</f>
        <v>0</v>
      </c>
      <c r="M256" s="156" t="s">
        <v>646</v>
      </c>
    </row>
    <row r="257" spans="1:13" s="238" customFormat="1" ht="26.25" customHeight="1" x14ac:dyDescent="0.2">
      <c r="A257" s="150">
        <v>507</v>
      </c>
      <c r="B257" s="239" t="s">
        <v>417</v>
      </c>
      <c r="C257" s="241">
        <f>'1500m.'!C9</f>
        <v>0</v>
      </c>
      <c r="D257" s="243">
        <f>'1500m.'!D9</f>
        <v>0</v>
      </c>
      <c r="E257" s="243">
        <f>'1500m.'!E9</f>
        <v>0</v>
      </c>
      <c r="F257" s="245">
        <f>'1500m.'!F9</f>
        <v>0</v>
      </c>
      <c r="G257" s="242">
        <f>'1500m.'!A9</f>
        <v>0</v>
      </c>
      <c r="H257" s="158" t="s">
        <v>328</v>
      </c>
      <c r="I257" s="236"/>
      <c r="J257" s="152" t="str">
        <f>'YARIŞMA BİLGİLERİ'!$F$21</f>
        <v>15 Yaş Kızlar</v>
      </c>
      <c r="K257" s="237" t="str">
        <f t="shared" si="11"/>
        <v>İZMİR-Naili Moran Türkiye Atletizm Şampiyonası</v>
      </c>
      <c r="L257" s="156">
        <f>'1500m.'!N$4</f>
        <v>0</v>
      </c>
      <c r="M257" s="156" t="s">
        <v>646</v>
      </c>
    </row>
    <row r="258" spans="1:13" s="238" customFormat="1" ht="26.25" customHeight="1" x14ac:dyDescent="0.2">
      <c r="A258" s="150">
        <v>508</v>
      </c>
      <c r="B258" s="239" t="s">
        <v>417</v>
      </c>
      <c r="C258" s="241">
        <f>'1500m.'!C10</f>
        <v>0</v>
      </c>
      <c r="D258" s="243">
        <f>'1500m.'!D10</f>
        <v>0</v>
      </c>
      <c r="E258" s="243">
        <f>'1500m.'!E10</f>
        <v>0</v>
      </c>
      <c r="F258" s="245">
        <f>'1500m.'!F10</f>
        <v>0</v>
      </c>
      <c r="G258" s="242">
        <f>'1500m.'!A10</f>
        <v>0</v>
      </c>
      <c r="H258" s="158" t="s">
        <v>328</v>
      </c>
      <c r="I258" s="236"/>
      <c r="J258" s="152" t="str">
        <f>'YARIŞMA BİLGİLERİ'!$F$21</f>
        <v>15 Yaş Kızlar</v>
      </c>
      <c r="K258" s="237" t="str">
        <f t="shared" si="11"/>
        <v>İZMİR-Naili Moran Türkiye Atletizm Şampiyonası</v>
      </c>
      <c r="L258" s="156">
        <f>'1500m.'!N$4</f>
        <v>0</v>
      </c>
      <c r="M258" s="156" t="s">
        <v>646</v>
      </c>
    </row>
    <row r="259" spans="1:13" s="238" customFormat="1" ht="26.25" customHeight="1" x14ac:dyDescent="0.2">
      <c r="A259" s="150">
        <v>509</v>
      </c>
      <c r="B259" s="239" t="s">
        <v>417</v>
      </c>
      <c r="C259" s="241">
        <f>'1500m.'!C11</f>
        <v>0</v>
      </c>
      <c r="D259" s="243">
        <f>'1500m.'!D11</f>
        <v>0</v>
      </c>
      <c r="E259" s="243">
        <f>'1500m.'!E11</f>
        <v>0</v>
      </c>
      <c r="F259" s="245">
        <f>'1500m.'!F11</f>
        <v>0</v>
      </c>
      <c r="G259" s="242">
        <f>'1500m.'!A11</f>
        <v>0</v>
      </c>
      <c r="H259" s="158" t="s">
        <v>328</v>
      </c>
      <c r="I259" s="236"/>
      <c r="J259" s="152" t="str">
        <f>'YARIŞMA BİLGİLERİ'!$F$21</f>
        <v>15 Yaş Kızlar</v>
      </c>
      <c r="K259" s="237" t="str">
        <f t="shared" si="11"/>
        <v>İZMİR-Naili Moran Türkiye Atletizm Şampiyonası</v>
      </c>
      <c r="L259" s="156">
        <f>'1500m.'!N$4</f>
        <v>0</v>
      </c>
      <c r="M259" s="156" t="s">
        <v>646</v>
      </c>
    </row>
    <row r="260" spans="1:13" s="238" customFormat="1" ht="26.25" customHeight="1" x14ac:dyDescent="0.2">
      <c r="A260" s="150">
        <v>510</v>
      </c>
      <c r="B260" s="239" t="s">
        <v>417</v>
      </c>
      <c r="C260" s="241">
        <f>'1500m.'!C12</f>
        <v>0</v>
      </c>
      <c r="D260" s="243">
        <f>'1500m.'!D12</f>
        <v>0</v>
      </c>
      <c r="E260" s="243">
        <f>'1500m.'!E12</f>
        <v>0</v>
      </c>
      <c r="F260" s="245">
        <f>'1500m.'!F12</f>
        <v>0</v>
      </c>
      <c r="G260" s="242">
        <f>'1500m.'!A12</f>
        <v>0</v>
      </c>
      <c r="H260" s="158" t="s">
        <v>328</v>
      </c>
      <c r="I260" s="236"/>
      <c r="J260" s="152" t="str">
        <f>'YARIŞMA BİLGİLERİ'!$F$21</f>
        <v>15 Yaş Kızlar</v>
      </c>
      <c r="K260" s="237" t="str">
        <f t="shared" si="11"/>
        <v>İZMİR-Naili Moran Türkiye Atletizm Şampiyonası</v>
      </c>
      <c r="L260" s="156">
        <f>'1500m.'!N$4</f>
        <v>0</v>
      </c>
      <c r="M260" s="156" t="s">
        <v>646</v>
      </c>
    </row>
    <row r="261" spans="1:13" s="238" customFormat="1" ht="26.25" customHeight="1" x14ac:dyDescent="0.2">
      <c r="A261" s="150">
        <v>511</v>
      </c>
      <c r="B261" s="239" t="s">
        <v>417</v>
      </c>
      <c r="C261" s="241">
        <f>'1500m.'!C13</f>
        <v>0</v>
      </c>
      <c r="D261" s="243">
        <f>'1500m.'!D13</f>
        <v>0</v>
      </c>
      <c r="E261" s="243">
        <f>'1500m.'!E13</f>
        <v>0</v>
      </c>
      <c r="F261" s="245">
        <f>'1500m.'!F13</f>
        <v>0</v>
      </c>
      <c r="G261" s="242">
        <f>'1500m.'!A13</f>
        <v>0</v>
      </c>
      <c r="H261" s="158" t="s">
        <v>328</v>
      </c>
      <c r="I261" s="236"/>
      <c r="J261" s="152" t="str">
        <f>'YARIŞMA BİLGİLERİ'!$F$21</f>
        <v>15 Yaş Kızlar</v>
      </c>
      <c r="K261" s="237" t="str">
        <f t="shared" si="11"/>
        <v>İZMİR-Naili Moran Türkiye Atletizm Şampiyonası</v>
      </c>
      <c r="L261" s="156">
        <f>'1500m.'!N$4</f>
        <v>0</v>
      </c>
      <c r="M261" s="156" t="s">
        <v>646</v>
      </c>
    </row>
    <row r="262" spans="1:13" s="238" customFormat="1" ht="26.25" customHeight="1" x14ac:dyDescent="0.2">
      <c r="A262" s="150">
        <v>512</v>
      </c>
      <c r="B262" s="239" t="s">
        <v>417</v>
      </c>
      <c r="C262" s="241">
        <f>'1500m.'!C14</f>
        <v>0</v>
      </c>
      <c r="D262" s="243">
        <f>'1500m.'!D14</f>
        <v>0</v>
      </c>
      <c r="E262" s="243">
        <f>'1500m.'!E14</f>
        <v>0</v>
      </c>
      <c r="F262" s="245">
        <f>'1500m.'!F14</f>
        <v>0</v>
      </c>
      <c r="G262" s="242">
        <f>'1500m.'!A14</f>
        <v>0</v>
      </c>
      <c r="H262" s="158" t="s">
        <v>328</v>
      </c>
      <c r="I262" s="236"/>
      <c r="J262" s="152" t="str">
        <f>'YARIŞMA BİLGİLERİ'!$F$21</f>
        <v>15 Yaş Kızlar</v>
      </c>
      <c r="K262" s="237" t="str">
        <f t="shared" si="11"/>
        <v>İZMİR-Naili Moran Türkiye Atletizm Şampiyonası</v>
      </c>
      <c r="L262" s="156">
        <f>'1500m.'!N$4</f>
        <v>0</v>
      </c>
      <c r="M262" s="156" t="s">
        <v>646</v>
      </c>
    </row>
    <row r="263" spans="1:13" s="238" customFormat="1" ht="26.25" customHeight="1" x14ac:dyDescent="0.2">
      <c r="A263" s="150">
        <v>513</v>
      </c>
      <c r="B263" s="239" t="s">
        <v>417</v>
      </c>
      <c r="C263" s="241">
        <f>'1500m.'!C15</f>
        <v>0</v>
      </c>
      <c r="D263" s="243">
        <f>'1500m.'!D15</f>
        <v>0</v>
      </c>
      <c r="E263" s="243">
        <f>'1500m.'!E15</f>
        <v>0</v>
      </c>
      <c r="F263" s="245">
        <f>'1500m.'!F15</f>
        <v>0</v>
      </c>
      <c r="G263" s="242">
        <f>'1500m.'!A15</f>
        <v>0</v>
      </c>
      <c r="H263" s="158" t="s">
        <v>328</v>
      </c>
      <c r="I263" s="236"/>
      <c r="J263" s="152" t="str">
        <f>'YARIŞMA BİLGİLERİ'!$F$21</f>
        <v>15 Yaş Kızlar</v>
      </c>
      <c r="K263" s="237" t="str">
        <f t="shared" si="11"/>
        <v>İZMİR-Naili Moran Türkiye Atletizm Şampiyonası</v>
      </c>
      <c r="L263" s="156">
        <f>'1500m.'!N$4</f>
        <v>0</v>
      </c>
      <c r="M263" s="156" t="s">
        <v>646</v>
      </c>
    </row>
    <row r="264" spans="1:13" s="238" customFormat="1" ht="26.25" customHeight="1" x14ac:dyDescent="0.2">
      <c r="A264" s="150">
        <v>514</v>
      </c>
      <c r="B264" s="239" t="s">
        <v>417</v>
      </c>
      <c r="C264" s="241">
        <f>'1500m.'!C16</f>
        <v>0</v>
      </c>
      <c r="D264" s="243">
        <f>'1500m.'!D16</f>
        <v>0</v>
      </c>
      <c r="E264" s="243">
        <f>'1500m.'!E16</f>
        <v>0</v>
      </c>
      <c r="F264" s="245">
        <f>'1500m.'!F16</f>
        <v>0</v>
      </c>
      <c r="G264" s="242">
        <f>'1500m.'!A16</f>
        <v>0</v>
      </c>
      <c r="H264" s="158" t="s">
        <v>328</v>
      </c>
      <c r="I264" s="236"/>
      <c r="J264" s="152" t="str">
        <f>'YARIŞMA BİLGİLERİ'!$F$21</f>
        <v>15 Yaş Kızlar</v>
      </c>
      <c r="K264" s="237" t="str">
        <f t="shared" si="11"/>
        <v>İZMİR-Naili Moran Türkiye Atletizm Şampiyonası</v>
      </c>
      <c r="L264" s="156">
        <f>'1500m.'!N$4</f>
        <v>0</v>
      </c>
      <c r="M264" s="156" t="s">
        <v>646</v>
      </c>
    </row>
    <row r="265" spans="1:13" s="238" customFormat="1" ht="26.25" customHeight="1" x14ac:dyDescent="0.2">
      <c r="A265" s="150">
        <v>515</v>
      </c>
      <c r="B265" s="239" t="s">
        <v>417</v>
      </c>
      <c r="C265" s="241">
        <f>'1500m.'!C17</f>
        <v>0</v>
      </c>
      <c r="D265" s="243">
        <f>'1500m.'!D17</f>
        <v>0</v>
      </c>
      <c r="E265" s="243">
        <f>'1500m.'!E17</f>
        <v>0</v>
      </c>
      <c r="F265" s="245">
        <f>'1500m.'!F17</f>
        <v>0</v>
      </c>
      <c r="G265" s="242">
        <f>'1500m.'!A17</f>
        <v>0</v>
      </c>
      <c r="H265" s="158" t="s">
        <v>328</v>
      </c>
      <c r="I265" s="236"/>
      <c r="J265" s="152" t="str">
        <f>'YARIŞMA BİLGİLERİ'!$F$21</f>
        <v>15 Yaş Kızlar</v>
      </c>
      <c r="K265" s="237" t="str">
        <f t="shared" ref="K265:K327" si="12">CONCATENATE(K$1,"-",A$1)</f>
        <v>İZMİR-Naili Moran Türkiye Atletizm Şampiyonası</v>
      </c>
      <c r="L265" s="156">
        <f>'1500m.'!N$4</f>
        <v>0</v>
      </c>
      <c r="M265" s="156" t="s">
        <v>646</v>
      </c>
    </row>
    <row r="266" spans="1:13" s="238" customFormat="1" ht="26.25" customHeight="1" x14ac:dyDescent="0.2">
      <c r="A266" s="150">
        <v>516</v>
      </c>
      <c r="B266" s="239" t="s">
        <v>417</v>
      </c>
      <c r="C266" s="241">
        <f>'1500m.'!C18</f>
        <v>0</v>
      </c>
      <c r="D266" s="243">
        <f>'1500m.'!D18</f>
        <v>0</v>
      </c>
      <c r="E266" s="243">
        <f>'1500m.'!E18</f>
        <v>0</v>
      </c>
      <c r="F266" s="245">
        <f>'1500m.'!F18</f>
        <v>0</v>
      </c>
      <c r="G266" s="242">
        <f>'1500m.'!A18</f>
        <v>0</v>
      </c>
      <c r="H266" s="158" t="s">
        <v>328</v>
      </c>
      <c r="I266" s="236"/>
      <c r="J266" s="152" t="str">
        <f>'YARIŞMA BİLGİLERİ'!$F$21</f>
        <v>15 Yaş Kızlar</v>
      </c>
      <c r="K266" s="237" t="str">
        <f t="shared" si="12"/>
        <v>İZMİR-Naili Moran Türkiye Atletizm Şampiyonası</v>
      </c>
      <c r="L266" s="156">
        <f>'1500m.'!N$4</f>
        <v>0</v>
      </c>
      <c r="M266" s="156" t="s">
        <v>646</v>
      </c>
    </row>
    <row r="267" spans="1:13" s="238" customFormat="1" ht="26.25" customHeight="1" x14ac:dyDescent="0.2">
      <c r="A267" s="150">
        <v>517</v>
      </c>
      <c r="B267" s="239" t="s">
        <v>417</v>
      </c>
      <c r="C267" s="241">
        <f>'1500m.'!C19</f>
        <v>0</v>
      </c>
      <c r="D267" s="243">
        <f>'1500m.'!D19</f>
        <v>0</v>
      </c>
      <c r="E267" s="243">
        <f>'1500m.'!E19</f>
        <v>0</v>
      </c>
      <c r="F267" s="245">
        <f>'1500m.'!F19</f>
        <v>0</v>
      </c>
      <c r="G267" s="242">
        <f>'1500m.'!A19</f>
        <v>0</v>
      </c>
      <c r="H267" s="158" t="s">
        <v>328</v>
      </c>
      <c r="I267" s="236"/>
      <c r="J267" s="152" t="str">
        <f>'YARIŞMA BİLGİLERİ'!$F$21</f>
        <v>15 Yaş Kızlar</v>
      </c>
      <c r="K267" s="237" t="str">
        <f t="shared" si="12"/>
        <v>İZMİR-Naili Moran Türkiye Atletizm Şampiyonası</v>
      </c>
      <c r="L267" s="156">
        <f>'1500m.'!N$4</f>
        <v>0</v>
      </c>
      <c r="M267" s="156" t="s">
        <v>646</v>
      </c>
    </row>
    <row r="268" spans="1:13" s="238" customFormat="1" ht="26.25" customHeight="1" x14ac:dyDescent="0.2">
      <c r="A268" s="150">
        <v>518</v>
      </c>
      <c r="B268" s="239" t="s">
        <v>417</v>
      </c>
      <c r="C268" s="241">
        <f>'1500m.'!C20</f>
        <v>0</v>
      </c>
      <c r="D268" s="243">
        <f>'1500m.'!D20</f>
        <v>0</v>
      </c>
      <c r="E268" s="243">
        <f>'1500m.'!E20</f>
        <v>0</v>
      </c>
      <c r="F268" s="245">
        <f>'1500m.'!F20</f>
        <v>0</v>
      </c>
      <c r="G268" s="242">
        <f>'1500m.'!A20</f>
        <v>0</v>
      </c>
      <c r="H268" s="158" t="s">
        <v>328</v>
      </c>
      <c r="I268" s="236"/>
      <c r="J268" s="152" t="str">
        <f>'YARIŞMA BİLGİLERİ'!$F$21</f>
        <v>15 Yaş Kızlar</v>
      </c>
      <c r="K268" s="237" t="str">
        <f t="shared" si="12"/>
        <v>İZMİR-Naili Moran Türkiye Atletizm Şampiyonası</v>
      </c>
      <c r="L268" s="156">
        <f>'1500m.'!N$4</f>
        <v>0</v>
      </c>
      <c r="M268" s="156" t="s">
        <v>646</v>
      </c>
    </row>
    <row r="269" spans="1:13" s="238" customFormat="1" ht="26.25" customHeight="1" x14ac:dyDescent="0.2">
      <c r="A269" s="150">
        <v>519</v>
      </c>
      <c r="B269" s="239" t="s">
        <v>417</v>
      </c>
      <c r="C269" s="241">
        <f>'1500m.'!C21</f>
        <v>0</v>
      </c>
      <c r="D269" s="243">
        <f>'1500m.'!D21</f>
        <v>0</v>
      </c>
      <c r="E269" s="243">
        <f>'1500m.'!E21</f>
        <v>0</v>
      </c>
      <c r="F269" s="245">
        <f>'1500m.'!F21</f>
        <v>0</v>
      </c>
      <c r="G269" s="242">
        <f>'1500m.'!A21</f>
        <v>0</v>
      </c>
      <c r="H269" s="158" t="s">
        <v>328</v>
      </c>
      <c r="I269" s="236"/>
      <c r="J269" s="152" t="str">
        <f>'YARIŞMA BİLGİLERİ'!$F$21</f>
        <v>15 Yaş Kızlar</v>
      </c>
      <c r="K269" s="237" t="str">
        <f t="shared" si="12"/>
        <v>İZMİR-Naili Moran Türkiye Atletizm Şampiyonası</v>
      </c>
      <c r="L269" s="156">
        <f>'1500m.'!N$4</f>
        <v>0</v>
      </c>
      <c r="M269" s="156" t="s">
        <v>646</v>
      </c>
    </row>
    <row r="270" spans="1:13" s="238" customFormat="1" ht="26.25" customHeight="1" x14ac:dyDescent="0.2">
      <c r="A270" s="150">
        <v>520</v>
      </c>
      <c r="B270" s="239" t="s">
        <v>417</v>
      </c>
      <c r="C270" s="241">
        <f>'1500m.'!C22</f>
        <v>0</v>
      </c>
      <c r="D270" s="243">
        <f>'1500m.'!D22</f>
        <v>0</v>
      </c>
      <c r="E270" s="243">
        <f>'1500m.'!E22</f>
        <v>0</v>
      </c>
      <c r="F270" s="245">
        <f>'1500m.'!F22</f>
        <v>0</v>
      </c>
      <c r="G270" s="242">
        <f>'1500m.'!A22</f>
        <v>0</v>
      </c>
      <c r="H270" s="158" t="s">
        <v>328</v>
      </c>
      <c r="I270" s="236"/>
      <c r="J270" s="152" t="str">
        <f>'YARIŞMA BİLGİLERİ'!$F$21</f>
        <v>15 Yaş Kızlar</v>
      </c>
      <c r="K270" s="237" t="str">
        <f t="shared" si="12"/>
        <v>İZMİR-Naili Moran Türkiye Atletizm Şampiyonası</v>
      </c>
      <c r="L270" s="156">
        <f>'1500m.'!N$4</f>
        <v>0</v>
      </c>
      <c r="M270" s="156" t="s">
        <v>646</v>
      </c>
    </row>
    <row r="271" spans="1:13" s="238" customFormat="1" ht="26.25" customHeight="1" x14ac:dyDescent="0.2">
      <c r="A271" s="150">
        <v>521</v>
      </c>
      <c r="B271" s="239" t="s">
        <v>417</v>
      </c>
      <c r="C271" s="241">
        <f>'1500m.'!C23</f>
        <v>0</v>
      </c>
      <c r="D271" s="243">
        <f>'1500m.'!D23</f>
        <v>0</v>
      </c>
      <c r="E271" s="243">
        <f>'1500m.'!E23</f>
        <v>0</v>
      </c>
      <c r="F271" s="245">
        <f>'1500m.'!F23</f>
        <v>0</v>
      </c>
      <c r="G271" s="242">
        <f>'1500m.'!A23</f>
        <v>0</v>
      </c>
      <c r="H271" s="158" t="s">
        <v>328</v>
      </c>
      <c r="I271" s="236"/>
      <c r="J271" s="152" t="str">
        <f>'YARIŞMA BİLGİLERİ'!$F$21</f>
        <v>15 Yaş Kızlar</v>
      </c>
      <c r="K271" s="237" t="str">
        <f t="shared" si="12"/>
        <v>İZMİR-Naili Moran Türkiye Atletizm Şampiyonası</v>
      </c>
      <c r="L271" s="156">
        <f>'1500m.'!N$4</f>
        <v>0</v>
      </c>
      <c r="M271" s="156" t="s">
        <v>646</v>
      </c>
    </row>
    <row r="272" spans="1:13" s="238" customFormat="1" ht="26.25" customHeight="1" x14ac:dyDescent="0.2">
      <c r="A272" s="150">
        <v>522</v>
      </c>
      <c r="B272" s="239" t="s">
        <v>417</v>
      </c>
      <c r="C272" s="241">
        <f>'1500m.'!C24</f>
        <v>0</v>
      </c>
      <c r="D272" s="243">
        <f>'1500m.'!D24</f>
        <v>0</v>
      </c>
      <c r="E272" s="243">
        <f>'1500m.'!E24</f>
        <v>0</v>
      </c>
      <c r="F272" s="245">
        <f>'1500m.'!F24</f>
        <v>0</v>
      </c>
      <c r="G272" s="242">
        <f>'1500m.'!A24</f>
        <v>0</v>
      </c>
      <c r="H272" s="158" t="s">
        <v>328</v>
      </c>
      <c r="I272" s="236"/>
      <c r="J272" s="152" t="str">
        <f>'YARIŞMA BİLGİLERİ'!$F$21</f>
        <v>15 Yaş Kızlar</v>
      </c>
      <c r="K272" s="237" t="str">
        <f t="shared" si="12"/>
        <v>İZMİR-Naili Moran Türkiye Atletizm Şampiyonası</v>
      </c>
      <c r="L272" s="156">
        <f>'1500m.'!N$4</f>
        <v>0</v>
      </c>
      <c r="M272" s="156" t="s">
        <v>646</v>
      </c>
    </row>
    <row r="273" spans="1:13" s="238" customFormat="1" ht="26.25" customHeight="1" x14ac:dyDescent="0.2">
      <c r="A273" s="150">
        <v>523</v>
      </c>
      <c r="B273" s="239" t="s">
        <v>417</v>
      </c>
      <c r="C273" s="241">
        <f>'1500m.'!C25</f>
        <v>0</v>
      </c>
      <c r="D273" s="243">
        <f>'1500m.'!D25</f>
        <v>0</v>
      </c>
      <c r="E273" s="243">
        <f>'1500m.'!E25</f>
        <v>0</v>
      </c>
      <c r="F273" s="245">
        <f>'1500m.'!F25</f>
        <v>0</v>
      </c>
      <c r="G273" s="242">
        <f>'1500m.'!A25</f>
        <v>0</v>
      </c>
      <c r="H273" s="158" t="s">
        <v>328</v>
      </c>
      <c r="I273" s="236"/>
      <c r="J273" s="152" t="str">
        <f>'YARIŞMA BİLGİLERİ'!$F$21</f>
        <v>15 Yaş Kızlar</v>
      </c>
      <c r="K273" s="237" t="str">
        <f t="shared" si="12"/>
        <v>İZMİR-Naili Moran Türkiye Atletizm Şampiyonası</v>
      </c>
      <c r="L273" s="156">
        <f>'1500m.'!N$4</f>
        <v>0</v>
      </c>
      <c r="M273" s="156" t="s">
        <v>646</v>
      </c>
    </row>
    <row r="274" spans="1:13" s="238" customFormat="1" ht="26.25" customHeight="1" x14ac:dyDescent="0.2">
      <c r="A274" s="150">
        <v>524</v>
      </c>
      <c r="B274" s="239" t="s">
        <v>417</v>
      </c>
      <c r="C274" s="241">
        <f>'1500m.'!C26</f>
        <v>0</v>
      </c>
      <c r="D274" s="243">
        <f>'1500m.'!D26</f>
        <v>0</v>
      </c>
      <c r="E274" s="243">
        <f>'1500m.'!E26</f>
        <v>0</v>
      </c>
      <c r="F274" s="245">
        <f>'1500m.'!F26</f>
        <v>0</v>
      </c>
      <c r="G274" s="242">
        <f>'1500m.'!A26</f>
        <v>0</v>
      </c>
      <c r="H274" s="158" t="s">
        <v>328</v>
      </c>
      <c r="I274" s="236"/>
      <c r="J274" s="152" t="str">
        <f>'YARIŞMA BİLGİLERİ'!$F$21</f>
        <v>15 Yaş Kızlar</v>
      </c>
      <c r="K274" s="237" t="str">
        <f t="shared" si="12"/>
        <v>İZMİR-Naili Moran Türkiye Atletizm Şampiyonası</v>
      </c>
      <c r="L274" s="156">
        <f>'1500m.'!N$4</f>
        <v>0</v>
      </c>
      <c r="M274" s="156" t="s">
        <v>646</v>
      </c>
    </row>
    <row r="275" spans="1:13" s="238" customFormat="1" ht="26.25" customHeight="1" x14ac:dyDescent="0.2">
      <c r="A275" s="150">
        <v>525</v>
      </c>
      <c r="B275" s="239" t="s">
        <v>417</v>
      </c>
      <c r="C275" s="241">
        <f>'1500m.'!C27</f>
        <v>0</v>
      </c>
      <c r="D275" s="243">
        <f>'1500m.'!D27</f>
        <v>0</v>
      </c>
      <c r="E275" s="243">
        <f>'1500m.'!E27</f>
        <v>0</v>
      </c>
      <c r="F275" s="245">
        <f>'1500m.'!F27</f>
        <v>0</v>
      </c>
      <c r="G275" s="242">
        <f>'1500m.'!A27</f>
        <v>0</v>
      </c>
      <c r="H275" s="158" t="s">
        <v>328</v>
      </c>
      <c r="I275" s="236"/>
      <c r="J275" s="152" t="str">
        <f>'YARIŞMA BİLGİLERİ'!$F$21</f>
        <v>15 Yaş Kızlar</v>
      </c>
      <c r="K275" s="237" t="str">
        <f t="shared" si="12"/>
        <v>İZMİR-Naili Moran Türkiye Atletizm Şampiyonası</v>
      </c>
      <c r="L275" s="156">
        <f>'1500m.'!N$4</f>
        <v>0</v>
      </c>
      <c r="M275" s="156" t="s">
        <v>646</v>
      </c>
    </row>
    <row r="276" spans="1:13" s="238" customFormat="1" ht="26.25" customHeight="1" x14ac:dyDescent="0.2">
      <c r="A276" s="150">
        <v>526</v>
      </c>
      <c r="B276" s="239" t="s">
        <v>417</v>
      </c>
      <c r="C276" s="241">
        <f>'1500m.'!C28</f>
        <v>0</v>
      </c>
      <c r="D276" s="243">
        <f>'1500m.'!D28</f>
        <v>0</v>
      </c>
      <c r="E276" s="243">
        <f>'1500m.'!E28</f>
        <v>0</v>
      </c>
      <c r="F276" s="245">
        <f>'1500m.'!F28</f>
        <v>0</v>
      </c>
      <c r="G276" s="242">
        <f>'1500m.'!A28</f>
        <v>0</v>
      </c>
      <c r="H276" s="158" t="s">
        <v>328</v>
      </c>
      <c r="I276" s="236"/>
      <c r="J276" s="152" t="str">
        <f>'YARIŞMA BİLGİLERİ'!$F$21</f>
        <v>15 Yaş Kızlar</v>
      </c>
      <c r="K276" s="237" t="str">
        <f t="shared" si="12"/>
        <v>İZMİR-Naili Moran Türkiye Atletizm Şampiyonası</v>
      </c>
      <c r="L276" s="156">
        <f>'1500m.'!N$4</f>
        <v>0</v>
      </c>
      <c r="M276" s="156" t="s">
        <v>646</v>
      </c>
    </row>
    <row r="277" spans="1:13" s="238" customFormat="1" ht="26.25" customHeight="1" x14ac:dyDescent="0.2">
      <c r="A277" s="150">
        <v>527</v>
      </c>
      <c r="B277" s="239" t="s">
        <v>417</v>
      </c>
      <c r="C277" s="241">
        <f>'1500m.'!C29</f>
        <v>0</v>
      </c>
      <c r="D277" s="243">
        <f>'1500m.'!D29</f>
        <v>0</v>
      </c>
      <c r="E277" s="243">
        <f>'1500m.'!E29</f>
        <v>0</v>
      </c>
      <c r="F277" s="245">
        <f>'1500m.'!F29</f>
        <v>0</v>
      </c>
      <c r="G277" s="242">
        <f>'1500m.'!A29</f>
        <v>0</v>
      </c>
      <c r="H277" s="158" t="s">
        <v>328</v>
      </c>
      <c r="I277" s="236"/>
      <c r="J277" s="152" t="str">
        <f>'YARIŞMA BİLGİLERİ'!$F$21</f>
        <v>15 Yaş Kızlar</v>
      </c>
      <c r="K277" s="237" t="str">
        <f t="shared" si="12"/>
        <v>İZMİR-Naili Moran Türkiye Atletizm Şampiyonası</v>
      </c>
      <c r="L277" s="156">
        <f>'1500m.'!N$4</f>
        <v>0</v>
      </c>
      <c r="M277" s="156" t="s">
        <v>646</v>
      </c>
    </row>
    <row r="278" spans="1:13" s="238" customFormat="1" ht="26.25" customHeight="1" x14ac:dyDescent="0.2">
      <c r="A278" s="150">
        <v>528</v>
      </c>
      <c r="B278" s="239" t="s">
        <v>417</v>
      </c>
      <c r="C278" s="241">
        <f>'1500m.'!C30</f>
        <v>0</v>
      </c>
      <c r="D278" s="243">
        <f>'1500m.'!D30</f>
        <v>0</v>
      </c>
      <c r="E278" s="243">
        <f>'1500m.'!E30</f>
        <v>0</v>
      </c>
      <c r="F278" s="245">
        <f>'1500m.'!F30</f>
        <v>0</v>
      </c>
      <c r="G278" s="242">
        <f>'1500m.'!A30</f>
        <v>0</v>
      </c>
      <c r="H278" s="158" t="s">
        <v>328</v>
      </c>
      <c r="I278" s="236"/>
      <c r="J278" s="152" t="str">
        <f>'YARIŞMA BİLGİLERİ'!$F$21</f>
        <v>15 Yaş Kızlar</v>
      </c>
      <c r="K278" s="237" t="str">
        <f t="shared" si="12"/>
        <v>İZMİR-Naili Moran Türkiye Atletizm Şampiyonası</v>
      </c>
      <c r="L278" s="156">
        <f>'1500m.'!N$4</f>
        <v>0</v>
      </c>
      <c r="M278" s="156" t="s">
        <v>646</v>
      </c>
    </row>
    <row r="279" spans="1:13" s="238" customFormat="1" ht="26.25" customHeight="1" x14ac:dyDescent="0.2">
      <c r="A279" s="150">
        <v>529</v>
      </c>
      <c r="B279" s="239" t="s">
        <v>417</v>
      </c>
      <c r="C279" s="241">
        <f>'1500m.'!C31</f>
        <v>0</v>
      </c>
      <c r="D279" s="243">
        <f>'1500m.'!D31</f>
        <v>0</v>
      </c>
      <c r="E279" s="243">
        <f>'1500m.'!E31</f>
        <v>0</v>
      </c>
      <c r="F279" s="245">
        <f>'1500m.'!F31</f>
        <v>0</v>
      </c>
      <c r="G279" s="242">
        <f>'1500m.'!A31</f>
        <v>0</v>
      </c>
      <c r="H279" s="158" t="s">
        <v>328</v>
      </c>
      <c r="I279" s="236"/>
      <c r="J279" s="152" t="str">
        <f>'YARIŞMA BİLGİLERİ'!$F$21</f>
        <v>15 Yaş Kızlar</v>
      </c>
      <c r="K279" s="237" t="str">
        <f t="shared" si="12"/>
        <v>İZMİR-Naili Moran Türkiye Atletizm Şampiyonası</v>
      </c>
      <c r="L279" s="156">
        <f>'1500m.'!N$4</f>
        <v>0</v>
      </c>
      <c r="M279" s="156" t="s">
        <v>646</v>
      </c>
    </row>
    <row r="280" spans="1:13" s="238" customFormat="1" ht="26.25" customHeight="1" x14ac:dyDescent="0.2">
      <c r="A280" s="150">
        <v>530</v>
      </c>
      <c r="B280" s="239" t="s">
        <v>417</v>
      </c>
      <c r="C280" s="241">
        <f>'1500m.'!C32</f>
        <v>0</v>
      </c>
      <c r="D280" s="243">
        <f>'1500m.'!D32</f>
        <v>0</v>
      </c>
      <c r="E280" s="243">
        <f>'1500m.'!E32</f>
        <v>0</v>
      </c>
      <c r="F280" s="245">
        <f>'1500m.'!F32</f>
        <v>0</v>
      </c>
      <c r="G280" s="242">
        <f>'1500m.'!A32</f>
        <v>0</v>
      </c>
      <c r="H280" s="158" t="s">
        <v>328</v>
      </c>
      <c r="I280" s="236"/>
      <c r="J280" s="152" t="str">
        <f>'YARIŞMA BİLGİLERİ'!$F$21</f>
        <v>15 Yaş Kızlar</v>
      </c>
      <c r="K280" s="237" t="str">
        <f t="shared" si="12"/>
        <v>İZMİR-Naili Moran Türkiye Atletizm Şampiyonası</v>
      </c>
      <c r="L280" s="156">
        <f>'1500m.'!N$4</f>
        <v>0</v>
      </c>
      <c r="M280" s="156" t="s">
        <v>646</v>
      </c>
    </row>
    <row r="281" spans="1:13" s="238" customFormat="1" ht="26.25" customHeight="1" x14ac:dyDescent="0.2">
      <c r="A281" s="150">
        <v>531</v>
      </c>
      <c r="B281" s="239" t="s">
        <v>417</v>
      </c>
      <c r="C281" s="241">
        <f>'1500m.'!C33</f>
        <v>0</v>
      </c>
      <c r="D281" s="243">
        <f>'1500m.'!D33</f>
        <v>0</v>
      </c>
      <c r="E281" s="243">
        <f>'1500m.'!E33</f>
        <v>0</v>
      </c>
      <c r="F281" s="245">
        <f>'1500m.'!F33</f>
        <v>0</v>
      </c>
      <c r="G281" s="242">
        <f>'1500m.'!A33</f>
        <v>0</v>
      </c>
      <c r="H281" s="158" t="s">
        <v>328</v>
      </c>
      <c r="I281" s="236"/>
      <c r="J281" s="152" t="str">
        <f>'YARIŞMA BİLGİLERİ'!$F$21</f>
        <v>15 Yaş Kızlar</v>
      </c>
      <c r="K281" s="237" t="str">
        <f t="shared" si="12"/>
        <v>İZMİR-Naili Moran Türkiye Atletizm Şampiyonası</v>
      </c>
      <c r="L281" s="156">
        <f>'1500m.'!N$4</f>
        <v>0</v>
      </c>
      <c r="M281" s="156" t="s">
        <v>646</v>
      </c>
    </row>
    <row r="282" spans="1:13" s="238" customFormat="1" ht="26.25" customHeight="1" x14ac:dyDescent="0.2">
      <c r="A282" s="150">
        <v>532</v>
      </c>
      <c r="B282" s="239" t="s">
        <v>417</v>
      </c>
      <c r="C282" s="241">
        <f>'1500m.'!C34</f>
        <v>0</v>
      </c>
      <c r="D282" s="243">
        <f>'1500m.'!D34</f>
        <v>0</v>
      </c>
      <c r="E282" s="243">
        <f>'1500m.'!E34</f>
        <v>0</v>
      </c>
      <c r="F282" s="245">
        <f>'1500m.'!F34</f>
        <v>0</v>
      </c>
      <c r="G282" s="242">
        <f>'1500m.'!A34</f>
        <v>0</v>
      </c>
      <c r="H282" s="158" t="s">
        <v>328</v>
      </c>
      <c r="I282" s="236"/>
      <c r="J282" s="152" t="str">
        <f>'YARIŞMA BİLGİLERİ'!$F$21</f>
        <v>15 Yaş Kızlar</v>
      </c>
      <c r="K282" s="237" t="str">
        <f t="shared" si="12"/>
        <v>İZMİR-Naili Moran Türkiye Atletizm Şampiyonası</v>
      </c>
      <c r="L282" s="156">
        <f>'1500m.'!N$4</f>
        <v>0</v>
      </c>
      <c r="M282" s="156" t="s">
        <v>646</v>
      </c>
    </row>
    <row r="283" spans="1:13" s="238" customFormat="1" ht="26.25" customHeight="1" x14ac:dyDescent="0.2">
      <c r="A283" s="150">
        <v>533</v>
      </c>
      <c r="B283" s="239" t="s">
        <v>417</v>
      </c>
      <c r="C283" s="241">
        <f>'1500m.'!C35</f>
        <v>0</v>
      </c>
      <c r="D283" s="243">
        <f>'1500m.'!D35</f>
        <v>0</v>
      </c>
      <c r="E283" s="243">
        <f>'1500m.'!E35</f>
        <v>0</v>
      </c>
      <c r="F283" s="245">
        <f>'1500m.'!F35</f>
        <v>0</v>
      </c>
      <c r="G283" s="242">
        <f>'1500m.'!A35</f>
        <v>0</v>
      </c>
      <c r="H283" s="158" t="s">
        <v>328</v>
      </c>
      <c r="I283" s="236"/>
      <c r="J283" s="152" t="str">
        <f>'YARIŞMA BİLGİLERİ'!$F$21</f>
        <v>15 Yaş Kızlar</v>
      </c>
      <c r="K283" s="237" t="str">
        <f t="shared" si="12"/>
        <v>İZMİR-Naili Moran Türkiye Atletizm Şampiyonası</v>
      </c>
      <c r="L283" s="156">
        <f>'1500m.'!N$4</f>
        <v>0</v>
      </c>
      <c r="M283" s="156" t="s">
        <v>646</v>
      </c>
    </row>
    <row r="284" spans="1:13" s="238" customFormat="1" ht="26.25" customHeight="1" x14ac:dyDescent="0.2">
      <c r="A284" s="150">
        <v>534</v>
      </c>
      <c r="B284" s="239" t="s">
        <v>417</v>
      </c>
      <c r="C284" s="241">
        <f>'1500m.'!C36</f>
        <v>0</v>
      </c>
      <c r="D284" s="243">
        <f>'1500m.'!D36</f>
        <v>0</v>
      </c>
      <c r="E284" s="243">
        <f>'1500m.'!E36</f>
        <v>0</v>
      </c>
      <c r="F284" s="245">
        <f>'1500m.'!F36</f>
        <v>0</v>
      </c>
      <c r="G284" s="242">
        <f>'1500m.'!A36</f>
        <v>0</v>
      </c>
      <c r="H284" s="158" t="s">
        <v>328</v>
      </c>
      <c r="I284" s="236"/>
      <c r="J284" s="152" t="str">
        <f>'YARIŞMA BİLGİLERİ'!$F$21</f>
        <v>15 Yaş Kızlar</v>
      </c>
      <c r="K284" s="237" t="str">
        <f t="shared" si="12"/>
        <v>İZMİR-Naili Moran Türkiye Atletizm Şampiyonası</v>
      </c>
      <c r="L284" s="156">
        <f>'1500m.'!N$4</f>
        <v>0</v>
      </c>
      <c r="M284" s="156" t="s">
        <v>646</v>
      </c>
    </row>
    <row r="285" spans="1:13" s="238" customFormat="1" ht="26.25" customHeight="1" x14ac:dyDescent="0.2">
      <c r="A285" s="150">
        <v>535</v>
      </c>
      <c r="B285" s="239" t="s">
        <v>417</v>
      </c>
      <c r="C285" s="241">
        <f>'1500m.'!C37</f>
        <v>0</v>
      </c>
      <c r="D285" s="243">
        <f>'1500m.'!D37</f>
        <v>0</v>
      </c>
      <c r="E285" s="243">
        <f>'1500m.'!E37</f>
        <v>0</v>
      </c>
      <c r="F285" s="245">
        <f>'1500m.'!F37</f>
        <v>0</v>
      </c>
      <c r="G285" s="242">
        <f>'1500m.'!A37</f>
        <v>0</v>
      </c>
      <c r="H285" s="158" t="s">
        <v>328</v>
      </c>
      <c r="I285" s="236"/>
      <c r="J285" s="152" t="str">
        <f>'YARIŞMA BİLGİLERİ'!$F$21</f>
        <v>15 Yaş Kızlar</v>
      </c>
      <c r="K285" s="237" t="str">
        <f t="shared" si="12"/>
        <v>İZMİR-Naili Moran Türkiye Atletizm Şampiyonası</v>
      </c>
      <c r="L285" s="156">
        <f>'1500m.'!N$4</f>
        <v>0</v>
      </c>
      <c r="M285" s="156" t="s">
        <v>646</v>
      </c>
    </row>
    <row r="286" spans="1:13" s="238" customFormat="1" ht="26.25" customHeight="1" x14ac:dyDescent="0.2">
      <c r="A286" s="150">
        <v>536</v>
      </c>
      <c r="B286" s="239" t="s">
        <v>417</v>
      </c>
      <c r="C286" s="241">
        <f>'1500m.'!C38</f>
        <v>0</v>
      </c>
      <c r="D286" s="243">
        <f>'1500m.'!D38</f>
        <v>0</v>
      </c>
      <c r="E286" s="243">
        <f>'1500m.'!E38</f>
        <v>0</v>
      </c>
      <c r="F286" s="245">
        <f>'1500m.'!F38</f>
        <v>0</v>
      </c>
      <c r="G286" s="242">
        <f>'1500m.'!A38</f>
        <v>0</v>
      </c>
      <c r="H286" s="158" t="s">
        <v>328</v>
      </c>
      <c r="I286" s="236"/>
      <c r="J286" s="152" t="str">
        <f>'YARIŞMA BİLGİLERİ'!$F$21</f>
        <v>15 Yaş Kızlar</v>
      </c>
      <c r="K286" s="237" t="str">
        <f t="shared" si="12"/>
        <v>İZMİR-Naili Moran Türkiye Atletizm Şampiyonası</v>
      </c>
      <c r="L286" s="156">
        <f>'1500m.'!N$4</f>
        <v>0</v>
      </c>
      <c r="M286" s="156" t="s">
        <v>646</v>
      </c>
    </row>
    <row r="287" spans="1:13" s="238" customFormat="1" ht="26.25" customHeight="1" x14ac:dyDescent="0.2">
      <c r="A287" s="150">
        <v>537</v>
      </c>
      <c r="B287" s="239" t="s">
        <v>417</v>
      </c>
      <c r="C287" s="241">
        <f>'1500m.'!C39</f>
        <v>0</v>
      </c>
      <c r="D287" s="243">
        <f>'1500m.'!D39</f>
        <v>0</v>
      </c>
      <c r="E287" s="243">
        <f>'1500m.'!E39</f>
        <v>0</v>
      </c>
      <c r="F287" s="245">
        <f>'1500m.'!F39</f>
        <v>0</v>
      </c>
      <c r="G287" s="242">
        <f>'1500m.'!A39</f>
        <v>0</v>
      </c>
      <c r="H287" s="158" t="s">
        <v>328</v>
      </c>
      <c r="I287" s="236"/>
      <c r="J287" s="152" t="str">
        <f>'YARIŞMA BİLGİLERİ'!$F$21</f>
        <v>15 Yaş Kızlar</v>
      </c>
      <c r="K287" s="237" t="str">
        <f t="shared" si="12"/>
        <v>İZMİR-Naili Moran Türkiye Atletizm Şampiyonası</v>
      </c>
      <c r="L287" s="156">
        <f>'1500m.'!N$4</f>
        <v>0</v>
      </c>
      <c r="M287" s="156" t="s">
        <v>646</v>
      </c>
    </row>
    <row r="288" spans="1:13" s="238" customFormat="1" ht="26.25" customHeight="1" x14ac:dyDescent="0.2">
      <c r="A288" s="150">
        <v>538</v>
      </c>
      <c r="B288" s="239" t="s">
        <v>417</v>
      </c>
      <c r="C288" s="241">
        <f>'1500m.'!C40</f>
        <v>0</v>
      </c>
      <c r="D288" s="243">
        <f>'1500m.'!D40</f>
        <v>0</v>
      </c>
      <c r="E288" s="243">
        <f>'1500m.'!E40</f>
        <v>0</v>
      </c>
      <c r="F288" s="245">
        <f>'1500m.'!F40</f>
        <v>0</v>
      </c>
      <c r="G288" s="242">
        <f>'1500m.'!A40</f>
        <v>0</v>
      </c>
      <c r="H288" s="158" t="s">
        <v>328</v>
      </c>
      <c r="I288" s="236"/>
      <c r="J288" s="152" t="str">
        <f>'YARIŞMA BİLGİLERİ'!$F$21</f>
        <v>15 Yaş Kızlar</v>
      </c>
      <c r="K288" s="237" t="str">
        <f t="shared" si="12"/>
        <v>İZMİR-Naili Moran Türkiye Atletizm Şampiyonası</v>
      </c>
      <c r="L288" s="156">
        <f>'1500m.'!N$4</f>
        <v>0</v>
      </c>
      <c r="M288" s="156" t="s">
        <v>646</v>
      </c>
    </row>
    <row r="289" spans="1:13" s="238" customFormat="1" ht="26.25" customHeight="1" x14ac:dyDescent="0.2">
      <c r="A289" s="150">
        <v>539</v>
      </c>
      <c r="B289" s="239" t="s">
        <v>417</v>
      </c>
      <c r="C289" s="241">
        <f>'1500m.'!C41</f>
        <v>0</v>
      </c>
      <c r="D289" s="243">
        <f>'1500m.'!D41</f>
        <v>0</v>
      </c>
      <c r="E289" s="243">
        <f>'1500m.'!E41</f>
        <v>0</v>
      </c>
      <c r="F289" s="245">
        <f>'1500m.'!F41</f>
        <v>0</v>
      </c>
      <c r="G289" s="242">
        <f>'1500m.'!A41</f>
        <v>0</v>
      </c>
      <c r="H289" s="158" t="s">
        <v>328</v>
      </c>
      <c r="I289" s="236"/>
      <c r="J289" s="152" t="str">
        <f>'YARIŞMA BİLGİLERİ'!$F$21</f>
        <v>15 Yaş Kızlar</v>
      </c>
      <c r="K289" s="237" t="str">
        <f t="shared" si="12"/>
        <v>İZMİR-Naili Moran Türkiye Atletizm Şampiyonası</v>
      </c>
      <c r="L289" s="156">
        <f>'1500m.'!N$4</f>
        <v>0</v>
      </c>
      <c r="M289" s="156" t="s">
        <v>646</v>
      </c>
    </row>
    <row r="290" spans="1:13" s="238" customFormat="1" ht="26.25" customHeight="1" x14ac:dyDescent="0.2">
      <c r="A290" s="150">
        <v>540</v>
      </c>
      <c r="B290" s="239" t="s">
        <v>466</v>
      </c>
      <c r="C290" s="241">
        <f>'400m.'!C8</f>
        <v>0</v>
      </c>
      <c r="D290" s="243">
        <f>'400m.'!D8</f>
        <v>0</v>
      </c>
      <c r="E290" s="243">
        <f>'400m.'!E8</f>
        <v>0</v>
      </c>
      <c r="F290" s="244">
        <f>'400m.'!F8</f>
        <v>0</v>
      </c>
      <c r="G290" s="242">
        <f>'400m.'!A8</f>
        <v>0</v>
      </c>
      <c r="H290" s="158" t="s">
        <v>462</v>
      </c>
      <c r="I290" s="236"/>
      <c r="J290" s="152" t="str">
        <f>'YARIŞMA BİLGİLERİ'!$F$21</f>
        <v>15 Yaş Kızlar</v>
      </c>
      <c r="K290" s="237" t="str">
        <f t="shared" si="12"/>
        <v>İZMİR-Naili Moran Türkiye Atletizm Şampiyonası</v>
      </c>
      <c r="L290" s="156">
        <f>'400m.'!N$4</f>
        <v>0</v>
      </c>
      <c r="M290" s="156" t="s">
        <v>646</v>
      </c>
    </row>
    <row r="291" spans="1:13" s="238" customFormat="1" ht="26.25" customHeight="1" x14ac:dyDescent="0.2">
      <c r="A291" s="150">
        <v>541</v>
      </c>
      <c r="B291" s="239" t="s">
        <v>466</v>
      </c>
      <c r="C291" s="241">
        <f>'400m.'!C9</f>
        <v>0</v>
      </c>
      <c r="D291" s="243">
        <f>'400m.'!D9</f>
        <v>0</v>
      </c>
      <c r="E291" s="243">
        <f>'400m.'!E9</f>
        <v>0</v>
      </c>
      <c r="F291" s="244">
        <f>'400m.'!F9</f>
        <v>0</v>
      </c>
      <c r="G291" s="242">
        <f>'400m.'!A9</f>
        <v>0</v>
      </c>
      <c r="H291" s="158" t="s">
        <v>462</v>
      </c>
      <c r="I291" s="236"/>
      <c r="J291" s="152" t="str">
        <f>'YARIŞMA BİLGİLERİ'!$F$21</f>
        <v>15 Yaş Kızlar</v>
      </c>
      <c r="K291" s="237" t="str">
        <f t="shared" si="12"/>
        <v>İZMİR-Naili Moran Türkiye Atletizm Şampiyonası</v>
      </c>
      <c r="L291" s="156">
        <f>'400m.'!N$4</f>
        <v>0</v>
      </c>
      <c r="M291" s="156" t="s">
        <v>646</v>
      </c>
    </row>
    <row r="292" spans="1:13" s="238" customFormat="1" ht="26.25" customHeight="1" x14ac:dyDescent="0.2">
      <c r="A292" s="150">
        <v>542</v>
      </c>
      <c r="B292" s="239" t="s">
        <v>466</v>
      </c>
      <c r="C292" s="241">
        <f>'400m.'!C10</f>
        <v>0</v>
      </c>
      <c r="D292" s="243">
        <f>'400m.'!D10</f>
        <v>0</v>
      </c>
      <c r="E292" s="243">
        <f>'400m.'!E10</f>
        <v>0</v>
      </c>
      <c r="F292" s="244">
        <f>'400m.'!F10</f>
        <v>0</v>
      </c>
      <c r="G292" s="242">
        <f>'400m.'!A10</f>
        <v>0</v>
      </c>
      <c r="H292" s="158" t="s">
        <v>462</v>
      </c>
      <c r="I292" s="236"/>
      <c r="J292" s="152" t="str">
        <f>'YARIŞMA BİLGİLERİ'!$F$21</f>
        <v>15 Yaş Kızlar</v>
      </c>
      <c r="K292" s="237" t="str">
        <f t="shared" si="12"/>
        <v>İZMİR-Naili Moran Türkiye Atletizm Şampiyonası</v>
      </c>
      <c r="L292" s="156">
        <f>'400m.'!N$4</f>
        <v>0</v>
      </c>
      <c r="M292" s="156" t="s">
        <v>646</v>
      </c>
    </row>
    <row r="293" spans="1:13" s="238" customFormat="1" ht="26.25" customHeight="1" x14ac:dyDescent="0.2">
      <c r="A293" s="150">
        <v>543</v>
      </c>
      <c r="B293" s="239" t="s">
        <v>466</v>
      </c>
      <c r="C293" s="241">
        <f>'400m.'!C11</f>
        <v>0</v>
      </c>
      <c r="D293" s="243">
        <f>'400m.'!D11</f>
        <v>0</v>
      </c>
      <c r="E293" s="243">
        <f>'400m.'!E11</f>
        <v>0</v>
      </c>
      <c r="F293" s="244">
        <f>'400m.'!F11</f>
        <v>0</v>
      </c>
      <c r="G293" s="242">
        <f>'400m.'!A11</f>
        <v>0</v>
      </c>
      <c r="H293" s="158" t="s">
        <v>462</v>
      </c>
      <c r="I293" s="236"/>
      <c r="J293" s="152" t="str">
        <f>'YARIŞMA BİLGİLERİ'!$F$21</f>
        <v>15 Yaş Kızlar</v>
      </c>
      <c r="K293" s="237" t="str">
        <f t="shared" si="12"/>
        <v>İZMİR-Naili Moran Türkiye Atletizm Şampiyonası</v>
      </c>
      <c r="L293" s="156">
        <f>'400m.'!N$4</f>
        <v>0</v>
      </c>
      <c r="M293" s="156" t="s">
        <v>646</v>
      </c>
    </row>
    <row r="294" spans="1:13" s="238" customFormat="1" ht="26.25" customHeight="1" x14ac:dyDescent="0.2">
      <c r="A294" s="150">
        <v>544</v>
      </c>
      <c r="B294" s="239" t="s">
        <v>466</v>
      </c>
      <c r="C294" s="241">
        <f>'400m.'!C12</f>
        <v>0</v>
      </c>
      <c r="D294" s="243">
        <f>'400m.'!D12</f>
        <v>0</v>
      </c>
      <c r="E294" s="243">
        <f>'400m.'!E12</f>
        <v>0</v>
      </c>
      <c r="F294" s="244">
        <f>'400m.'!F12</f>
        <v>0</v>
      </c>
      <c r="G294" s="242">
        <f>'400m.'!A12</f>
        <v>0</v>
      </c>
      <c r="H294" s="158" t="s">
        <v>462</v>
      </c>
      <c r="I294" s="236"/>
      <c r="J294" s="152" t="str">
        <f>'YARIŞMA BİLGİLERİ'!$F$21</f>
        <v>15 Yaş Kızlar</v>
      </c>
      <c r="K294" s="237" t="str">
        <f t="shared" si="12"/>
        <v>İZMİR-Naili Moran Türkiye Atletizm Şampiyonası</v>
      </c>
      <c r="L294" s="156">
        <f>'400m.'!N$4</f>
        <v>0</v>
      </c>
      <c r="M294" s="156" t="s">
        <v>646</v>
      </c>
    </row>
    <row r="295" spans="1:13" s="238" customFormat="1" ht="26.25" customHeight="1" x14ac:dyDescent="0.2">
      <c r="A295" s="150">
        <v>545</v>
      </c>
      <c r="B295" s="239" t="s">
        <v>466</v>
      </c>
      <c r="C295" s="241">
        <f>'400m.'!C13</f>
        <v>0</v>
      </c>
      <c r="D295" s="243">
        <f>'400m.'!D13</f>
        <v>0</v>
      </c>
      <c r="E295" s="243">
        <f>'400m.'!E13</f>
        <v>0</v>
      </c>
      <c r="F295" s="244">
        <f>'400m.'!F13</f>
        <v>0</v>
      </c>
      <c r="G295" s="242">
        <f>'400m.'!A13</f>
        <v>0</v>
      </c>
      <c r="H295" s="158" t="s">
        <v>462</v>
      </c>
      <c r="I295" s="236"/>
      <c r="J295" s="152" t="str">
        <f>'YARIŞMA BİLGİLERİ'!$F$21</f>
        <v>15 Yaş Kızlar</v>
      </c>
      <c r="K295" s="237" t="str">
        <f t="shared" si="12"/>
        <v>İZMİR-Naili Moran Türkiye Atletizm Şampiyonası</v>
      </c>
      <c r="L295" s="156">
        <f>'400m.'!N$4</f>
        <v>0</v>
      </c>
      <c r="M295" s="156" t="s">
        <v>646</v>
      </c>
    </row>
    <row r="296" spans="1:13" s="238" customFormat="1" ht="26.25" customHeight="1" x14ac:dyDescent="0.2">
      <c r="A296" s="150">
        <v>546</v>
      </c>
      <c r="B296" s="239" t="s">
        <v>466</v>
      </c>
      <c r="C296" s="241">
        <f>'400m.'!C14</f>
        <v>0</v>
      </c>
      <c r="D296" s="243">
        <f>'400m.'!D14</f>
        <v>0</v>
      </c>
      <c r="E296" s="243">
        <f>'400m.'!E14</f>
        <v>0</v>
      </c>
      <c r="F296" s="244">
        <f>'400m.'!F14</f>
        <v>0</v>
      </c>
      <c r="G296" s="242">
        <f>'400m.'!A14</f>
        <v>0</v>
      </c>
      <c r="H296" s="158" t="s">
        <v>462</v>
      </c>
      <c r="I296" s="236"/>
      <c r="J296" s="152" t="str">
        <f>'YARIŞMA BİLGİLERİ'!$F$21</f>
        <v>15 Yaş Kızlar</v>
      </c>
      <c r="K296" s="237" t="str">
        <f t="shared" si="12"/>
        <v>İZMİR-Naili Moran Türkiye Atletizm Şampiyonası</v>
      </c>
      <c r="L296" s="156">
        <f>'400m.'!N$4</f>
        <v>0</v>
      </c>
      <c r="M296" s="156" t="s">
        <v>646</v>
      </c>
    </row>
    <row r="297" spans="1:13" s="238" customFormat="1" ht="26.25" customHeight="1" x14ac:dyDescent="0.2">
      <c r="A297" s="150">
        <v>547</v>
      </c>
      <c r="B297" s="239" t="s">
        <v>466</v>
      </c>
      <c r="C297" s="241">
        <f>'400m.'!C15</f>
        <v>0</v>
      </c>
      <c r="D297" s="243">
        <f>'400m.'!D15</f>
        <v>0</v>
      </c>
      <c r="E297" s="243">
        <f>'400m.'!E15</f>
        <v>0</v>
      </c>
      <c r="F297" s="244">
        <f>'400m.'!F15</f>
        <v>0</v>
      </c>
      <c r="G297" s="242">
        <f>'400m.'!A15</f>
        <v>0</v>
      </c>
      <c r="H297" s="158" t="s">
        <v>462</v>
      </c>
      <c r="I297" s="236"/>
      <c r="J297" s="152" t="str">
        <f>'YARIŞMA BİLGİLERİ'!$F$21</f>
        <v>15 Yaş Kızlar</v>
      </c>
      <c r="K297" s="237" t="str">
        <f t="shared" si="12"/>
        <v>İZMİR-Naili Moran Türkiye Atletizm Şampiyonası</v>
      </c>
      <c r="L297" s="156">
        <f>'400m.'!N$4</f>
        <v>0</v>
      </c>
      <c r="M297" s="156" t="s">
        <v>646</v>
      </c>
    </row>
    <row r="298" spans="1:13" s="238" customFormat="1" ht="26.25" customHeight="1" x14ac:dyDescent="0.2">
      <c r="A298" s="150">
        <v>548</v>
      </c>
      <c r="B298" s="239" t="s">
        <v>466</v>
      </c>
      <c r="C298" s="241">
        <f>'400m.'!C16</f>
        <v>0</v>
      </c>
      <c r="D298" s="243">
        <f>'400m.'!D16</f>
        <v>0</v>
      </c>
      <c r="E298" s="243">
        <f>'400m.'!E16</f>
        <v>0</v>
      </c>
      <c r="F298" s="244">
        <f>'400m.'!F16</f>
        <v>0</v>
      </c>
      <c r="G298" s="242">
        <f>'400m.'!A16</f>
        <v>0</v>
      </c>
      <c r="H298" s="158" t="s">
        <v>462</v>
      </c>
      <c r="I298" s="236"/>
      <c r="J298" s="152" t="str">
        <f>'YARIŞMA BİLGİLERİ'!$F$21</f>
        <v>15 Yaş Kızlar</v>
      </c>
      <c r="K298" s="237" t="str">
        <f t="shared" si="12"/>
        <v>İZMİR-Naili Moran Türkiye Atletizm Şampiyonası</v>
      </c>
      <c r="L298" s="156">
        <f>'400m.'!N$4</f>
        <v>0</v>
      </c>
      <c r="M298" s="156" t="s">
        <v>646</v>
      </c>
    </row>
    <row r="299" spans="1:13" s="238" customFormat="1" ht="26.25" customHeight="1" x14ac:dyDescent="0.2">
      <c r="A299" s="150">
        <v>549</v>
      </c>
      <c r="B299" s="239" t="s">
        <v>466</v>
      </c>
      <c r="C299" s="241">
        <f>'400m.'!C17</f>
        <v>0</v>
      </c>
      <c r="D299" s="243">
        <f>'400m.'!D17</f>
        <v>0</v>
      </c>
      <c r="E299" s="243">
        <f>'400m.'!E17</f>
        <v>0</v>
      </c>
      <c r="F299" s="244">
        <f>'400m.'!F17</f>
        <v>0</v>
      </c>
      <c r="G299" s="242">
        <f>'400m.'!A17</f>
        <v>0</v>
      </c>
      <c r="H299" s="158" t="s">
        <v>462</v>
      </c>
      <c r="I299" s="236"/>
      <c r="J299" s="152" t="str">
        <f>'YARIŞMA BİLGİLERİ'!$F$21</f>
        <v>15 Yaş Kızlar</v>
      </c>
      <c r="K299" s="237" t="str">
        <f t="shared" si="12"/>
        <v>İZMİR-Naili Moran Türkiye Atletizm Şampiyonası</v>
      </c>
      <c r="L299" s="156">
        <f>'400m.'!N$4</f>
        <v>0</v>
      </c>
      <c r="M299" s="156" t="s">
        <v>646</v>
      </c>
    </row>
    <row r="300" spans="1:13" s="238" customFormat="1" ht="26.25" customHeight="1" x14ac:dyDescent="0.2">
      <c r="A300" s="150">
        <v>550</v>
      </c>
      <c r="B300" s="239" t="s">
        <v>466</v>
      </c>
      <c r="C300" s="241">
        <f>'400m.'!C18</f>
        <v>0</v>
      </c>
      <c r="D300" s="243">
        <f>'400m.'!D18</f>
        <v>0</v>
      </c>
      <c r="E300" s="243">
        <f>'400m.'!E18</f>
        <v>0</v>
      </c>
      <c r="F300" s="244">
        <f>'400m.'!F18</f>
        <v>0</v>
      </c>
      <c r="G300" s="242">
        <f>'400m.'!A18</f>
        <v>0</v>
      </c>
      <c r="H300" s="158" t="s">
        <v>462</v>
      </c>
      <c r="I300" s="236"/>
      <c r="J300" s="152" t="str">
        <f>'YARIŞMA BİLGİLERİ'!$F$21</f>
        <v>15 Yaş Kızlar</v>
      </c>
      <c r="K300" s="237" t="str">
        <f t="shared" si="12"/>
        <v>İZMİR-Naili Moran Türkiye Atletizm Şampiyonası</v>
      </c>
      <c r="L300" s="156">
        <f>'400m.'!N$4</f>
        <v>0</v>
      </c>
      <c r="M300" s="156" t="s">
        <v>646</v>
      </c>
    </row>
    <row r="301" spans="1:13" s="238" customFormat="1" ht="26.25" customHeight="1" x14ac:dyDescent="0.2">
      <c r="A301" s="150">
        <v>551</v>
      </c>
      <c r="B301" s="239" t="s">
        <v>466</v>
      </c>
      <c r="C301" s="241">
        <f>'400m.'!C19</f>
        <v>0</v>
      </c>
      <c r="D301" s="243">
        <f>'400m.'!D19</f>
        <v>0</v>
      </c>
      <c r="E301" s="243">
        <f>'400m.'!E19</f>
        <v>0</v>
      </c>
      <c r="F301" s="244">
        <f>'400m.'!F19</f>
        <v>0</v>
      </c>
      <c r="G301" s="242">
        <f>'400m.'!A19</f>
        <v>0</v>
      </c>
      <c r="H301" s="158" t="s">
        <v>462</v>
      </c>
      <c r="I301" s="236"/>
      <c r="J301" s="152" t="str">
        <f>'YARIŞMA BİLGİLERİ'!$F$21</f>
        <v>15 Yaş Kızlar</v>
      </c>
      <c r="K301" s="237" t="str">
        <f t="shared" si="12"/>
        <v>İZMİR-Naili Moran Türkiye Atletizm Şampiyonası</v>
      </c>
      <c r="L301" s="156">
        <f>'400m.'!N$4</f>
        <v>0</v>
      </c>
      <c r="M301" s="156" t="s">
        <v>646</v>
      </c>
    </row>
    <row r="302" spans="1:13" s="238" customFormat="1" ht="26.25" customHeight="1" x14ac:dyDescent="0.2">
      <c r="A302" s="150">
        <v>552</v>
      </c>
      <c r="B302" s="239" t="s">
        <v>466</v>
      </c>
      <c r="C302" s="241">
        <f>'400m.'!C20</f>
        <v>0</v>
      </c>
      <c r="D302" s="243">
        <f>'400m.'!D20</f>
        <v>0</v>
      </c>
      <c r="E302" s="243">
        <f>'400m.'!E20</f>
        <v>0</v>
      </c>
      <c r="F302" s="244">
        <f>'400m.'!F20</f>
        <v>0</v>
      </c>
      <c r="G302" s="242">
        <f>'400m.'!A20</f>
        <v>0</v>
      </c>
      <c r="H302" s="158" t="s">
        <v>462</v>
      </c>
      <c r="I302" s="236"/>
      <c r="J302" s="152" t="str">
        <f>'YARIŞMA BİLGİLERİ'!$F$21</f>
        <v>15 Yaş Kızlar</v>
      </c>
      <c r="K302" s="237" t="str">
        <f t="shared" si="12"/>
        <v>İZMİR-Naili Moran Türkiye Atletizm Şampiyonası</v>
      </c>
      <c r="L302" s="156">
        <f>'400m.'!N$4</f>
        <v>0</v>
      </c>
      <c r="M302" s="156" t="s">
        <v>646</v>
      </c>
    </row>
    <row r="303" spans="1:13" s="238" customFormat="1" ht="26.25" customHeight="1" x14ac:dyDescent="0.2">
      <c r="A303" s="150">
        <v>553</v>
      </c>
      <c r="B303" s="239" t="s">
        <v>466</v>
      </c>
      <c r="C303" s="241">
        <f>'400m.'!C21</f>
        <v>0</v>
      </c>
      <c r="D303" s="243">
        <f>'400m.'!D21</f>
        <v>0</v>
      </c>
      <c r="E303" s="243">
        <f>'400m.'!E21</f>
        <v>0</v>
      </c>
      <c r="F303" s="244">
        <f>'400m.'!F21</f>
        <v>0</v>
      </c>
      <c r="G303" s="242">
        <f>'400m.'!A21</f>
        <v>0</v>
      </c>
      <c r="H303" s="158" t="s">
        <v>462</v>
      </c>
      <c r="I303" s="236"/>
      <c r="J303" s="152" t="str">
        <f>'YARIŞMA BİLGİLERİ'!$F$21</f>
        <v>15 Yaş Kızlar</v>
      </c>
      <c r="K303" s="237" t="str">
        <f t="shared" si="12"/>
        <v>İZMİR-Naili Moran Türkiye Atletizm Şampiyonası</v>
      </c>
      <c r="L303" s="156">
        <f>'400m.'!N$4</f>
        <v>0</v>
      </c>
      <c r="M303" s="156" t="s">
        <v>646</v>
      </c>
    </row>
    <row r="304" spans="1:13" s="238" customFormat="1" ht="26.25" customHeight="1" x14ac:dyDescent="0.2">
      <c r="A304" s="150">
        <v>554</v>
      </c>
      <c r="B304" s="239" t="s">
        <v>466</v>
      </c>
      <c r="C304" s="241">
        <f>'400m.'!C22</f>
        <v>0</v>
      </c>
      <c r="D304" s="243">
        <f>'400m.'!D22</f>
        <v>0</v>
      </c>
      <c r="E304" s="243">
        <f>'400m.'!E22</f>
        <v>0</v>
      </c>
      <c r="F304" s="244">
        <f>'400m.'!F22</f>
        <v>0</v>
      </c>
      <c r="G304" s="242">
        <f>'400m.'!A22</f>
        <v>0</v>
      </c>
      <c r="H304" s="158" t="s">
        <v>462</v>
      </c>
      <c r="I304" s="236"/>
      <c r="J304" s="152" t="str">
        <f>'YARIŞMA BİLGİLERİ'!$F$21</f>
        <v>15 Yaş Kızlar</v>
      </c>
      <c r="K304" s="237" t="str">
        <f t="shared" si="12"/>
        <v>İZMİR-Naili Moran Türkiye Atletizm Şampiyonası</v>
      </c>
      <c r="L304" s="156">
        <f>'400m.'!N$4</f>
        <v>0</v>
      </c>
      <c r="M304" s="156" t="s">
        <v>646</v>
      </c>
    </row>
    <row r="305" spans="1:13" s="238" customFormat="1" ht="26.25" customHeight="1" x14ac:dyDescent="0.2">
      <c r="A305" s="150">
        <v>555</v>
      </c>
      <c r="B305" s="239" t="s">
        <v>466</v>
      </c>
      <c r="C305" s="241">
        <f>'400m.'!C23</f>
        <v>0</v>
      </c>
      <c r="D305" s="243">
        <f>'400m.'!D23</f>
        <v>0</v>
      </c>
      <c r="E305" s="243">
        <f>'400m.'!E23</f>
        <v>0</v>
      </c>
      <c r="F305" s="244">
        <f>'400m.'!F23</f>
        <v>0</v>
      </c>
      <c r="G305" s="242">
        <f>'400m.'!A23</f>
        <v>0</v>
      </c>
      <c r="H305" s="158" t="s">
        <v>462</v>
      </c>
      <c r="I305" s="236"/>
      <c r="J305" s="152" t="str">
        <f>'YARIŞMA BİLGİLERİ'!$F$21</f>
        <v>15 Yaş Kızlar</v>
      </c>
      <c r="K305" s="237" t="str">
        <f t="shared" si="12"/>
        <v>İZMİR-Naili Moran Türkiye Atletizm Şampiyonası</v>
      </c>
      <c r="L305" s="156">
        <f>'400m.'!N$4</f>
        <v>0</v>
      </c>
      <c r="M305" s="156" t="s">
        <v>646</v>
      </c>
    </row>
    <row r="306" spans="1:13" s="238" customFormat="1" ht="26.25" customHeight="1" x14ac:dyDescent="0.2">
      <c r="A306" s="150">
        <v>556</v>
      </c>
      <c r="B306" s="239" t="s">
        <v>466</v>
      </c>
      <c r="C306" s="241">
        <f>'400m.'!C24</f>
        <v>0</v>
      </c>
      <c r="D306" s="243">
        <f>'400m.'!D24</f>
        <v>0</v>
      </c>
      <c r="E306" s="243">
        <f>'400m.'!E24</f>
        <v>0</v>
      </c>
      <c r="F306" s="244">
        <f>'400m.'!F24</f>
        <v>0</v>
      </c>
      <c r="G306" s="242">
        <f>'400m.'!A24</f>
        <v>0</v>
      </c>
      <c r="H306" s="158" t="s">
        <v>462</v>
      </c>
      <c r="I306" s="236"/>
      <c r="J306" s="152" t="str">
        <f>'YARIŞMA BİLGİLERİ'!$F$21</f>
        <v>15 Yaş Kızlar</v>
      </c>
      <c r="K306" s="237" t="str">
        <f t="shared" si="12"/>
        <v>İZMİR-Naili Moran Türkiye Atletizm Şampiyonası</v>
      </c>
      <c r="L306" s="156">
        <f>'400m.'!N$4</f>
        <v>0</v>
      </c>
      <c r="M306" s="156" t="s">
        <v>646</v>
      </c>
    </row>
    <row r="307" spans="1:13" s="238" customFormat="1" ht="26.25" customHeight="1" x14ac:dyDescent="0.2">
      <c r="A307" s="150">
        <v>557</v>
      </c>
      <c r="B307" s="239" t="s">
        <v>466</v>
      </c>
      <c r="C307" s="241">
        <f>'400m.'!C25</f>
        <v>0</v>
      </c>
      <c r="D307" s="243">
        <f>'400m.'!D25</f>
        <v>0</v>
      </c>
      <c r="E307" s="243">
        <f>'400m.'!E25</f>
        <v>0</v>
      </c>
      <c r="F307" s="244">
        <f>'400m.'!F25</f>
        <v>0</v>
      </c>
      <c r="G307" s="242">
        <f>'400m.'!A25</f>
        <v>0</v>
      </c>
      <c r="H307" s="158" t="s">
        <v>462</v>
      </c>
      <c r="I307" s="236"/>
      <c r="J307" s="152" t="str">
        <f>'YARIŞMA BİLGİLERİ'!$F$21</f>
        <v>15 Yaş Kızlar</v>
      </c>
      <c r="K307" s="237" t="str">
        <f t="shared" si="12"/>
        <v>İZMİR-Naili Moran Türkiye Atletizm Şampiyonası</v>
      </c>
      <c r="L307" s="156">
        <f>'400m.'!N$4</f>
        <v>0</v>
      </c>
      <c r="M307" s="156" t="s">
        <v>646</v>
      </c>
    </row>
    <row r="308" spans="1:13" s="238" customFormat="1" ht="26.25" customHeight="1" x14ac:dyDescent="0.2">
      <c r="A308" s="150">
        <v>558</v>
      </c>
      <c r="B308" s="239" t="s">
        <v>466</v>
      </c>
      <c r="C308" s="241">
        <f>'400m.'!C26</f>
        <v>0</v>
      </c>
      <c r="D308" s="243">
        <f>'400m.'!D26</f>
        <v>0</v>
      </c>
      <c r="E308" s="243">
        <f>'400m.'!E26</f>
        <v>0</v>
      </c>
      <c r="F308" s="244">
        <f>'400m.'!F26</f>
        <v>0</v>
      </c>
      <c r="G308" s="242">
        <f>'400m.'!A26</f>
        <v>0</v>
      </c>
      <c r="H308" s="158" t="s">
        <v>462</v>
      </c>
      <c r="I308" s="236"/>
      <c r="J308" s="152" t="str">
        <f>'YARIŞMA BİLGİLERİ'!$F$21</f>
        <v>15 Yaş Kızlar</v>
      </c>
      <c r="K308" s="237" t="str">
        <f t="shared" si="12"/>
        <v>İZMİR-Naili Moran Türkiye Atletizm Şampiyonası</v>
      </c>
      <c r="L308" s="156">
        <f>'400m.'!N$4</f>
        <v>0</v>
      </c>
      <c r="M308" s="156" t="s">
        <v>646</v>
      </c>
    </row>
    <row r="309" spans="1:13" s="238" customFormat="1" ht="26.25" customHeight="1" x14ac:dyDescent="0.2">
      <c r="A309" s="150">
        <v>559</v>
      </c>
      <c r="B309" s="239" t="s">
        <v>466</v>
      </c>
      <c r="C309" s="241">
        <f>'400m.'!C27</f>
        <v>0</v>
      </c>
      <c r="D309" s="243">
        <f>'400m.'!D27</f>
        <v>0</v>
      </c>
      <c r="E309" s="243">
        <f>'400m.'!E27</f>
        <v>0</v>
      </c>
      <c r="F309" s="244">
        <f>'400m.'!F27</f>
        <v>0</v>
      </c>
      <c r="G309" s="242">
        <f>'400m.'!A27</f>
        <v>0</v>
      </c>
      <c r="H309" s="158" t="s">
        <v>462</v>
      </c>
      <c r="I309" s="236"/>
      <c r="J309" s="152" t="str">
        <f>'YARIŞMA BİLGİLERİ'!$F$21</f>
        <v>15 Yaş Kızlar</v>
      </c>
      <c r="K309" s="237" t="str">
        <f t="shared" si="12"/>
        <v>İZMİR-Naili Moran Türkiye Atletizm Şampiyonası</v>
      </c>
      <c r="L309" s="156">
        <f>'400m.'!N$4</f>
        <v>0</v>
      </c>
      <c r="M309" s="156" t="s">
        <v>646</v>
      </c>
    </row>
    <row r="310" spans="1:13" s="238" customFormat="1" ht="26.25" customHeight="1" x14ac:dyDescent="0.2">
      <c r="A310" s="150">
        <v>560</v>
      </c>
      <c r="B310" s="239" t="s">
        <v>466</v>
      </c>
      <c r="C310" s="241">
        <f>'400m.'!C28</f>
        <v>0</v>
      </c>
      <c r="D310" s="243">
        <f>'400m.'!D28</f>
        <v>0</v>
      </c>
      <c r="E310" s="243">
        <f>'400m.'!E28</f>
        <v>0</v>
      </c>
      <c r="F310" s="244">
        <f>'400m.'!F28</f>
        <v>0</v>
      </c>
      <c r="G310" s="242">
        <f>'400m.'!A28</f>
        <v>0</v>
      </c>
      <c r="H310" s="158" t="s">
        <v>462</v>
      </c>
      <c r="I310" s="236"/>
      <c r="J310" s="152" t="str">
        <f>'YARIŞMA BİLGİLERİ'!$F$21</f>
        <v>15 Yaş Kızlar</v>
      </c>
      <c r="K310" s="237" t="str">
        <f t="shared" si="12"/>
        <v>İZMİR-Naili Moran Türkiye Atletizm Şampiyonası</v>
      </c>
      <c r="L310" s="156">
        <f>'400m.'!N$4</f>
        <v>0</v>
      </c>
      <c r="M310" s="156" t="s">
        <v>646</v>
      </c>
    </row>
    <row r="311" spans="1:13" s="238" customFormat="1" ht="26.25" customHeight="1" x14ac:dyDescent="0.2">
      <c r="A311" s="150">
        <v>561</v>
      </c>
      <c r="B311" s="239" t="s">
        <v>466</v>
      </c>
      <c r="C311" s="241">
        <f>'400m.'!C29</f>
        <v>0</v>
      </c>
      <c r="D311" s="243">
        <f>'400m.'!D29</f>
        <v>0</v>
      </c>
      <c r="E311" s="243">
        <f>'400m.'!E29</f>
        <v>0</v>
      </c>
      <c r="F311" s="244">
        <f>'400m.'!F29</f>
        <v>0</v>
      </c>
      <c r="G311" s="242">
        <f>'400m.'!A29</f>
        <v>0</v>
      </c>
      <c r="H311" s="158" t="s">
        <v>462</v>
      </c>
      <c r="I311" s="236"/>
      <c r="J311" s="152" t="str">
        <f>'YARIŞMA BİLGİLERİ'!$F$21</f>
        <v>15 Yaş Kızlar</v>
      </c>
      <c r="K311" s="237" t="str">
        <f t="shared" si="12"/>
        <v>İZMİR-Naili Moran Türkiye Atletizm Şampiyonası</v>
      </c>
      <c r="L311" s="156">
        <f>'400m.'!N$4</f>
        <v>0</v>
      </c>
      <c r="M311" s="156" t="s">
        <v>646</v>
      </c>
    </row>
    <row r="312" spans="1:13" s="238" customFormat="1" ht="26.25" customHeight="1" x14ac:dyDescent="0.2">
      <c r="A312" s="150">
        <v>562</v>
      </c>
      <c r="B312" s="239" t="s">
        <v>466</v>
      </c>
      <c r="C312" s="241">
        <f>'400m.'!C30</f>
        <v>0</v>
      </c>
      <c r="D312" s="243">
        <f>'400m.'!D30</f>
        <v>0</v>
      </c>
      <c r="E312" s="243">
        <f>'400m.'!E30</f>
        <v>0</v>
      </c>
      <c r="F312" s="244">
        <f>'400m.'!F30</f>
        <v>0</v>
      </c>
      <c r="G312" s="242">
        <f>'400m.'!A30</f>
        <v>0</v>
      </c>
      <c r="H312" s="158" t="s">
        <v>462</v>
      </c>
      <c r="I312" s="236"/>
      <c r="J312" s="152" t="str">
        <f>'YARIŞMA BİLGİLERİ'!$F$21</f>
        <v>15 Yaş Kızlar</v>
      </c>
      <c r="K312" s="237" t="str">
        <f t="shared" si="12"/>
        <v>İZMİR-Naili Moran Türkiye Atletizm Şampiyonası</v>
      </c>
      <c r="L312" s="156">
        <f>'400m.'!N$4</f>
        <v>0</v>
      </c>
      <c r="M312" s="156" t="s">
        <v>646</v>
      </c>
    </row>
    <row r="313" spans="1:13" s="238" customFormat="1" ht="26.25" customHeight="1" x14ac:dyDescent="0.2">
      <c r="A313" s="150">
        <v>563</v>
      </c>
      <c r="B313" s="239" t="s">
        <v>466</v>
      </c>
      <c r="C313" s="241">
        <f>'400m.'!C31</f>
        <v>0</v>
      </c>
      <c r="D313" s="243">
        <f>'400m.'!D31</f>
        <v>0</v>
      </c>
      <c r="E313" s="243">
        <f>'400m.'!E31</f>
        <v>0</v>
      </c>
      <c r="F313" s="244">
        <f>'400m.'!F31</f>
        <v>0</v>
      </c>
      <c r="G313" s="242">
        <f>'400m.'!A31</f>
        <v>0</v>
      </c>
      <c r="H313" s="158" t="s">
        <v>462</v>
      </c>
      <c r="I313" s="236"/>
      <c r="J313" s="152" t="str">
        <f>'YARIŞMA BİLGİLERİ'!$F$21</f>
        <v>15 Yaş Kızlar</v>
      </c>
      <c r="K313" s="237" t="str">
        <f t="shared" si="12"/>
        <v>İZMİR-Naili Moran Türkiye Atletizm Şampiyonası</v>
      </c>
      <c r="L313" s="156">
        <f>'400m.'!N$4</f>
        <v>0</v>
      </c>
      <c r="M313" s="156" t="s">
        <v>646</v>
      </c>
    </row>
    <row r="314" spans="1:13" s="238" customFormat="1" ht="26.25" customHeight="1" x14ac:dyDescent="0.2">
      <c r="A314" s="150">
        <v>564</v>
      </c>
      <c r="B314" s="239" t="s">
        <v>466</v>
      </c>
      <c r="C314" s="241">
        <f>'400m.'!C32</f>
        <v>0</v>
      </c>
      <c r="D314" s="243">
        <f>'400m.'!D32</f>
        <v>0</v>
      </c>
      <c r="E314" s="243">
        <f>'400m.'!E32</f>
        <v>0</v>
      </c>
      <c r="F314" s="244">
        <f>'400m.'!F32</f>
        <v>0</v>
      </c>
      <c r="G314" s="242">
        <f>'400m.'!A32</f>
        <v>0</v>
      </c>
      <c r="H314" s="158" t="s">
        <v>462</v>
      </c>
      <c r="I314" s="236"/>
      <c r="J314" s="152" t="str">
        <f>'YARIŞMA BİLGİLERİ'!$F$21</f>
        <v>15 Yaş Kızlar</v>
      </c>
      <c r="K314" s="237" t="str">
        <f t="shared" si="12"/>
        <v>İZMİR-Naili Moran Türkiye Atletizm Şampiyonası</v>
      </c>
      <c r="L314" s="156">
        <f>'400m.'!N$4</f>
        <v>0</v>
      </c>
      <c r="M314" s="156" t="s">
        <v>646</v>
      </c>
    </row>
    <row r="315" spans="1:13" s="238" customFormat="1" ht="26.25" customHeight="1" x14ac:dyDescent="0.2">
      <c r="A315" s="150">
        <v>565</v>
      </c>
      <c r="B315" s="239" t="s">
        <v>466</v>
      </c>
      <c r="C315" s="241">
        <f>'400m.'!C33</f>
        <v>0</v>
      </c>
      <c r="D315" s="243">
        <f>'400m.'!D33</f>
        <v>0</v>
      </c>
      <c r="E315" s="243">
        <f>'400m.'!E33</f>
        <v>0</v>
      </c>
      <c r="F315" s="244">
        <f>'400m.'!F33</f>
        <v>0</v>
      </c>
      <c r="G315" s="242">
        <f>'400m.'!A33</f>
        <v>0</v>
      </c>
      <c r="H315" s="158" t="s">
        <v>462</v>
      </c>
      <c r="I315" s="236"/>
      <c r="J315" s="152" t="str">
        <f>'YARIŞMA BİLGİLERİ'!$F$21</f>
        <v>15 Yaş Kızlar</v>
      </c>
      <c r="K315" s="237" t="str">
        <f t="shared" si="12"/>
        <v>İZMİR-Naili Moran Türkiye Atletizm Şampiyonası</v>
      </c>
      <c r="L315" s="156">
        <f>'400m.'!N$4</f>
        <v>0</v>
      </c>
      <c r="M315" s="156" t="s">
        <v>646</v>
      </c>
    </row>
    <row r="316" spans="1:13" s="238" customFormat="1" ht="26.25" customHeight="1" x14ac:dyDescent="0.2">
      <c r="A316" s="150">
        <v>566</v>
      </c>
      <c r="B316" s="239" t="s">
        <v>466</v>
      </c>
      <c r="C316" s="241">
        <f>'400m.'!C34</f>
        <v>0</v>
      </c>
      <c r="D316" s="243">
        <f>'400m.'!D34</f>
        <v>0</v>
      </c>
      <c r="E316" s="243">
        <f>'400m.'!E34</f>
        <v>0</v>
      </c>
      <c r="F316" s="244">
        <f>'400m.'!F34</f>
        <v>0</v>
      </c>
      <c r="G316" s="242">
        <f>'400m.'!A34</f>
        <v>0</v>
      </c>
      <c r="H316" s="158" t="s">
        <v>462</v>
      </c>
      <c r="I316" s="236"/>
      <c r="J316" s="152" t="str">
        <f>'YARIŞMA BİLGİLERİ'!$F$21</f>
        <v>15 Yaş Kızlar</v>
      </c>
      <c r="K316" s="237" t="str">
        <f t="shared" si="12"/>
        <v>İZMİR-Naili Moran Türkiye Atletizm Şampiyonası</v>
      </c>
      <c r="L316" s="156">
        <f>'400m.'!N$4</f>
        <v>0</v>
      </c>
      <c r="M316" s="156" t="s">
        <v>646</v>
      </c>
    </row>
    <row r="317" spans="1:13" s="238" customFormat="1" ht="26.25" customHeight="1" x14ac:dyDescent="0.2">
      <c r="A317" s="150">
        <v>567</v>
      </c>
      <c r="B317" s="239" t="s">
        <v>466</v>
      </c>
      <c r="C317" s="241">
        <f>'400m.'!C35</f>
        <v>0</v>
      </c>
      <c r="D317" s="243">
        <f>'400m.'!D35</f>
        <v>0</v>
      </c>
      <c r="E317" s="243">
        <f>'400m.'!E35</f>
        <v>0</v>
      </c>
      <c r="F317" s="244">
        <f>'400m.'!F35</f>
        <v>0</v>
      </c>
      <c r="G317" s="242">
        <f>'400m.'!A35</f>
        <v>0</v>
      </c>
      <c r="H317" s="158" t="s">
        <v>462</v>
      </c>
      <c r="I317" s="236"/>
      <c r="J317" s="152" t="str">
        <f>'YARIŞMA BİLGİLERİ'!$F$21</f>
        <v>15 Yaş Kızlar</v>
      </c>
      <c r="K317" s="237" t="str">
        <f t="shared" si="12"/>
        <v>İZMİR-Naili Moran Türkiye Atletizm Şampiyonası</v>
      </c>
      <c r="L317" s="156">
        <f>'400m.'!N$4</f>
        <v>0</v>
      </c>
      <c r="M317" s="156" t="s">
        <v>646</v>
      </c>
    </row>
    <row r="318" spans="1:13" s="238" customFormat="1" ht="26.25" customHeight="1" x14ac:dyDescent="0.2">
      <c r="A318" s="150">
        <v>568</v>
      </c>
      <c r="B318" s="239" t="s">
        <v>466</v>
      </c>
      <c r="C318" s="241">
        <f>'400m.'!C36</f>
        <v>0</v>
      </c>
      <c r="D318" s="243">
        <f>'400m.'!D36</f>
        <v>0</v>
      </c>
      <c r="E318" s="243">
        <f>'400m.'!E36</f>
        <v>0</v>
      </c>
      <c r="F318" s="244">
        <f>'400m.'!F36</f>
        <v>0</v>
      </c>
      <c r="G318" s="242">
        <f>'400m.'!A36</f>
        <v>0</v>
      </c>
      <c r="H318" s="158" t="s">
        <v>462</v>
      </c>
      <c r="I318" s="236"/>
      <c r="J318" s="152" t="str">
        <f>'YARIŞMA BİLGİLERİ'!$F$21</f>
        <v>15 Yaş Kızlar</v>
      </c>
      <c r="K318" s="237" t="str">
        <f t="shared" si="12"/>
        <v>İZMİR-Naili Moran Türkiye Atletizm Şampiyonası</v>
      </c>
      <c r="L318" s="156">
        <f>'400m.'!N$4</f>
        <v>0</v>
      </c>
      <c r="M318" s="156" t="s">
        <v>646</v>
      </c>
    </row>
    <row r="319" spans="1:13" s="238" customFormat="1" ht="26.25" customHeight="1" x14ac:dyDescent="0.2">
      <c r="A319" s="150">
        <v>569</v>
      </c>
      <c r="B319" s="239" t="s">
        <v>466</v>
      </c>
      <c r="C319" s="241">
        <f>'400m.'!C37</f>
        <v>0</v>
      </c>
      <c r="D319" s="243">
        <f>'400m.'!D37</f>
        <v>0</v>
      </c>
      <c r="E319" s="243">
        <f>'400m.'!E37</f>
        <v>0</v>
      </c>
      <c r="F319" s="244">
        <f>'400m.'!F37</f>
        <v>0</v>
      </c>
      <c r="G319" s="242">
        <f>'400m.'!A37</f>
        <v>0</v>
      </c>
      <c r="H319" s="158" t="s">
        <v>462</v>
      </c>
      <c r="I319" s="236"/>
      <c r="J319" s="152" t="str">
        <f>'YARIŞMA BİLGİLERİ'!$F$21</f>
        <v>15 Yaş Kızlar</v>
      </c>
      <c r="K319" s="237" t="str">
        <f t="shared" si="12"/>
        <v>İZMİR-Naili Moran Türkiye Atletizm Şampiyonası</v>
      </c>
      <c r="L319" s="156">
        <f>'400m.'!N$4</f>
        <v>0</v>
      </c>
      <c r="M319" s="156" t="s">
        <v>646</v>
      </c>
    </row>
    <row r="320" spans="1:13" s="238" customFormat="1" ht="26.25" customHeight="1" x14ac:dyDescent="0.2">
      <c r="A320" s="150">
        <v>570</v>
      </c>
      <c r="B320" s="239" t="s">
        <v>466</v>
      </c>
      <c r="C320" s="241">
        <f>'400m.'!C38</f>
        <v>0</v>
      </c>
      <c r="D320" s="243">
        <f>'400m.'!D38</f>
        <v>0</v>
      </c>
      <c r="E320" s="243">
        <f>'400m.'!E38</f>
        <v>0</v>
      </c>
      <c r="F320" s="244">
        <f>'400m.'!F38</f>
        <v>0</v>
      </c>
      <c r="G320" s="242">
        <f>'400m.'!A38</f>
        <v>0</v>
      </c>
      <c r="H320" s="158" t="s">
        <v>462</v>
      </c>
      <c r="I320" s="236"/>
      <c r="J320" s="152" t="str">
        <f>'YARIŞMA BİLGİLERİ'!$F$21</f>
        <v>15 Yaş Kızlar</v>
      </c>
      <c r="K320" s="237" t="str">
        <f t="shared" si="12"/>
        <v>İZMİR-Naili Moran Türkiye Atletizm Şampiyonası</v>
      </c>
      <c r="L320" s="156">
        <f>'400m.'!N$4</f>
        <v>0</v>
      </c>
      <c r="M320" s="156" t="s">
        <v>646</v>
      </c>
    </row>
    <row r="321" spans="1:13" s="238" customFormat="1" ht="26.25" customHeight="1" x14ac:dyDescent="0.2">
      <c r="A321" s="150">
        <v>571</v>
      </c>
      <c r="B321" s="239" t="s">
        <v>466</v>
      </c>
      <c r="C321" s="241">
        <f>'400m.'!C39</f>
        <v>0</v>
      </c>
      <c r="D321" s="243">
        <f>'400m.'!D39</f>
        <v>0</v>
      </c>
      <c r="E321" s="243">
        <f>'400m.'!E39</f>
        <v>0</v>
      </c>
      <c r="F321" s="244">
        <f>'400m.'!F39</f>
        <v>0</v>
      </c>
      <c r="G321" s="242">
        <f>'400m.'!A39</f>
        <v>0</v>
      </c>
      <c r="H321" s="158" t="s">
        <v>462</v>
      </c>
      <c r="I321" s="236"/>
      <c r="J321" s="152" t="str">
        <f>'YARIŞMA BİLGİLERİ'!$F$21</f>
        <v>15 Yaş Kızlar</v>
      </c>
      <c r="K321" s="237" t="str">
        <f t="shared" si="12"/>
        <v>İZMİR-Naili Moran Türkiye Atletizm Şampiyonası</v>
      </c>
      <c r="L321" s="156">
        <f>'400m.'!N$4</f>
        <v>0</v>
      </c>
      <c r="M321" s="156" t="s">
        <v>646</v>
      </c>
    </row>
    <row r="322" spans="1:13" s="238" customFormat="1" ht="26.25" customHeight="1" x14ac:dyDescent="0.2">
      <c r="A322" s="150">
        <v>572</v>
      </c>
      <c r="B322" s="239" t="s">
        <v>466</v>
      </c>
      <c r="C322" s="241">
        <f>'400m.'!C40</f>
        <v>0</v>
      </c>
      <c r="D322" s="243">
        <f>'400m.'!D40</f>
        <v>0</v>
      </c>
      <c r="E322" s="243">
        <f>'400m.'!E40</f>
        <v>0</v>
      </c>
      <c r="F322" s="244">
        <f>'400m.'!F40</f>
        <v>0</v>
      </c>
      <c r="G322" s="242">
        <f>'400m.'!A40</f>
        <v>0</v>
      </c>
      <c r="H322" s="158" t="s">
        <v>462</v>
      </c>
      <c r="I322" s="236"/>
      <c r="J322" s="152" t="str">
        <f>'YARIŞMA BİLGİLERİ'!$F$21</f>
        <v>15 Yaş Kızlar</v>
      </c>
      <c r="K322" s="237" t="str">
        <f t="shared" si="12"/>
        <v>İZMİR-Naili Moran Türkiye Atletizm Şampiyonası</v>
      </c>
      <c r="L322" s="156">
        <f>'400m.'!N$4</f>
        <v>0</v>
      </c>
      <c r="M322" s="156" t="s">
        <v>646</v>
      </c>
    </row>
    <row r="323" spans="1:13" s="238" customFormat="1" ht="26.25" customHeight="1" x14ac:dyDescent="0.2">
      <c r="A323" s="150">
        <v>573</v>
      </c>
      <c r="B323" s="239" t="s">
        <v>466</v>
      </c>
      <c r="C323" s="241">
        <f>'400m.'!C41</f>
        <v>0</v>
      </c>
      <c r="D323" s="243">
        <f>'400m.'!D41</f>
        <v>0</v>
      </c>
      <c r="E323" s="243">
        <f>'400m.'!E41</f>
        <v>0</v>
      </c>
      <c r="F323" s="244">
        <f>'400m.'!F41</f>
        <v>0</v>
      </c>
      <c r="G323" s="242">
        <f>'400m.'!A41</f>
        <v>0</v>
      </c>
      <c r="H323" s="158" t="s">
        <v>462</v>
      </c>
      <c r="I323" s="236"/>
      <c r="J323" s="152" t="str">
        <f>'YARIŞMA BİLGİLERİ'!$F$21</f>
        <v>15 Yaş Kızlar</v>
      </c>
      <c r="K323" s="237" t="str">
        <f t="shared" si="12"/>
        <v>İZMİR-Naili Moran Türkiye Atletizm Şampiyonası</v>
      </c>
      <c r="L323" s="156">
        <f>'400m.'!N$4</f>
        <v>0</v>
      </c>
      <c r="M323" s="156" t="s">
        <v>646</v>
      </c>
    </row>
    <row r="324" spans="1:13" s="238" customFormat="1" ht="26.25" customHeight="1" x14ac:dyDescent="0.2">
      <c r="A324" s="150">
        <v>574</v>
      </c>
      <c r="B324" s="239" t="s">
        <v>466</v>
      </c>
      <c r="C324" s="241">
        <f>'400m.'!C42</f>
        <v>0</v>
      </c>
      <c r="D324" s="243">
        <f>'400m.'!D42</f>
        <v>0</v>
      </c>
      <c r="E324" s="243">
        <f>'400m.'!E42</f>
        <v>0</v>
      </c>
      <c r="F324" s="244">
        <f>'400m.'!F42</f>
        <v>0</v>
      </c>
      <c r="G324" s="242">
        <f>'400m.'!A42</f>
        <v>0</v>
      </c>
      <c r="H324" s="158" t="s">
        <v>462</v>
      </c>
      <c r="I324" s="236"/>
      <c r="J324" s="152" t="str">
        <f>'YARIŞMA BİLGİLERİ'!$F$21</f>
        <v>15 Yaş Kızlar</v>
      </c>
      <c r="K324" s="237" t="str">
        <f t="shared" si="12"/>
        <v>İZMİR-Naili Moran Türkiye Atletizm Şampiyonası</v>
      </c>
      <c r="L324" s="156">
        <f>'400m.'!N$4</f>
        <v>0</v>
      </c>
      <c r="M324" s="156" t="s">
        <v>646</v>
      </c>
    </row>
    <row r="325" spans="1:13" s="238" customFormat="1" ht="26.25" customHeight="1" x14ac:dyDescent="0.2">
      <c r="A325" s="150">
        <v>575</v>
      </c>
      <c r="B325" s="239" t="s">
        <v>466</v>
      </c>
      <c r="C325" s="241">
        <f>'400m.'!C43</f>
        <v>0</v>
      </c>
      <c r="D325" s="243">
        <f>'400m.'!D43</f>
        <v>0</v>
      </c>
      <c r="E325" s="243">
        <f>'400m.'!E43</f>
        <v>0</v>
      </c>
      <c r="F325" s="244">
        <f>'400m.'!F43</f>
        <v>0</v>
      </c>
      <c r="G325" s="242">
        <f>'400m.'!A43</f>
        <v>0</v>
      </c>
      <c r="H325" s="158" t="s">
        <v>462</v>
      </c>
      <c r="I325" s="236"/>
      <c r="J325" s="152" t="str">
        <f>'YARIŞMA BİLGİLERİ'!$F$21</f>
        <v>15 Yaş Kızlar</v>
      </c>
      <c r="K325" s="237" t="str">
        <f t="shared" si="12"/>
        <v>İZMİR-Naili Moran Türkiye Atletizm Şampiyonası</v>
      </c>
      <c r="L325" s="156">
        <f>'400m.'!N$4</f>
        <v>0</v>
      </c>
      <c r="M325" s="156" t="s">
        <v>646</v>
      </c>
    </row>
    <row r="326" spans="1:13" s="238" customFormat="1" ht="26.25" customHeight="1" x14ac:dyDescent="0.2">
      <c r="A326" s="150">
        <v>576</v>
      </c>
      <c r="B326" s="239" t="s">
        <v>466</v>
      </c>
      <c r="C326" s="241">
        <f>'400m.'!C44</f>
        <v>0</v>
      </c>
      <c r="D326" s="243">
        <f>'400m.'!D44</f>
        <v>0</v>
      </c>
      <c r="E326" s="243">
        <f>'400m.'!E44</f>
        <v>0</v>
      </c>
      <c r="F326" s="244">
        <f>'400m.'!F44</f>
        <v>0</v>
      </c>
      <c r="G326" s="242">
        <f>'400m.'!A44</f>
        <v>0</v>
      </c>
      <c r="H326" s="158" t="s">
        <v>462</v>
      </c>
      <c r="I326" s="236"/>
      <c r="J326" s="152" t="str">
        <f>'YARIŞMA BİLGİLERİ'!$F$21</f>
        <v>15 Yaş Kızlar</v>
      </c>
      <c r="K326" s="237" t="str">
        <f t="shared" si="12"/>
        <v>İZMİR-Naili Moran Türkiye Atletizm Şampiyonası</v>
      </c>
      <c r="L326" s="156">
        <f>'400m.'!N$4</f>
        <v>0</v>
      </c>
      <c r="M326" s="156" t="s">
        <v>646</v>
      </c>
    </row>
    <row r="327" spans="1:13" s="238" customFormat="1" ht="26.25" customHeight="1" x14ac:dyDescent="0.2">
      <c r="A327" s="150">
        <v>577</v>
      </c>
      <c r="B327" s="239" t="s">
        <v>466</v>
      </c>
      <c r="C327" s="241">
        <f>'400m.'!C45</f>
        <v>0</v>
      </c>
      <c r="D327" s="243">
        <f>'400m.'!D45</f>
        <v>0</v>
      </c>
      <c r="E327" s="243">
        <f>'400m.'!E45</f>
        <v>0</v>
      </c>
      <c r="F327" s="244">
        <f>'400m.'!F45</f>
        <v>0</v>
      </c>
      <c r="G327" s="242">
        <f>'400m.'!A45</f>
        <v>0</v>
      </c>
      <c r="H327" s="158" t="s">
        <v>462</v>
      </c>
      <c r="I327" s="236"/>
      <c r="J327" s="152" t="str">
        <f>'YARIŞMA BİLGİLERİ'!$F$21</f>
        <v>15 Yaş Kızlar</v>
      </c>
      <c r="K327" s="237" t="str">
        <f t="shared" si="12"/>
        <v>İZMİR-Naili Moran Türkiye Atletizm Şampiyonası</v>
      </c>
      <c r="L327" s="156">
        <f>'400m.'!N$4</f>
        <v>0</v>
      </c>
      <c r="M327" s="156" t="s">
        <v>646</v>
      </c>
    </row>
    <row r="328" spans="1:13" s="238" customFormat="1" ht="26.25" customHeight="1" x14ac:dyDescent="0.2">
      <c r="A328" s="150">
        <v>590</v>
      </c>
      <c r="B328" s="239" t="s">
        <v>331</v>
      </c>
      <c r="C328" s="241" t="str">
        <f>Disk!D8</f>
        <v/>
      </c>
      <c r="D328" s="243" t="str">
        <f>Disk!E8</f>
        <v/>
      </c>
      <c r="E328" s="243" t="str">
        <f>Disk!F8</f>
        <v/>
      </c>
      <c r="F328" s="244">
        <f>Disk!J8</f>
        <v>0</v>
      </c>
      <c r="G328" s="242">
        <f>Disk!A8</f>
        <v>1</v>
      </c>
      <c r="H328" s="158" t="s">
        <v>331</v>
      </c>
      <c r="I328" s="158" t="str">
        <f>Disk!G$4</f>
        <v>750 gram</v>
      </c>
      <c r="J328" s="152" t="str">
        <f>'YARIŞMA BİLGİLERİ'!$F$21</f>
        <v>15 Yaş Kızlar</v>
      </c>
      <c r="K328" s="237" t="str">
        <f t="shared" ref="K328:K375" si="13">CONCATENATE(K$1,"-",A$1)</f>
        <v>İZMİR-Naili Moran Türkiye Atletizm Şampiyonası</v>
      </c>
      <c r="L328" s="156" t="e">
        <f>Disk!#REF!</f>
        <v>#REF!</v>
      </c>
      <c r="M328" s="156" t="s">
        <v>646</v>
      </c>
    </row>
    <row r="329" spans="1:13" s="238" customFormat="1" ht="26.25" customHeight="1" x14ac:dyDescent="0.2">
      <c r="A329" s="150">
        <v>591</v>
      </c>
      <c r="B329" s="239" t="s">
        <v>331</v>
      </c>
      <c r="C329" s="241" t="str">
        <f>Disk!D9</f>
        <v/>
      </c>
      <c r="D329" s="243" t="str">
        <f>Disk!E9</f>
        <v/>
      </c>
      <c r="E329" s="243" t="str">
        <f>Disk!F9</f>
        <v/>
      </c>
      <c r="F329" s="244">
        <f>Disk!J9</f>
        <v>0</v>
      </c>
      <c r="G329" s="242">
        <f>Disk!A9</f>
        <v>2</v>
      </c>
      <c r="H329" s="158" t="s">
        <v>331</v>
      </c>
      <c r="I329" s="158" t="str">
        <f>Disk!G$4</f>
        <v>750 gram</v>
      </c>
      <c r="J329" s="152" t="str">
        <f>'YARIŞMA BİLGİLERİ'!$F$21</f>
        <v>15 Yaş Kızlar</v>
      </c>
      <c r="K329" s="237" t="str">
        <f t="shared" si="13"/>
        <v>İZMİR-Naili Moran Türkiye Atletizm Şampiyonası</v>
      </c>
      <c r="L329" s="156" t="e">
        <f>Disk!#REF!</f>
        <v>#REF!</v>
      </c>
      <c r="M329" s="156" t="s">
        <v>646</v>
      </c>
    </row>
    <row r="330" spans="1:13" s="238" customFormat="1" ht="26.25" customHeight="1" x14ac:dyDescent="0.2">
      <c r="A330" s="150">
        <v>592</v>
      </c>
      <c r="B330" s="239" t="s">
        <v>331</v>
      </c>
      <c r="C330" s="241" t="str">
        <f>Disk!D10</f>
        <v/>
      </c>
      <c r="D330" s="243" t="str">
        <f>Disk!E10</f>
        <v/>
      </c>
      <c r="E330" s="243" t="str">
        <f>Disk!F10</f>
        <v/>
      </c>
      <c r="F330" s="244">
        <f>Disk!J10</f>
        <v>0</v>
      </c>
      <c r="G330" s="242">
        <f>Disk!A10</f>
        <v>3</v>
      </c>
      <c r="H330" s="158" t="s">
        <v>331</v>
      </c>
      <c r="I330" s="158" t="str">
        <f>Disk!G$4</f>
        <v>750 gram</v>
      </c>
      <c r="J330" s="152" t="str">
        <f>'YARIŞMA BİLGİLERİ'!$F$21</f>
        <v>15 Yaş Kızlar</v>
      </c>
      <c r="K330" s="237" t="str">
        <f t="shared" si="13"/>
        <v>İZMİR-Naili Moran Türkiye Atletizm Şampiyonası</v>
      </c>
      <c r="L330" s="156" t="e">
        <f>Disk!#REF!</f>
        <v>#REF!</v>
      </c>
      <c r="M330" s="156" t="s">
        <v>646</v>
      </c>
    </row>
    <row r="331" spans="1:13" s="238" customFormat="1" ht="26.25" customHeight="1" x14ac:dyDescent="0.2">
      <c r="A331" s="150">
        <v>593</v>
      </c>
      <c r="B331" s="239" t="s">
        <v>331</v>
      </c>
      <c r="C331" s="241" t="str">
        <f>Disk!D11</f>
        <v/>
      </c>
      <c r="D331" s="243" t="str">
        <f>Disk!E11</f>
        <v/>
      </c>
      <c r="E331" s="243" t="str">
        <f>Disk!F11</f>
        <v/>
      </c>
      <c r="F331" s="244">
        <f>Disk!J11</f>
        <v>0</v>
      </c>
      <c r="G331" s="242">
        <f>Disk!A11</f>
        <v>4</v>
      </c>
      <c r="H331" s="158" t="s">
        <v>331</v>
      </c>
      <c r="I331" s="158" t="str">
        <f>Disk!G$4</f>
        <v>750 gram</v>
      </c>
      <c r="J331" s="152" t="str">
        <f>'YARIŞMA BİLGİLERİ'!$F$21</f>
        <v>15 Yaş Kızlar</v>
      </c>
      <c r="K331" s="237" t="str">
        <f t="shared" si="13"/>
        <v>İZMİR-Naili Moran Türkiye Atletizm Şampiyonası</v>
      </c>
      <c r="L331" s="156" t="e">
        <f>Disk!#REF!</f>
        <v>#REF!</v>
      </c>
      <c r="M331" s="156" t="s">
        <v>646</v>
      </c>
    </row>
    <row r="332" spans="1:13" s="238" customFormat="1" ht="26.25" customHeight="1" x14ac:dyDescent="0.2">
      <c r="A332" s="150">
        <v>594</v>
      </c>
      <c r="B332" s="239" t="s">
        <v>331</v>
      </c>
      <c r="C332" s="241" t="str">
        <f>Disk!D12</f>
        <v/>
      </c>
      <c r="D332" s="243" t="str">
        <f>Disk!E12</f>
        <v/>
      </c>
      <c r="E332" s="243" t="str">
        <f>Disk!F12</f>
        <v/>
      </c>
      <c r="F332" s="244">
        <f>Disk!J12</f>
        <v>0</v>
      </c>
      <c r="G332" s="242">
        <f>Disk!A12</f>
        <v>5</v>
      </c>
      <c r="H332" s="158" t="s">
        <v>331</v>
      </c>
      <c r="I332" s="158" t="str">
        <f>Disk!G$4</f>
        <v>750 gram</v>
      </c>
      <c r="J332" s="152" t="str">
        <f>'YARIŞMA BİLGİLERİ'!$F$21</f>
        <v>15 Yaş Kızlar</v>
      </c>
      <c r="K332" s="237" t="str">
        <f t="shared" si="13"/>
        <v>İZMİR-Naili Moran Türkiye Atletizm Şampiyonası</v>
      </c>
      <c r="L332" s="156" t="e">
        <f>Disk!#REF!</f>
        <v>#REF!</v>
      </c>
      <c r="M332" s="156" t="s">
        <v>646</v>
      </c>
    </row>
    <row r="333" spans="1:13" s="238" customFormat="1" ht="26.25" customHeight="1" x14ac:dyDescent="0.2">
      <c r="A333" s="150">
        <v>595</v>
      </c>
      <c r="B333" s="239" t="s">
        <v>331</v>
      </c>
      <c r="C333" s="241" t="str">
        <f>Disk!D13</f>
        <v/>
      </c>
      <c r="D333" s="243" t="str">
        <f>Disk!E13</f>
        <v/>
      </c>
      <c r="E333" s="243" t="str">
        <f>Disk!F13</f>
        <v/>
      </c>
      <c r="F333" s="244">
        <f>Disk!J13</f>
        <v>0</v>
      </c>
      <c r="G333" s="242">
        <f>Disk!A13</f>
        <v>0</v>
      </c>
      <c r="H333" s="158" t="s">
        <v>331</v>
      </c>
      <c r="I333" s="158" t="str">
        <f>Disk!G$4</f>
        <v>750 gram</v>
      </c>
      <c r="J333" s="152" t="str">
        <f>'YARIŞMA BİLGİLERİ'!$F$21</f>
        <v>15 Yaş Kızlar</v>
      </c>
      <c r="K333" s="237" t="str">
        <f t="shared" si="13"/>
        <v>İZMİR-Naili Moran Türkiye Atletizm Şampiyonası</v>
      </c>
      <c r="L333" s="156" t="e">
        <f>Disk!#REF!</f>
        <v>#REF!</v>
      </c>
      <c r="M333" s="156" t="s">
        <v>646</v>
      </c>
    </row>
    <row r="334" spans="1:13" s="238" customFormat="1" ht="26.25" customHeight="1" x14ac:dyDescent="0.2">
      <c r="A334" s="150">
        <v>596</v>
      </c>
      <c r="B334" s="239" t="s">
        <v>331</v>
      </c>
      <c r="C334" s="241" t="str">
        <f>Disk!D14</f>
        <v/>
      </c>
      <c r="D334" s="243" t="str">
        <f>Disk!E14</f>
        <v/>
      </c>
      <c r="E334" s="243" t="str">
        <f>Disk!F14</f>
        <v/>
      </c>
      <c r="F334" s="244">
        <f>Disk!J14</f>
        <v>0</v>
      </c>
      <c r="G334" s="242">
        <f>Disk!A14</f>
        <v>0</v>
      </c>
      <c r="H334" s="158" t="s">
        <v>331</v>
      </c>
      <c r="I334" s="158" t="str">
        <f>Disk!G$4</f>
        <v>750 gram</v>
      </c>
      <c r="J334" s="152" t="str">
        <f>'YARIŞMA BİLGİLERİ'!$F$21</f>
        <v>15 Yaş Kızlar</v>
      </c>
      <c r="K334" s="237" t="str">
        <f t="shared" si="13"/>
        <v>İZMİR-Naili Moran Türkiye Atletizm Şampiyonası</v>
      </c>
      <c r="L334" s="156" t="e">
        <f>Disk!#REF!</f>
        <v>#REF!</v>
      </c>
      <c r="M334" s="156" t="s">
        <v>646</v>
      </c>
    </row>
    <row r="335" spans="1:13" s="238" customFormat="1" ht="26.25" customHeight="1" x14ac:dyDescent="0.2">
      <c r="A335" s="150">
        <v>597</v>
      </c>
      <c r="B335" s="239" t="s">
        <v>331</v>
      </c>
      <c r="C335" s="241" t="str">
        <f>Disk!D15</f>
        <v/>
      </c>
      <c r="D335" s="243" t="str">
        <f>Disk!E15</f>
        <v/>
      </c>
      <c r="E335" s="243" t="str">
        <f>Disk!F15</f>
        <v/>
      </c>
      <c r="F335" s="244">
        <f>Disk!J15</f>
        <v>0</v>
      </c>
      <c r="G335" s="242">
        <f>Disk!A15</f>
        <v>0</v>
      </c>
      <c r="H335" s="158" t="s">
        <v>331</v>
      </c>
      <c r="I335" s="158" t="str">
        <f>Disk!G$4</f>
        <v>750 gram</v>
      </c>
      <c r="J335" s="152" t="str">
        <f>'YARIŞMA BİLGİLERİ'!$F$21</f>
        <v>15 Yaş Kızlar</v>
      </c>
      <c r="K335" s="237" t="str">
        <f t="shared" si="13"/>
        <v>İZMİR-Naili Moran Türkiye Atletizm Şampiyonası</v>
      </c>
      <c r="L335" s="156" t="e">
        <f>Disk!#REF!</f>
        <v>#REF!</v>
      </c>
      <c r="M335" s="156" t="s">
        <v>646</v>
      </c>
    </row>
    <row r="336" spans="1:13" s="238" customFormat="1" ht="26.25" customHeight="1" x14ac:dyDescent="0.2">
      <c r="A336" s="150">
        <v>598</v>
      </c>
      <c r="B336" s="239" t="s">
        <v>331</v>
      </c>
      <c r="C336" s="241" t="str">
        <f>Disk!D16</f>
        <v/>
      </c>
      <c r="D336" s="243" t="str">
        <f>Disk!E16</f>
        <v/>
      </c>
      <c r="E336" s="243" t="str">
        <f>Disk!F16</f>
        <v/>
      </c>
      <c r="F336" s="244">
        <f>Disk!J16</f>
        <v>0</v>
      </c>
      <c r="G336" s="242">
        <f>Disk!A16</f>
        <v>0</v>
      </c>
      <c r="H336" s="158" t="s">
        <v>331</v>
      </c>
      <c r="I336" s="158" t="str">
        <f>Disk!G$4</f>
        <v>750 gram</v>
      </c>
      <c r="J336" s="152" t="str">
        <f>'YARIŞMA BİLGİLERİ'!$F$21</f>
        <v>15 Yaş Kızlar</v>
      </c>
      <c r="K336" s="237" t="str">
        <f t="shared" si="13"/>
        <v>İZMİR-Naili Moran Türkiye Atletizm Şampiyonası</v>
      </c>
      <c r="L336" s="156" t="e">
        <f>Disk!#REF!</f>
        <v>#REF!</v>
      </c>
      <c r="M336" s="156" t="s">
        <v>646</v>
      </c>
    </row>
    <row r="337" spans="1:13" s="238" customFormat="1" ht="26.25" customHeight="1" x14ac:dyDescent="0.2">
      <c r="A337" s="150">
        <v>599</v>
      </c>
      <c r="B337" s="239" t="s">
        <v>331</v>
      </c>
      <c r="C337" s="241" t="str">
        <f>Disk!D17</f>
        <v/>
      </c>
      <c r="D337" s="243" t="str">
        <f>Disk!E17</f>
        <v/>
      </c>
      <c r="E337" s="243" t="str">
        <f>Disk!F17</f>
        <v/>
      </c>
      <c r="F337" s="244">
        <f>Disk!J17</f>
        <v>0</v>
      </c>
      <c r="G337" s="242">
        <f>Disk!A17</f>
        <v>0</v>
      </c>
      <c r="H337" s="158" t="s">
        <v>331</v>
      </c>
      <c r="I337" s="158" t="str">
        <f>Disk!G$4</f>
        <v>750 gram</v>
      </c>
      <c r="J337" s="152" t="str">
        <f>'YARIŞMA BİLGİLERİ'!$F$21</f>
        <v>15 Yaş Kızlar</v>
      </c>
      <c r="K337" s="237" t="str">
        <f t="shared" si="13"/>
        <v>İZMİR-Naili Moran Türkiye Atletizm Şampiyonası</v>
      </c>
      <c r="L337" s="156" t="e">
        <f>Disk!#REF!</f>
        <v>#REF!</v>
      </c>
      <c r="M337" s="156" t="s">
        <v>646</v>
      </c>
    </row>
    <row r="338" spans="1:13" s="238" customFormat="1" ht="26.25" customHeight="1" x14ac:dyDescent="0.2">
      <c r="A338" s="150">
        <v>600</v>
      </c>
      <c r="B338" s="239" t="s">
        <v>331</v>
      </c>
      <c r="C338" s="241" t="str">
        <f>Disk!D18</f>
        <v/>
      </c>
      <c r="D338" s="243" t="str">
        <f>Disk!E18</f>
        <v/>
      </c>
      <c r="E338" s="243" t="str">
        <f>Disk!F18</f>
        <v/>
      </c>
      <c r="F338" s="244">
        <f>Disk!J18</f>
        <v>0</v>
      </c>
      <c r="G338" s="242">
        <f>Disk!A18</f>
        <v>0</v>
      </c>
      <c r="H338" s="158" t="s">
        <v>331</v>
      </c>
      <c r="I338" s="158" t="str">
        <f>Disk!G$4</f>
        <v>750 gram</v>
      </c>
      <c r="J338" s="152" t="str">
        <f>'YARIŞMA BİLGİLERİ'!$F$21</f>
        <v>15 Yaş Kızlar</v>
      </c>
      <c r="K338" s="237" t="str">
        <f t="shared" si="13"/>
        <v>İZMİR-Naili Moran Türkiye Atletizm Şampiyonası</v>
      </c>
      <c r="L338" s="156" t="e">
        <f>Disk!#REF!</f>
        <v>#REF!</v>
      </c>
      <c r="M338" s="156" t="s">
        <v>646</v>
      </c>
    </row>
    <row r="339" spans="1:13" s="238" customFormat="1" ht="26.25" customHeight="1" x14ac:dyDescent="0.2">
      <c r="A339" s="150">
        <v>601</v>
      </c>
      <c r="B339" s="239" t="s">
        <v>331</v>
      </c>
      <c r="C339" s="241" t="str">
        <f>Disk!D19</f>
        <v/>
      </c>
      <c r="D339" s="243" t="str">
        <f>Disk!E19</f>
        <v/>
      </c>
      <c r="E339" s="243" t="str">
        <f>Disk!F19</f>
        <v/>
      </c>
      <c r="F339" s="244">
        <f>Disk!J19</f>
        <v>0</v>
      </c>
      <c r="G339" s="242">
        <f>Disk!A19</f>
        <v>0</v>
      </c>
      <c r="H339" s="158" t="s">
        <v>331</v>
      </c>
      <c r="I339" s="158" t="str">
        <f>Disk!G$4</f>
        <v>750 gram</v>
      </c>
      <c r="J339" s="152" t="str">
        <f>'YARIŞMA BİLGİLERİ'!$F$21</f>
        <v>15 Yaş Kızlar</v>
      </c>
      <c r="K339" s="237" t="str">
        <f t="shared" si="13"/>
        <v>İZMİR-Naili Moran Türkiye Atletizm Şampiyonası</v>
      </c>
      <c r="L339" s="156" t="e">
        <f>Disk!#REF!</f>
        <v>#REF!</v>
      </c>
      <c r="M339" s="156" t="s">
        <v>646</v>
      </c>
    </row>
    <row r="340" spans="1:13" s="238" customFormat="1" ht="26.25" customHeight="1" x14ac:dyDescent="0.2">
      <c r="A340" s="150">
        <v>602</v>
      </c>
      <c r="B340" s="239" t="s">
        <v>331</v>
      </c>
      <c r="C340" s="241" t="str">
        <f>Disk!D20</f>
        <v/>
      </c>
      <c r="D340" s="243" t="str">
        <f>Disk!E20</f>
        <v/>
      </c>
      <c r="E340" s="243" t="str">
        <f>Disk!F20</f>
        <v/>
      </c>
      <c r="F340" s="244">
        <f>Disk!J20</f>
        <v>0</v>
      </c>
      <c r="G340" s="242">
        <f>Disk!A20</f>
        <v>0</v>
      </c>
      <c r="H340" s="158" t="s">
        <v>331</v>
      </c>
      <c r="I340" s="158" t="str">
        <f>Disk!G$4</f>
        <v>750 gram</v>
      </c>
      <c r="J340" s="152" t="str">
        <f>'YARIŞMA BİLGİLERİ'!$F$21</f>
        <v>15 Yaş Kızlar</v>
      </c>
      <c r="K340" s="237" t="str">
        <f t="shared" si="13"/>
        <v>İZMİR-Naili Moran Türkiye Atletizm Şampiyonası</v>
      </c>
      <c r="L340" s="156" t="e">
        <f>Disk!#REF!</f>
        <v>#REF!</v>
      </c>
      <c r="M340" s="156" t="s">
        <v>646</v>
      </c>
    </row>
    <row r="341" spans="1:13" s="238" customFormat="1" ht="26.25" customHeight="1" x14ac:dyDescent="0.2">
      <c r="A341" s="150">
        <v>603</v>
      </c>
      <c r="B341" s="239" t="s">
        <v>331</v>
      </c>
      <c r="C341" s="241" t="str">
        <f>Disk!D21</f>
        <v/>
      </c>
      <c r="D341" s="243" t="str">
        <f>Disk!E21</f>
        <v/>
      </c>
      <c r="E341" s="243" t="str">
        <f>Disk!F21</f>
        <v/>
      </c>
      <c r="F341" s="244">
        <f>Disk!J21</f>
        <v>0</v>
      </c>
      <c r="G341" s="242">
        <f>Disk!A21</f>
        <v>0</v>
      </c>
      <c r="H341" s="158" t="s">
        <v>331</v>
      </c>
      <c r="I341" s="158" t="str">
        <f>Disk!G$4</f>
        <v>750 gram</v>
      </c>
      <c r="J341" s="152" t="str">
        <f>'YARIŞMA BİLGİLERİ'!$F$21</f>
        <v>15 Yaş Kızlar</v>
      </c>
      <c r="K341" s="237" t="str">
        <f t="shared" si="13"/>
        <v>İZMİR-Naili Moran Türkiye Atletizm Şampiyonası</v>
      </c>
      <c r="L341" s="156" t="e">
        <f>Disk!#REF!</f>
        <v>#REF!</v>
      </c>
      <c r="M341" s="156" t="s">
        <v>646</v>
      </c>
    </row>
    <row r="342" spans="1:13" s="238" customFormat="1" ht="26.25" customHeight="1" x14ac:dyDescent="0.2">
      <c r="A342" s="150">
        <v>604</v>
      </c>
      <c r="B342" s="239" t="s">
        <v>331</v>
      </c>
      <c r="C342" s="241" t="str">
        <f>Disk!D22</f>
        <v/>
      </c>
      <c r="D342" s="243" t="str">
        <f>Disk!E22</f>
        <v/>
      </c>
      <c r="E342" s="243" t="str">
        <f>Disk!F22</f>
        <v/>
      </c>
      <c r="F342" s="244">
        <f>Disk!J22</f>
        <v>0</v>
      </c>
      <c r="G342" s="242">
        <f>Disk!A22</f>
        <v>0</v>
      </c>
      <c r="H342" s="158" t="s">
        <v>331</v>
      </c>
      <c r="I342" s="158" t="str">
        <f>Disk!G$4</f>
        <v>750 gram</v>
      </c>
      <c r="J342" s="152" t="str">
        <f>'YARIŞMA BİLGİLERİ'!$F$21</f>
        <v>15 Yaş Kızlar</v>
      </c>
      <c r="K342" s="237" t="str">
        <f t="shared" si="13"/>
        <v>İZMİR-Naili Moran Türkiye Atletizm Şampiyonası</v>
      </c>
      <c r="L342" s="156" t="e">
        <f>Disk!#REF!</f>
        <v>#REF!</v>
      </c>
      <c r="M342" s="156" t="s">
        <v>646</v>
      </c>
    </row>
    <row r="343" spans="1:13" s="238" customFormat="1" ht="26.25" customHeight="1" x14ac:dyDescent="0.2">
      <c r="A343" s="150">
        <v>605</v>
      </c>
      <c r="B343" s="239" t="s">
        <v>331</v>
      </c>
      <c r="C343" s="241" t="str">
        <f>Disk!D23</f>
        <v/>
      </c>
      <c r="D343" s="243" t="str">
        <f>Disk!E23</f>
        <v/>
      </c>
      <c r="E343" s="243" t="str">
        <f>Disk!F23</f>
        <v/>
      </c>
      <c r="F343" s="244">
        <f>Disk!J23</f>
        <v>0</v>
      </c>
      <c r="G343" s="242">
        <f>Disk!A23</f>
        <v>0</v>
      </c>
      <c r="H343" s="158" t="s">
        <v>331</v>
      </c>
      <c r="I343" s="158" t="str">
        <f>Disk!G$4</f>
        <v>750 gram</v>
      </c>
      <c r="J343" s="152" t="str">
        <f>'YARIŞMA BİLGİLERİ'!$F$21</f>
        <v>15 Yaş Kızlar</v>
      </c>
      <c r="K343" s="237" t="str">
        <f t="shared" si="13"/>
        <v>İZMİR-Naili Moran Türkiye Atletizm Şampiyonası</v>
      </c>
      <c r="L343" s="156" t="e">
        <f>Disk!#REF!</f>
        <v>#REF!</v>
      </c>
      <c r="M343" s="156" t="s">
        <v>646</v>
      </c>
    </row>
    <row r="344" spans="1:13" s="238" customFormat="1" ht="26.25" customHeight="1" x14ac:dyDescent="0.2">
      <c r="A344" s="150">
        <v>606</v>
      </c>
      <c r="B344" s="239" t="s">
        <v>331</v>
      </c>
      <c r="C344" s="241" t="str">
        <f>Disk!D24</f>
        <v/>
      </c>
      <c r="D344" s="243" t="str">
        <f>Disk!E24</f>
        <v/>
      </c>
      <c r="E344" s="243" t="str">
        <f>Disk!F24</f>
        <v/>
      </c>
      <c r="F344" s="244">
        <f>Disk!J24</f>
        <v>0</v>
      </c>
      <c r="G344" s="242">
        <f>Disk!A24</f>
        <v>0</v>
      </c>
      <c r="H344" s="158" t="s">
        <v>331</v>
      </c>
      <c r="I344" s="158" t="str">
        <f>Disk!G$4</f>
        <v>750 gram</v>
      </c>
      <c r="J344" s="152" t="str">
        <f>'YARIŞMA BİLGİLERİ'!$F$21</f>
        <v>15 Yaş Kızlar</v>
      </c>
      <c r="K344" s="237" t="str">
        <f t="shared" si="13"/>
        <v>İZMİR-Naili Moran Türkiye Atletizm Şampiyonası</v>
      </c>
      <c r="L344" s="156" t="e">
        <f>Disk!#REF!</f>
        <v>#REF!</v>
      </c>
      <c r="M344" s="156" t="s">
        <v>646</v>
      </c>
    </row>
    <row r="345" spans="1:13" s="238" customFormat="1" ht="26.25" customHeight="1" x14ac:dyDescent="0.2">
      <c r="A345" s="150">
        <v>607</v>
      </c>
      <c r="B345" s="239" t="s">
        <v>331</v>
      </c>
      <c r="C345" s="241" t="str">
        <f>Disk!D25</f>
        <v/>
      </c>
      <c r="D345" s="243" t="str">
        <f>Disk!E25</f>
        <v/>
      </c>
      <c r="E345" s="243" t="str">
        <f>Disk!F25</f>
        <v/>
      </c>
      <c r="F345" s="244">
        <f>Disk!J25</f>
        <v>0</v>
      </c>
      <c r="G345" s="242">
        <f>Disk!A25</f>
        <v>0</v>
      </c>
      <c r="H345" s="158" t="s">
        <v>331</v>
      </c>
      <c r="I345" s="158" t="str">
        <f>Disk!G$4</f>
        <v>750 gram</v>
      </c>
      <c r="J345" s="152" t="str">
        <f>'YARIŞMA BİLGİLERİ'!$F$21</f>
        <v>15 Yaş Kızlar</v>
      </c>
      <c r="K345" s="237" t="str">
        <f t="shared" si="13"/>
        <v>İZMİR-Naili Moran Türkiye Atletizm Şampiyonası</v>
      </c>
      <c r="L345" s="156" t="e">
        <f>Disk!#REF!</f>
        <v>#REF!</v>
      </c>
      <c r="M345" s="156" t="s">
        <v>646</v>
      </c>
    </row>
    <row r="346" spans="1:13" s="238" customFormat="1" ht="26.25" customHeight="1" x14ac:dyDescent="0.2">
      <c r="A346" s="150">
        <v>608</v>
      </c>
      <c r="B346" s="239" t="s">
        <v>331</v>
      </c>
      <c r="C346" s="241" t="str">
        <f>Disk!D26</f>
        <v/>
      </c>
      <c r="D346" s="243" t="str">
        <f>Disk!E26</f>
        <v/>
      </c>
      <c r="E346" s="243" t="str">
        <f>Disk!F26</f>
        <v/>
      </c>
      <c r="F346" s="244">
        <f>Disk!J26</f>
        <v>0</v>
      </c>
      <c r="G346" s="242">
        <f>Disk!A26</f>
        <v>0</v>
      </c>
      <c r="H346" s="158" t="s">
        <v>331</v>
      </c>
      <c r="I346" s="158" t="str">
        <f>Disk!G$4</f>
        <v>750 gram</v>
      </c>
      <c r="J346" s="152" t="str">
        <f>'YARIŞMA BİLGİLERİ'!$F$21</f>
        <v>15 Yaş Kızlar</v>
      </c>
      <c r="K346" s="237" t="str">
        <f t="shared" si="13"/>
        <v>İZMİR-Naili Moran Türkiye Atletizm Şampiyonası</v>
      </c>
      <c r="L346" s="156" t="e">
        <f>Disk!#REF!</f>
        <v>#REF!</v>
      </c>
      <c r="M346" s="156" t="s">
        <v>646</v>
      </c>
    </row>
    <row r="347" spans="1:13" s="238" customFormat="1" ht="26.25" customHeight="1" x14ac:dyDescent="0.2">
      <c r="A347" s="150">
        <v>609</v>
      </c>
      <c r="B347" s="239" t="s">
        <v>331</v>
      </c>
      <c r="C347" s="241" t="str">
        <f>Disk!D27</f>
        <v/>
      </c>
      <c r="D347" s="243" t="str">
        <f>Disk!E27</f>
        <v/>
      </c>
      <c r="E347" s="243" t="str">
        <f>Disk!F27</f>
        <v/>
      </c>
      <c r="F347" s="244">
        <f>Disk!J27</f>
        <v>0</v>
      </c>
      <c r="G347" s="242">
        <f>Disk!A27</f>
        <v>0</v>
      </c>
      <c r="H347" s="158" t="s">
        <v>331</v>
      </c>
      <c r="I347" s="158" t="str">
        <f>Disk!G$4</f>
        <v>750 gram</v>
      </c>
      <c r="J347" s="152" t="str">
        <f>'YARIŞMA BİLGİLERİ'!$F$21</f>
        <v>15 Yaş Kızlar</v>
      </c>
      <c r="K347" s="237" t="str">
        <f t="shared" si="13"/>
        <v>İZMİR-Naili Moran Türkiye Atletizm Şampiyonası</v>
      </c>
      <c r="L347" s="156" t="e">
        <f>Disk!#REF!</f>
        <v>#REF!</v>
      </c>
      <c r="M347" s="156" t="s">
        <v>646</v>
      </c>
    </row>
    <row r="348" spans="1:13" s="238" customFormat="1" ht="26.25" customHeight="1" x14ac:dyDescent="0.2">
      <c r="A348" s="150">
        <v>610</v>
      </c>
      <c r="B348" s="239" t="s">
        <v>331</v>
      </c>
      <c r="C348" s="241" t="str">
        <f>Disk!D28</f>
        <v/>
      </c>
      <c r="D348" s="243" t="str">
        <f>Disk!E28</f>
        <v/>
      </c>
      <c r="E348" s="243" t="str">
        <f>Disk!F28</f>
        <v/>
      </c>
      <c r="F348" s="244">
        <f>Disk!J28</f>
        <v>0</v>
      </c>
      <c r="G348" s="242">
        <f>Disk!A28</f>
        <v>0</v>
      </c>
      <c r="H348" s="158" t="s">
        <v>331</v>
      </c>
      <c r="I348" s="158" t="str">
        <f>Disk!G$4</f>
        <v>750 gram</v>
      </c>
      <c r="J348" s="152" t="str">
        <f>'YARIŞMA BİLGİLERİ'!$F$21</f>
        <v>15 Yaş Kızlar</v>
      </c>
      <c r="K348" s="237" t="str">
        <f t="shared" si="13"/>
        <v>İZMİR-Naili Moran Türkiye Atletizm Şampiyonası</v>
      </c>
      <c r="L348" s="156" t="e">
        <f>Disk!#REF!</f>
        <v>#REF!</v>
      </c>
      <c r="M348" s="156" t="s">
        <v>646</v>
      </c>
    </row>
    <row r="349" spans="1:13" s="238" customFormat="1" ht="26.25" customHeight="1" x14ac:dyDescent="0.2">
      <c r="A349" s="150">
        <v>611</v>
      </c>
      <c r="B349" s="239" t="s">
        <v>331</v>
      </c>
      <c r="C349" s="241" t="str">
        <f>Disk!D29</f>
        <v/>
      </c>
      <c r="D349" s="243" t="str">
        <f>Disk!E29</f>
        <v/>
      </c>
      <c r="E349" s="243" t="str">
        <f>Disk!F29</f>
        <v/>
      </c>
      <c r="F349" s="244">
        <f>Disk!J29</f>
        <v>0</v>
      </c>
      <c r="G349" s="242">
        <f>Disk!A29</f>
        <v>0</v>
      </c>
      <c r="H349" s="158" t="s">
        <v>331</v>
      </c>
      <c r="I349" s="158" t="str">
        <f>Disk!G$4</f>
        <v>750 gram</v>
      </c>
      <c r="J349" s="152" t="str">
        <f>'YARIŞMA BİLGİLERİ'!$F$21</f>
        <v>15 Yaş Kızlar</v>
      </c>
      <c r="K349" s="237" t="str">
        <f t="shared" si="13"/>
        <v>İZMİR-Naili Moran Türkiye Atletizm Şampiyonası</v>
      </c>
      <c r="L349" s="156" t="e">
        <f>Disk!#REF!</f>
        <v>#REF!</v>
      </c>
      <c r="M349" s="156" t="s">
        <v>646</v>
      </c>
    </row>
    <row r="350" spans="1:13" s="238" customFormat="1" ht="26.25" customHeight="1" x14ac:dyDescent="0.2">
      <c r="A350" s="150">
        <v>612</v>
      </c>
      <c r="B350" s="239" t="s">
        <v>331</v>
      </c>
      <c r="C350" s="241" t="str">
        <f>Disk!D30</f>
        <v/>
      </c>
      <c r="D350" s="243" t="str">
        <f>Disk!E30</f>
        <v/>
      </c>
      <c r="E350" s="243" t="str">
        <f>Disk!F30</f>
        <v/>
      </c>
      <c r="F350" s="244">
        <f>Disk!J30</f>
        <v>0</v>
      </c>
      <c r="G350" s="242">
        <f>Disk!A30</f>
        <v>0</v>
      </c>
      <c r="H350" s="158" t="s">
        <v>331</v>
      </c>
      <c r="I350" s="158" t="str">
        <f>Disk!G$4</f>
        <v>750 gram</v>
      </c>
      <c r="J350" s="152" t="str">
        <f>'YARIŞMA BİLGİLERİ'!$F$21</f>
        <v>15 Yaş Kızlar</v>
      </c>
      <c r="K350" s="237" t="str">
        <f t="shared" si="13"/>
        <v>İZMİR-Naili Moran Türkiye Atletizm Şampiyonası</v>
      </c>
      <c r="L350" s="156" t="e">
        <f>Disk!#REF!</f>
        <v>#REF!</v>
      </c>
      <c r="M350" s="156" t="s">
        <v>646</v>
      </c>
    </row>
    <row r="351" spans="1:13" s="238" customFormat="1" ht="26.25" customHeight="1" x14ac:dyDescent="0.2">
      <c r="A351" s="150">
        <v>613</v>
      </c>
      <c r="B351" s="239" t="s">
        <v>331</v>
      </c>
      <c r="C351" s="241" t="str">
        <f>Disk!D31</f>
        <v/>
      </c>
      <c r="D351" s="243" t="str">
        <f>Disk!E31</f>
        <v/>
      </c>
      <c r="E351" s="243" t="str">
        <f>Disk!F31</f>
        <v/>
      </c>
      <c r="F351" s="244">
        <f>Disk!J31</f>
        <v>0</v>
      </c>
      <c r="G351" s="242">
        <f>Disk!A31</f>
        <v>0</v>
      </c>
      <c r="H351" s="158" t="s">
        <v>331</v>
      </c>
      <c r="I351" s="158" t="str">
        <f>Disk!G$4</f>
        <v>750 gram</v>
      </c>
      <c r="J351" s="152" t="str">
        <f>'YARIŞMA BİLGİLERİ'!$F$21</f>
        <v>15 Yaş Kızlar</v>
      </c>
      <c r="K351" s="237" t="str">
        <f t="shared" si="13"/>
        <v>İZMİR-Naili Moran Türkiye Atletizm Şampiyonası</v>
      </c>
      <c r="L351" s="156" t="e">
        <f>Disk!#REF!</f>
        <v>#REF!</v>
      </c>
      <c r="M351" s="156" t="s">
        <v>646</v>
      </c>
    </row>
    <row r="352" spans="1:13" s="238" customFormat="1" ht="26.25" customHeight="1" x14ac:dyDescent="0.2">
      <c r="A352" s="150">
        <v>614</v>
      </c>
      <c r="B352" s="239" t="s">
        <v>331</v>
      </c>
      <c r="C352" s="241" t="str">
        <f>Disk!D32</f>
        <v/>
      </c>
      <c r="D352" s="243" t="str">
        <f>Disk!E32</f>
        <v/>
      </c>
      <c r="E352" s="243" t="str">
        <f>Disk!F32</f>
        <v/>
      </c>
      <c r="F352" s="244">
        <f>Disk!J32</f>
        <v>0</v>
      </c>
      <c r="G352" s="242">
        <f>Disk!A32</f>
        <v>0</v>
      </c>
      <c r="H352" s="158" t="s">
        <v>331</v>
      </c>
      <c r="I352" s="158" t="str">
        <f>Disk!G$4</f>
        <v>750 gram</v>
      </c>
      <c r="J352" s="152" t="str">
        <f>'YARIŞMA BİLGİLERİ'!$F$21</f>
        <v>15 Yaş Kızlar</v>
      </c>
      <c r="K352" s="237" t="str">
        <f t="shared" si="13"/>
        <v>İZMİR-Naili Moran Türkiye Atletizm Şampiyonası</v>
      </c>
      <c r="L352" s="156" t="e">
        <f>Disk!#REF!</f>
        <v>#REF!</v>
      </c>
      <c r="M352" s="156" t="s">
        <v>646</v>
      </c>
    </row>
    <row r="353" spans="1:13" s="238" customFormat="1" ht="26.25" customHeight="1" x14ac:dyDescent="0.2">
      <c r="A353" s="150">
        <v>615</v>
      </c>
      <c r="B353" s="239" t="s">
        <v>331</v>
      </c>
      <c r="C353" s="241" t="str">
        <f>Disk!D33</f>
        <v/>
      </c>
      <c r="D353" s="243" t="str">
        <f>Disk!E33</f>
        <v/>
      </c>
      <c r="E353" s="243" t="str">
        <f>Disk!F33</f>
        <v/>
      </c>
      <c r="F353" s="244">
        <f>Disk!J33</f>
        <v>0</v>
      </c>
      <c r="G353" s="242">
        <f>Disk!A33</f>
        <v>0</v>
      </c>
      <c r="H353" s="158" t="s">
        <v>331</v>
      </c>
      <c r="I353" s="158" t="str">
        <f>Disk!G$4</f>
        <v>750 gram</v>
      </c>
      <c r="J353" s="152" t="str">
        <f>'YARIŞMA BİLGİLERİ'!$F$21</f>
        <v>15 Yaş Kızlar</v>
      </c>
      <c r="K353" s="237" t="str">
        <f t="shared" si="13"/>
        <v>İZMİR-Naili Moran Türkiye Atletizm Şampiyonası</v>
      </c>
      <c r="L353" s="156" t="e">
        <f>Disk!#REF!</f>
        <v>#REF!</v>
      </c>
      <c r="M353" s="156" t="s">
        <v>646</v>
      </c>
    </row>
    <row r="354" spans="1:13" s="238" customFormat="1" ht="26.25" customHeight="1" x14ac:dyDescent="0.2">
      <c r="A354" s="150">
        <v>616</v>
      </c>
      <c r="B354" s="239" t="s">
        <v>331</v>
      </c>
      <c r="C354" s="241" t="str">
        <f>Disk!D34</f>
        <v/>
      </c>
      <c r="D354" s="243" t="str">
        <f>Disk!E34</f>
        <v/>
      </c>
      <c r="E354" s="243" t="str">
        <f>Disk!F34</f>
        <v/>
      </c>
      <c r="F354" s="244">
        <f>Disk!J34</f>
        <v>0</v>
      </c>
      <c r="G354" s="242">
        <f>Disk!A34</f>
        <v>0</v>
      </c>
      <c r="H354" s="158" t="s">
        <v>331</v>
      </c>
      <c r="I354" s="158" t="str">
        <f>Disk!G$4</f>
        <v>750 gram</v>
      </c>
      <c r="J354" s="152" t="str">
        <f>'YARIŞMA BİLGİLERİ'!$F$21</f>
        <v>15 Yaş Kızlar</v>
      </c>
      <c r="K354" s="237" t="str">
        <f t="shared" si="13"/>
        <v>İZMİR-Naili Moran Türkiye Atletizm Şampiyonası</v>
      </c>
      <c r="L354" s="156" t="e">
        <f>Disk!#REF!</f>
        <v>#REF!</v>
      </c>
      <c r="M354" s="156" t="s">
        <v>646</v>
      </c>
    </row>
    <row r="355" spans="1:13" s="238" customFormat="1" ht="26.25" customHeight="1" x14ac:dyDescent="0.2">
      <c r="A355" s="150">
        <v>617</v>
      </c>
      <c r="B355" s="239" t="s">
        <v>331</v>
      </c>
      <c r="C355" s="241" t="str">
        <f>Disk!D35</f>
        <v/>
      </c>
      <c r="D355" s="243" t="str">
        <f>Disk!E35</f>
        <v/>
      </c>
      <c r="E355" s="243" t="str">
        <f>Disk!F35</f>
        <v/>
      </c>
      <c r="F355" s="244">
        <f>Disk!J35</f>
        <v>0</v>
      </c>
      <c r="G355" s="242">
        <f>Disk!A35</f>
        <v>0</v>
      </c>
      <c r="H355" s="158" t="s">
        <v>331</v>
      </c>
      <c r="I355" s="158" t="str">
        <f>Disk!G$4</f>
        <v>750 gram</v>
      </c>
      <c r="J355" s="152" t="str">
        <f>'YARIŞMA BİLGİLERİ'!$F$21</f>
        <v>15 Yaş Kızlar</v>
      </c>
      <c r="K355" s="237" t="str">
        <f t="shared" si="13"/>
        <v>İZMİR-Naili Moran Türkiye Atletizm Şampiyonası</v>
      </c>
      <c r="L355" s="156" t="e">
        <f>Disk!#REF!</f>
        <v>#REF!</v>
      </c>
      <c r="M355" s="156" t="s">
        <v>646</v>
      </c>
    </row>
    <row r="356" spans="1:13" s="238" customFormat="1" ht="26.25" customHeight="1" x14ac:dyDescent="0.2">
      <c r="A356" s="150">
        <v>618</v>
      </c>
      <c r="B356" s="239" t="s">
        <v>331</v>
      </c>
      <c r="C356" s="241" t="str">
        <f>Disk!D36</f>
        <v/>
      </c>
      <c r="D356" s="243" t="str">
        <f>Disk!E36</f>
        <v/>
      </c>
      <c r="E356" s="243" t="str">
        <f>Disk!F36</f>
        <v/>
      </c>
      <c r="F356" s="244">
        <f>Disk!J36</f>
        <v>0</v>
      </c>
      <c r="G356" s="242">
        <f>Disk!A36</f>
        <v>0</v>
      </c>
      <c r="H356" s="158" t="s">
        <v>331</v>
      </c>
      <c r="I356" s="158" t="str">
        <f>Disk!G$4</f>
        <v>750 gram</v>
      </c>
      <c r="J356" s="152" t="str">
        <f>'YARIŞMA BİLGİLERİ'!$F$21</f>
        <v>15 Yaş Kızlar</v>
      </c>
      <c r="K356" s="237" t="str">
        <f t="shared" si="13"/>
        <v>İZMİR-Naili Moran Türkiye Atletizm Şampiyonası</v>
      </c>
      <c r="L356" s="156" t="e">
        <f>Disk!#REF!</f>
        <v>#REF!</v>
      </c>
      <c r="M356" s="156" t="s">
        <v>646</v>
      </c>
    </row>
    <row r="357" spans="1:13" s="238" customFormat="1" ht="26.25" customHeight="1" x14ac:dyDescent="0.2">
      <c r="A357" s="150">
        <v>619</v>
      </c>
      <c r="B357" s="239" t="s">
        <v>331</v>
      </c>
      <c r="C357" s="241" t="str">
        <f>Disk!D37</f>
        <v/>
      </c>
      <c r="D357" s="243" t="str">
        <f>Disk!E37</f>
        <v/>
      </c>
      <c r="E357" s="243" t="str">
        <f>Disk!F37</f>
        <v/>
      </c>
      <c r="F357" s="244">
        <f>Disk!J37</f>
        <v>0</v>
      </c>
      <c r="G357" s="242">
        <f>Disk!A37</f>
        <v>0</v>
      </c>
      <c r="H357" s="158" t="s">
        <v>331</v>
      </c>
      <c r="I357" s="158" t="str">
        <f>Disk!G$4</f>
        <v>750 gram</v>
      </c>
      <c r="J357" s="152" t="str">
        <f>'YARIŞMA BİLGİLERİ'!$F$21</f>
        <v>15 Yaş Kızlar</v>
      </c>
      <c r="K357" s="237" t="str">
        <f t="shared" si="13"/>
        <v>İZMİR-Naili Moran Türkiye Atletizm Şampiyonası</v>
      </c>
      <c r="L357" s="156" t="e">
        <f>Disk!#REF!</f>
        <v>#REF!</v>
      </c>
      <c r="M357" s="156" t="s">
        <v>646</v>
      </c>
    </row>
    <row r="358" spans="1:13" s="238" customFormat="1" ht="26.25" customHeight="1" x14ac:dyDescent="0.2">
      <c r="A358" s="150">
        <v>620</v>
      </c>
      <c r="B358" s="239" t="s">
        <v>331</v>
      </c>
      <c r="C358" s="241" t="str">
        <f>Disk!D38</f>
        <v/>
      </c>
      <c r="D358" s="243" t="str">
        <f>Disk!E38</f>
        <v/>
      </c>
      <c r="E358" s="243" t="str">
        <f>Disk!F38</f>
        <v/>
      </c>
      <c r="F358" s="244">
        <f>Disk!J38</f>
        <v>0</v>
      </c>
      <c r="G358" s="242">
        <f>Disk!A38</f>
        <v>0</v>
      </c>
      <c r="H358" s="158" t="s">
        <v>331</v>
      </c>
      <c r="I358" s="158" t="str">
        <f>Disk!G$4</f>
        <v>750 gram</v>
      </c>
      <c r="J358" s="152" t="str">
        <f>'YARIŞMA BİLGİLERİ'!$F$21</f>
        <v>15 Yaş Kızlar</v>
      </c>
      <c r="K358" s="237" t="str">
        <f t="shared" si="13"/>
        <v>İZMİR-Naili Moran Türkiye Atletizm Şampiyonası</v>
      </c>
      <c r="L358" s="156" t="e">
        <f>Disk!#REF!</f>
        <v>#REF!</v>
      </c>
      <c r="M358" s="156" t="s">
        <v>646</v>
      </c>
    </row>
    <row r="359" spans="1:13" s="238" customFormat="1" ht="26.25" customHeight="1" x14ac:dyDescent="0.2">
      <c r="A359" s="150">
        <v>621</v>
      </c>
      <c r="B359" s="239" t="s">
        <v>331</v>
      </c>
      <c r="C359" s="241" t="str">
        <f>Disk!D39</f>
        <v/>
      </c>
      <c r="D359" s="243" t="str">
        <f>Disk!E39</f>
        <v/>
      </c>
      <c r="E359" s="243" t="str">
        <f>Disk!F39</f>
        <v/>
      </c>
      <c r="F359" s="244">
        <f>Disk!J39</f>
        <v>0</v>
      </c>
      <c r="G359" s="242">
        <f>Disk!A39</f>
        <v>0</v>
      </c>
      <c r="H359" s="158" t="s">
        <v>331</v>
      </c>
      <c r="I359" s="158" t="str">
        <f>Disk!G$4</f>
        <v>750 gram</v>
      </c>
      <c r="J359" s="152" t="str">
        <f>'YARIŞMA BİLGİLERİ'!$F$21</f>
        <v>15 Yaş Kızlar</v>
      </c>
      <c r="K359" s="237" t="str">
        <f t="shared" si="13"/>
        <v>İZMİR-Naili Moran Türkiye Atletizm Şampiyonası</v>
      </c>
      <c r="L359" s="156" t="e">
        <f>Disk!#REF!</f>
        <v>#REF!</v>
      </c>
      <c r="M359" s="156" t="s">
        <v>646</v>
      </c>
    </row>
    <row r="360" spans="1:13" s="238" customFormat="1" ht="26.25" customHeight="1" x14ac:dyDescent="0.2">
      <c r="A360" s="150">
        <v>622</v>
      </c>
      <c r="B360" s="239" t="s">
        <v>331</v>
      </c>
      <c r="C360" s="241" t="str">
        <f>Disk!D40</f>
        <v/>
      </c>
      <c r="D360" s="243" t="str">
        <f>Disk!E40</f>
        <v/>
      </c>
      <c r="E360" s="243" t="str">
        <f>Disk!F40</f>
        <v/>
      </c>
      <c r="F360" s="244">
        <f>Disk!J40</f>
        <v>0</v>
      </c>
      <c r="G360" s="242">
        <f>Disk!A40</f>
        <v>0</v>
      </c>
      <c r="H360" s="158" t="s">
        <v>331</v>
      </c>
      <c r="I360" s="158" t="str">
        <f>Disk!G$4</f>
        <v>750 gram</v>
      </c>
      <c r="J360" s="152" t="str">
        <f>'YARIŞMA BİLGİLERİ'!$F$21</f>
        <v>15 Yaş Kızlar</v>
      </c>
      <c r="K360" s="237" t="str">
        <f t="shared" si="13"/>
        <v>İZMİR-Naili Moran Türkiye Atletizm Şampiyonası</v>
      </c>
      <c r="L360" s="156" t="e">
        <f>Disk!#REF!</f>
        <v>#REF!</v>
      </c>
      <c r="M360" s="156" t="s">
        <v>646</v>
      </c>
    </row>
    <row r="361" spans="1:13" s="238" customFormat="1" ht="26.25" customHeight="1" x14ac:dyDescent="0.2">
      <c r="A361" s="150">
        <v>623</v>
      </c>
      <c r="B361" s="239" t="s">
        <v>331</v>
      </c>
      <c r="C361" s="241" t="str">
        <f>Disk!D41</f>
        <v/>
      </c>
      <c r="D361" s="243" t="str">
        <f>Disk!E41</f>
        <v/>
      </c>
      <c r="E361" s="243" t="str">
        <f>Disk!F41</f>
        <v/>
      </c>
      <c r="F361" s="244">
        <f>Disk!J41</f>
        <v>0</v>
      </c>
      <c r="G361" s="242">
        <f>Disk!A41</f>
        <v>0</v>
      </c>
      <c r="H361" s="158" t="s">
        <v>331</v>
      </c>
      <c r="I361" s="158" t="str">
        <f>Disk!G$4</f>
        <v>750 gram</v>
      </c>
      <c r="J361" s="152" t="str">
        <f>'YARIŞMA BİLGİLERİ'!$F$21</f>
        <v>15 Yaş Kızlar</v>
      </c>
      <c r="K361" s="237" t="str">
        <f t="shared" si="13"/>
        <v>İZMİR-Naili Moran Türkiye Atletizm Şampiyonası</v>
      </c>
      <c r="L361" s="156" t="e">
        <f>Disk!#REF!</f>
        <v>#REF!</v>
      </c>
      <c r="M361" s="156" t="s">
        <v>646</v>
      </c>
    </row>
    <row r="362" spans="1:13" s="238" customFormat="1" ht="26.25" customHeight="1" x14ac:dyDescent="0.2">
      <c r="A362" s="150">
        <v>624</v>
      </c>
      <c r="B362" s="239" t="s">
        <v>331</v>
      </c>
      <c r="C362" s="241" t="str">
        <f>Disk!D42</f>
        <v/>
      </c>
      <c r="D362" s="243" t="str">
        <f>Disk!E42</f>
        <v/>
      </c>
      <c r="E362" s="243" t="str">
        <f>Disk!F42</f>
        <v/>
      </c>
      <c r="F362" s="244">
        <f>Disk!J42</f>
        <v>0</v>
      </c>
      <c r="G362" s="242">
        <f>Disk!A42</f>
        <v>0</v>
      </c>
      <c r="H362" s="158" t="s">
        <v>331</v>
      </c>
      <c r="I362" s="158" t="str">
        <f>Disk!G$4</f>
        <v>750 gram</v>
      </c>
      <c r="J362" s="152" t="str">
        <f>'YARIŞMA BİLGİLERİ'!$F$21</f>
        <v>15 Yaş Kızlar</v>
      </c>
      <c r="K362" s="237" t="str">
        <f t="shared" si="13"/>
        <v>İZMİR-Naili Moran Türkiye Atletizm Şampiyonası</v>
      </c>
      <c r="L362" s="156" t="e">
        <f>Disk!#REF!</f>
        <v>#REF!</v>
      </c>
      <c r="M362" s="156" t="s">
        <v>646</v>
      </c>
    </row>
    <row r="363" spans="1:13" s="238" customFormat="1" ht="26.25" customHeight="1" x14ac:dyDescent="0.2">
      <c r="A363" s="150">
        <v>625</v>
      </c>
      <c r="B363" s="239" t="s">
        <v>331</v>
      </c>
      <c r="C363" s="241" t="str">
        <f>Disk!D43</f>
        <v/>
      </c>
      <c r="D363" s="243" t="str">
        <f>Disk!E43</f>
        <v/>
      </c>
      <c r="E363" s="243" t="str">
        <f>Disk!F43</f>
        <v/>
      </c>
      <c r="F363" s="244">
        <f>Disk!J43</f>
        <v>0</v>
      </c>
      <c r="G363" s="242">
        <f>Disk!A43</f>
        <v>0</v>
      </c>
      <c r="H363" s="158" t="s">
        <v>331</v>
      </c>
      <c r="I363" s="158" t="str">
        <f>Disk!G$4</f>
        <v>750 gram</v>
      </c>
      <c r="J363" s="152" t="str">
        <f>'YARIŞMA BİLGİLERİ'!$F$21</f>
        <v>15 Yaş Kızlar</v>
      </c>
      <c r="K363" s="237" t="str">
        <f t="shared" si="13"/>
        <v>İZMİR-Naili Moran Türkiye Atletizm Şampiyonası</v>
      </c>
      <c r="L363" s="156" t="e">
        <f>Disk!#REF!</f>
        <v>#REF!</v>
      </c>
      <c r="M363" s="156" t="s">
        <v>646</v>
      </c>
    </row>
    <row r="364" spans="1:13" s="238" customFormat="1" ht="26.25" customHeight="1" x14ac:dyDescent="0.2">
      <c r="A364" s="150">
        <v>626</v>
      </c>
      <c r="B364" s="239" t="s">
        <v>331</v>
      </c>
      <c r="C364" s="241" t="str">
        <f>Disk!D44</f>
        <v/>
      </c>
      <c r="D364" s="243" t="str">
        <f>Disk!E44</f>
        <v/>
      </c>
      <c r="E364" s="243" t="str">
        <f>Disk!F44</f>
        <v/>
      </c>
      <c r="F364" s="244">
        <f>Disk!J44</f>
        <v>0</v>
      </c>
      <c r="G364" s="242">
        <f>Disk!A44</f>
        <v>0</v>
      </c>
      <c r="H364" s="158" t="s">
        <v>331</v>
      </c>
      <c r="I364" s="158" t="str">
        <f>Disk!G$4</f>
        <v>750 gram</v>
      </c>
      <c r="J364" s="152" t="str">
        <f>'YARIŞMA BİLGİLERİ'!$F$21</f>
        <v>15 Yaş Kızlar</v>
      </c>
      <c r="K364" s="237" t="str">
        <f t="shared" si="13"/>
        <v>İZMİR-Naili Moran Türkiye Atletizm Şampiyonası</v>
      </c>
      <c r="L364" s="156" t="e">
        <f>Disk!#REF!</f>
        <v>#REF!</v>
      </c>
      <c r="M364" s="156" t="s">
        <v>646</v>
      </c>
    </row>
    <row r="365" spans="1:13" s="238" customFormat="1" ht="26.25" customHeight="1" x14ac:dyDescent="0.2">
      <c r="A365" s="150">
        <v>627</v>
      </c>
      <c r="B365" s="239" t="s">
        <v>331</v>
      </c>
      <c r="C365" s="241" t="str">
        <f>Disk!D45</f>
        <v/>
      </c>
      <c r="D365" s="243" t="str">
        <f>Disk!E45</f>
        <v/>
      </c>
      <c r="E365" s="243" t="str">
        <f>Disk!F45</f>
        <v/>
      </c>
      <c r="F365" s="244">
        <f>Disk!J45</f>
        <v>0</v>
      </c>
      <c r="G365" s="242">
        <f>Disk!A45</f>
        <v>0</v>
      </c>
      <c r="H365" s="158" t="s">
        <v>331</v>
      </c>
      <c r="I365" s="158" t="str">
        <f>Disk!G$4</f>
        <v>750 gram</v>
      </c>
      <c r="J365" s="152" t="str">
        <f>'YARIŞMA BİLGİLERİ'!$F$21</f>
        <v>15 Yaş Kızlar</v>
      </c>
      <c r="K365" s="237" t="str">
        <f t="shared" si="13"/>
        <v>İZMİR-Naili Moran Türkiye Atletizm Şampiyonası</v>
      </c>
      <c r="L365" s="156" t="e">
        <f>Disk!#REF!</f>
        <v>#REF!</v>
      </c>
      <c r="M365" s="156" t="s">
        <v>646</v>
      </c>
    </row>
    <row r="366" spans="1:13" s="238" customFormat="1" ht="26.25" customHeight="1" x14ac:dyDescent="0.2">
      <c r="A366" s="150">
        <v>628</v>
      </c>
      <c r="B366" s="239" t="s">
        <v>331</v>
      </c>
      <c r="C366" s="241" t="str">
        <f>Disk!D46</f>
        <v/>
      </c>
      <c r="D366" s="243" t="str">
        <f>Disk!E46</f>
        <v/>
      </c>
      <c r="E366" s="243" t="str">
        <f>Disk!F46</f>
        <v/>
      </c>
      <c r="F366" s="244">
        <f>Disk!J46</f>
        <v>0</v>
      </c>
      <c r="G366" s="242">
        <f>Disk!A46</f>
        <v>0</v>
      </c>
      <c r="H366" s="158" t="s">
        <v>331</v>
      </c>
      <c r="I366" s="158" t="str">
        <f>Disk!G$4</f>
        <v>750 gram</v>
      </c>
      <c r="J366" s="152" t="str">
        <f>'YARIŞMA BİLGİLERİ'!$F$21</f>
        <v>15 Yaş Kızlar</v>
      </c>
      <c r="K366" s="237" t="str">
        <f t="shared" si="13"/>
        <v>İZMİR-Naili Moran Türkiye Atletizm Şampiyonası</v>
      </c>
      <c r="L366" s="156" t="e">
        <f>Disk!#REF!</f>
        <v>#REF!</v>
      </c>
      <c r="M366" s="156" t="s">
        <v>646</v>
      </c>
    </row>
    <row r="367" spans="1:13" s="238" customFormat="1" ht="26.25" customHeight="1" x14ac:dyDescent="0.2">
      <c r="A367" s="150">
        <v>629</v>
      </c>
      <c r="B367" s="239" t="s">
        <v>331</v>
      </c>
      <c r="C367" s="241" t="str">
        <f>Disk!D47</f>
        <v/>
      </c>
      <c r="D367" s="243" t="str">
        <f>Disk!E47</f>
        <v/>
      </c>
      <c r="E367" s="243" t="str">
        <f>Disk!F47</f>
        <v/>
      </c>
      <c r="F367" s="244">
        <f>Disk!J47</f>
        <v>0</v>
      </c>
      <c r="G367" s="242">
        <f>Disk!A47</f>
        <v>0</v>
      </c>
      <c r="H367" s="158" t="s">
        <v>331</v>
      </c>
      <c r="I367" s="158" t="str">
        <f>Disk!G$4</f>
        <v>750 gram</v>
      </c>
      <c r="J367" s="152" t="str">
        <f>'YARIŞMA BİLGİLERİ'!$F$21</f>
        <v>15 Yaş Kızlar</v>
      </c>
      <c r="K367" s="237" t="str">
        <f t="shared" si="13"/>
        <v>İZMİR-Naili Moran Türkiye Atletizm Şampiyonası</v>
      </c>
      <c r="L367" s="156" t="e">
        <f>Disk!#REF!</f>
        <v>#REF!</v>
      </c>
      <c r="M367" s="156" t="s">
        <v>646</v>
      </c>
    </row>
    <row r="368" spans="1:13" s="238" customFormat="1" ht="26.25" customHeight="1" x14ac:dyDescent="0.2">
      <c r="A368" s="150">
        <v>635</v>
      </c>
      <c r="B368" s="239" t="s">
        <v>332</v>
      </c>
      <c r="C368" s="241" t="str">
        <f>Cirit!D8</f>
        <v/>
      </c>
      <c r="D368" s="243" t="str">
        <f>Cirit!E8</f>
        <v/>
      </c>
      <c r="E368" s="243" t="str">
        <f>Cirit!F8</f>
        <v/>
      </c>
      <c r="F368" s="244">
        <f>Cirit!J8</f>
        <v>0</v>
      </c>
      <c r="G368" s="242">
        <f>Cirit!A8</f>
        <v>1</v>
      </c>
      <c r="H368" s="158" t="s">
        <v>332</v>
      </c>
      <c r="I368" s="158" t="str">
        <f>Cirit!G$4</f>
        <v>400 gr.</v>
      </c>
      <c r="J368" s="152" t="str">
        <f>'YARIŞMA BİLGİLERİ'!$F$21</f>
        <v>15 Yaş Kızlar</v>
      </c>
      <c r="K368" s="237" t="str">
        <f t="shared" si="13"/>
        <v>İZMİR-Naili Moran Türkiye Atletizm Şampiyonası</v>
      </c>
      <c r="L368" s="156" t="e">
        <f>Cirit!#REF!</f>
        <v>#REF!</v>
      </c>
      <c r="M368" s="156" t="s">
        <v>646</v>
      </c>
    </row>
    <row r="369" spans="1:13" s="238" customFormat="1" ht="26.25" customHeight="1" x14ac:dyDescent="0.2">
      <c r="A369" s="150">
        <v>636</v>
      </c>
      <c r="B369" s="239" t="s">
        <v>332</v>
      </c>
      <c r="C369" s="241" t="str">
        <f>Cirit!D9</f>
        <v/>
      </c>
      <c r="D369" s="243" t="str">
        <f>Cirit!E9</f>
        <v/>
      </c>
      <c r="E369" s="243" t="str">
        <f>Cirit!F9</f>
        <v/>
      </c>
      <c r="F369" s="244">
        <f>Cirit!J9</f>
        <v>0</v>
      </c>
      <c r="G369" s="242">
        <f>Cirit!A9</f>
        <v>2</v>
      </c>
      <c r="H369" s="158" t="s">
        <v>332</v>
      </c>
      <c r="I369" s="158" t="str">
        <f>Cirit!G$4</f>
        <v>400 gr.</v>
      </c>
      <c r="J369" s="152" t="str">
        <f>'YARIŞMA BİLGİLERİ'!$F$21</f>
        <v>15 Yaş Kızlar</v>
      </c>
      <c r="K369" s="237" t="str">
        <f t="shared" si="13"/>
        <v>İZMİR-Naili Moran Türkiye Atletizm Şampiyonası</v>
      </c>
      <c r="L369" s="156" t="e">
        <f>Cirit!#REF!</f>
        <v>#REF!</v>
      </c>
      <c r="M369" s="156" t="s">
        <v>646</v>
      </c>
    </row>
    <row r="370" spans="1:13" s="238" customFormat="1" ht="26.25" customHeight="1" x14ac:dyDescent="0.2">
      <c r="A370" s="150">
        <v>637</v>
      </c>
      <c r="B370" s="239" t="s">
        <v>332</v>
      </c>
      <c r="C370" s="241" t="str">
        <f>Cirit!D10</f>
        <v/>
      </c>
      <c r="D370" s="243" t="str">
        <f>Cirit!E10</f>
        <v/>
      </c>
      <c r="E370" s="243" t="str">
        <f>Cirit!F10</f>
        <v/>
      </c>
      <c r="F370" s="244">
        <f>Cirit!J10</f>
        <v>0</v>
      </c>
      <c r="G370" s="242">
        <f>Cirit!A10</f>
        <v>3</v>
      </c>
      <c r="H370" s="158" t="s">
        <v>332</v>
      </c>
      <c r="I370" s="158" t="str">
        <f>Cirit!G$4</f>
        <v>400 gr.</v>
      </c>
      <c r="J370" s="152" t="str">
        <f>'YARIŞMA BİLGİLERİ'!$F$21</f>
        <v>15 Yaş Kızlar</v>
      </c>
      <c r="K370" s="237" t="str">
        <f t="shared" si="13"/>
        <v>İZMİR-Naili Moran Türkiye Atletizm Şampiyonası</v>
      </c>
      <c r="L370" s="156" t="e">
        <f>Cirit!#REF!</f>
        <v>#REF!</v>
      </c>
      <c r="M370" s="156" t="s">
        <v>646</v>
      </c>
    </row>
    <row r="371" spans="1:13" s="238" customFormat="1" ht="26.25" customHeight="1" x14ac:dyDescent="0.2">
      <c r="A371" s="150">
        <v>638</v>
      </c>
      <c r="B371" s="239" t="s">
        <v>332</v>
      </c>
      <c r="C371" s="241" t="str">
        <f>Cirit!D11</f>
        <v/>
      </c>
      <c r="D371" s="243" t="str">
        <f>Cirit!E11</f>
        <v/>
      </c>
      <c r="E371" s="243" t="str">
        <f>Cirit!F11</f>
        <v/>
      </c>
      <c r="F371" s="244">
        <f>Cirit!J11</f>
        <v>0</v>
      </c>
      <c r="G371" s="242">
        <f>Cirit!A11</f>
        <v>4</v>
      </c>
      <c r="H371" s="158" t="s">
        <v>332</v>
      </c>
      <c r="I371" s="158" t="str">
        <f>Cirit!G$4</f>
        <v>400 gr.</v>
      </c>
      <c r="J371" s="152" t="str">
        <f>'YARIŞMA BİLGİLERİ'!$F$21</f>
        <v>15 Yaş Kızlar</v>
      </c>
      <c r="K371" s="237" t="str">
        <f t="shared" si="13"/>
        <v>İZMİR-Naili Moran Türkiye Atletizm Şampiyonası</v>
      </c>
      <c r="L371" s="156" t="e">
        <f>Cirit!#REF!</f>
        <v>#REF!</v>
      </c>
      <c r="M371" s="156" t="s">
        <v>646</v>
      </c>
    </row>
    <row r="372" spans="1:13" s="238" customFormat="1" ht="26.25" customHeight="1" x14ac:dyDescent="0.2">
      <c r="A372" s="150">
        <v>639</v>
      </c>
      <c r="B372" s="239" t="s">
        <v>332</v>
      </c>
      <c r="C372" s="241" t="str">
        <f>Cirit!D12</f>
        <v/>
      </c>
      <c r="D372" s="243" t="str">
        <f>Cirit!E12</f>
        <v/>
      </c>
      <c r="E372" s="243" t="str">
        <f>Cirit!F12</f>
        <v/>
      </c>
      <c r="F372" s="244">
        <f>Cirit!J12</f>
        <v>0</v>
      </c>
      <c r="G372" s="242">
        <f>Cirit!A12</f>
        <v>5</v>
      </c>
      <c r="H372" s="158" t="s">
        <v>332</v>
      </c>
      <c r="I372" s="158" t="str">
        <f>Cirit!G$4</f>
        <v>400 gr.</v>
      </c>
      <c r="J372" s="152" t="str">
        <f>'YARIŞMA BİLGİLERİ'!$F$21</f>
        <v>15 Yaş Kızlar</v>
      </c>
      <c r="K372" s="237" t="str">
        <f t="shared" si="13"/>
        <v>İZMİR-Naili Moran Türkiye Atletizm Şampiyonası</v>
      </c>
      <c r="L372" s="156" t="e">
        <f>Cirit!#REF!</f>
        <v>#REF!</v>
      </c>
      <c r="M372" s="156" t="s">
        <v>646</v>
      </c>
    </row>
    <row r="373" spans="1:13" s="238" customFormat="1" ht="26.25" customHeight="1" x14ac:dyDescent="0.2">
      <c r="A373" s="150">
        <v>640</v>
      </c>
      <c r="B373" s="239" t="s">
        <v>332</v>
      </c>
      <c r="C373" s="241" t="str">
        <f>Cirit!D13</f>
        <v/>
      </c>
      <c r="D373" s="243" t="str">
        <f>Cirit!E13</f>
        <v/>
      </c>
      <c r="E373" s="243" t="str">
        <f>Cirit!F13</f>
        <v/>
      </c>
      <c r="F373" s="244">
        <f>Cirit!J13</f>
        <v>0</v>
      </c>
      <c r="G373" s="242">
        <f>Cirit!A13</f>
        <v>6</v>
      </c>
      <c r="H373" s="158" t="s">
        <v>332</v>
      </c>
      <c r="I373" s="158" t="str">
        <f>Cirit!G$4</f>
        <v>400 gr.</v>
      </c>
      <c r="J373" s="152" t="str">
        <f>'YARIŞMA BİLGİLERİ'!$F$21</f>
        <v>15 Yaş Kızlar</v>
      </c>
      <c r="K373" s="237" t="str">
        <f t="shared" si="13"/>
        <v>İZMİR-Naili Moran Türkiye Atletizm Şampiyonası</v>
      </c>
      <c r="L373" s="156" t="e">
        <f>Cirit!#REF!</f>
        <v>#REF!</v>
      </c>
      <c r="M373" s="156" t="s">
        <v>646</v>
      </c>
    </row>
    <row r="374" spans="1:13" s="238" customFormat="1" ht="26.25" customHeight="1" x14ac:dyDescent="0.2">
      <c r="A374" s="150">
        <v>641</v>
      </c>
      <c r="B374" s="239" t="s">
        <v>332</v>
      </c>
      <c r="C374" s="241" t="str">
        <f>Cirit!D14</f>
        <v/>
      </c>
      <c r="D374" s="243" t="str">
        <f>Cirit!E14</f>
        <v/>
      </c>
      <c r="E374" s="243" t="str">
        <f>Cirit!F14</f>
        <v/>
      </c>
      <c r="F374" s="244">
        <f>Cirit!J14</f>
        <v>0</v>
      </c>
      <c r="G374" s="242">
        <f>Cirit!A14</f>
        <v>7</v>
      </c>
      <c r="H374" s="158" t="s">
        <v>332</v>
      </c>
      <c r="I374" s="158" t="str">
        <f>Cirit!G$4</f>
        <v>400 gr.</v>
      </c>
      <c r="J374" s="152" t="str">
        <f>'YARIŞMA BİLGİLERİ'!$F$21</f>
        <v>15 Yaş Kızlar</v>
      </c>
      <c r="K374" s="237" t="str">
        <f t="shared" si="13"/>
        <v>İZMİR-Naili Moran Türkiye Atletizm Şampiyonası</v>
      </c>
      <c r="L374" s="156" t="e">
        <f>Cirit!#REF!</f>
        <v>#REF!</v>
      </c>
      <c r="M374" s="156" t="s">
        <v>646</v>
      </c>
    </row>
    <row r="375" spans="1:13" s="238" customFormat="1" ht="26.25" customHeight="1" x14ac:dyDescent="0.2">
      <c r="A375" s="150">
        <v>642</v>
      </c>
      <c r="B375" s="239" t="s">
        <v>332</v>
      </c>
      <c r="C375" s="241" t="str">
        <f>Cirit!D15</f>
        <v/>
      </c>
      <c r="D375" s="243" t="str">
        <f>Cirit!E15</f>
        <v/>
      </c>
      <c r="E375" s="243" t="str">
        <f>Cirit!F15</f>
        <v/>
      </c>
      <c r="F375" s="244">
        <f>Cirit!J15</f>
        <v>0</v>
      </c>
      <c r="G375" s="242" t="str">
        <f>Cirit!A15</f>
        <v>-</v>
      </c>
      <c r="H375" s="158" t="s">
        <v>332</v>
      </c>
      <c r="I375" s="158" t="str">
        <f>Cirit!G$4</f>
        <v>400 gr.</v>
      </c>
      <c r="J375" s="152" t="str">
        <f>'YARIŞMA BİLGİLERİ'!$F$21</f>
        <v>15 Yaş Kızlar</v>
      </c>
      <c r="K375" s="237" t="str">
        <f t="shared" si="13"/>
        <v>İZMİR-Naili Moran Türkiye Atletizm Şampiyonası</v>
      </c>
      <c r="L375" s="156" t="e">
        <f>Cirit!#REF!</f>
        <v>#REF!</v>
      </c>
      <c r="M375" s="156" t="s">
        <v>646</v>
      </c>
    </row>
    <row r="376" spans="1:13" s="238" customFormat="1" ht="26.25" customHeight="1" x14ac:dyDescent="0.2">
      <c r="A376" s="150">
        <v>643</v>
      </c>
      <c r="B376" s="239" t="s">
        <v>332</v>
      </c>
      <c r="C376" s="241" t="str">
        <f>Cirit!D16</f>
        <v/>
      </c>
      <c r="D376" s="243" t="str">
        <f>Cirit!E16</f>
        <v/>
      </c>
      <c r="E376" s="243" t="str">
        <f>Cirit!F16</f>
        <v/>
      </c>
      <c r="F376" s="244">
        <f>Cirit!J16</f>
        <v>0</v>
      </c>
      <c r="G376" s="242">
        <f>Cirit!A16</f>
        <v>0</v>
      </c>
      <c r="H376" s="158" t="s">
        <v>332</v>
      </c>
      <c r="I376" s="158" t="str">
        <f>Cirit!G$4</f>
        <v>400 gr.</v>
      </c>
      <c r="J376" s="152" t="str">
        <f>'YARIŞMA BİLGİLERİ'!$F$21</f>
        <v>15 Yaş Kızlar</v>
      </c>
      <c r="K376" s="237" t="str">
        <f t="shared" ref="K376:K408" si="14">CONCATENATE(K$1,"-",A$1)</f>
        <v>İZMİR-Naili Moran Türkiye Atletizm Şampiyonası</v>
      </c>
      <c r="L376" s="156" t="e">
        <f>Cirit!#REF!</f>
        <v>#REF!</v>
      </c>
      <c r="M376" s="156" t="s">
        <v>646</v>
      </c>
    </row>
    <row r="377" spans="1:13" s="238" customFormat="1" ht="26.25" customHeight="1" x14ac:dyDescent="0.2">
      <c r="A377" s="150">
        <v>644</v>
      </c>
      <c r="B377" s="239" t="s">
        <v>332</v>
      </c>
      <c r="C377" s="241" t="str">
        <f>Cirit!D17</f>
        <v/>
      </c>
      <c r="D377" s="243" t="str">
        <f>Cirit!E17</f>
        <v/>
      </c>
      <c r="E377" s="243" t="str">
        <f>Cirit!F17</f>
        <v/>
      </c>
      <c r="F377" s="244">
        <f>Cirit!J17</f>
        <v>0</v>
      </c>
      <c r="G377" s="242">
        <f>Cirit!A17</f>
        <v>0</v>
      </c>
      <c r="H377" s="158" t="s">
        <v>332</v>
      </c>
      <c r="I377" s="158" t="str">
        <f>Cirit!G$4</f>
        <v>400 gr.</v>
      </c>
      <c r="J377" s="152" t="str">
        <f>'YARIŞMA BİLGİLERİ'!$F$21</f>
        <v>15 Yaş Kızlar</v>
      </c>
      <c r="K377" s="237" t="str">
        <f t="shared" si="14"/>
        <v>İZMİR-Naili Moran Türkiye Atletizm Şampiyonası</v>
      </c>
      <c r="L377" s="156" t="e">
        <f>Cirit!#REF!</f>
        <v>#REF!</v>
      </c>
      <c r="M377" s="156" t="s">
        <v>646</v>
      </c>
    </row>
    <row r="378" spans="1:13" s="238" customFormat="1" ht="26.25" customHeight="1" x14ac:dyDescent="0.2">
      <c r="A378" s="150">
        <v>645</v>
      </c>
      <c r="B378" s="239" t="s">
        <v>332</v>
      </c>
      <c r="C378" s="241" t="str">
        <f>Cirit!D18</f>
        <v/>
      </c>
      <c r="D378" s="243" t="str">
        <f>Cirit!E18</f>
        <v/>
      </c>
      <c r="E378" s="243" t="str">
        <f>Cirit!F18</f>
        <v/>
      </c>
      <c r="F378" s="244">
        <f>Cirit!J18</f>
        <v>0</v>
      </c>
      <c r="G378" s="242">
        <f>Cirit!A18</f>
        <v>0</v>
      </c>
      <c r="H378" s="158" t="s">
        <v>332</v>
      </c>
      <c r="I378" s="158" t="str">
        <f>Cirit!G$4</f>
        <v>400 gr.</v>
      </c>
      <c r="J378" s="152" t="str">
        <f>'YARIŞMA BİLGİLERİ'!$F$21</f>
        <v>15 Yaş Kızlar</v>
      </c>
      <c r="K378" s="237" t="str">
        <f t="shared" si="14"/>
        <v>İZMİR-Naili Moran Türkiye Atletizm Şampiyonası</v>
      </c>
      <c r="L378" s="156" t="e">
        <f>Cirit!#REF!</f>
        <v>#REF!</v>
      </c>
      <c r="M378" s="156" t="s">
        <v>646</v>
      </c>
    </row>
    <row r="379" spans="1:13" s="238" customFormat="1" ht="26.25" customHeight="1" x14ac:dyDescent="0.2">
      <c r="A379" s="150">
        <v>646</v>
      </c>
      <c r="B379" s="239" t="s">
        <v>332</v>
      </c>
      <c r="C379" s="241" t="str">
        <f>Cirit!D19</f>
        <v/>
      </c>
      <c r="D379" s="243" t="str">
        <f>Cirit!E19</f>
        <v/>
      </c>
      <c r="E379" s="243" t="str">
        <f>Cirit!F19</f>
        <v/>
      </c>
      <c r="F379" s="244">
        <f>Cirit!J19</f>
        <v>0</v>
      </c>
      <c r="G379" s="242">
        <f>Cirit!A19</f>
        <v>0</v>
      </c>
      <c r="H379" s="158" t="s">
        <v>332</v>
      </c>
      <c r="I379" s="158" t="str">
        <f>Cirit!G$4</f>
        <v>400 gr.</v>
      </c>
      <c r="J379" s="152" t="str">
        <f>'YARIŞMA BİLGİLERİ'!$F$21</f>
        <v>15 Yaş Kızlar</v>
      </c>
      <c r="K379" s="237" t="str">
        <f t="shared" si="14"/>
        <v>İZMİR-Naili Moran Türkiye Atletizm Şampiyonası</v>
      </c>
      <c r="L379" s="156" t="e">
        <f>Cirit!#REF!</f>
        <v>#REF!</v>
      </c>
      <c r="M379" s="156" t="s">
        <v>646</v>
      </c>
    </row>
    <row r="380" spans="1:13" s="238" customFormat="1" ht="26.25" customHeight="1" x14ac:dyDescent="0.2">
      <c r="A380" s="150">
        <v>647</v>
      </c>
      <c r="B380" s="239" t="s">
        <v>332</v>
      </c>
      <c r="C380" s="241" t="str">
        <f>Cirit!D20</f>
        <v/>
      </c>
      <c r="D380" s="243" t="str">
        <f>Cirit!E20</f>
        <v/>
      </c>
      <c r="E380" s="243" t="str">
        <f>Cirit!F20</f>
        <v/>
      </c>
      <c r="F380" s="244">
        <f>Cirit!J20</f>
        <v>0</v>
      </c>
      <c r="G380" s="242">
        <f>Cirit!A20</f>
        <v>0</v>
      </c>
      <c r="H380" s="158" t="s">
        <v>332</v>
      </c>
      <c r="I380" s="158" t="str">
        <f>Cirit!G$4</f>
        <v>400 gr.</v>
      </c>
      <c r="J380" s="152" t="str">
        <f>'YARIŞMA BİLGİLERİ'!$F$21</f>
        <v>15 Yaş Kızlar</v>
      </c>
      <c r="K380" s="237" t="str">
        <f t="shared" si="14"/>
        <v>İZMİR-Naili Moran Türkiye Atletizm Şampiyonası</v>
      </c>
      <c r="L380" s="156" t="e">
        <f>Cirit!#REF!</f>
        <v>#REF!</v>
      </c>
      <c r="M380" s="156" t="s">
        <v>646</v>
      </c>
    </row>
    <row r="381" spans="1:13" s="238" customFormat="1" ht="26.25" customHeight="1" x14ac:dyDescent="0.2">
      <c r="A381" s="150">
        <v>648</v>
      </c>
      <c r="B381" s="239" t="s">
        <v>332</v>
      </c>
      <c r="C381" s="241" t="str">
        <f>Cirit!D21</f>
        <v/>
      </c>
      <c r="D381" s="243" t="str">
        <f>Cirit!E21</f>
        <v/>
      </c>
      <c r="E381" s="243" t="str">
        <f>Cirit!F21</f>
        <v/>
      </c>
      <c r="F381" s="244">
        <f>Cirit!J21</f>
        <v>0</v>
      </c>
      <c r="G381" s="242">
        <f>Cirit!A21</f>
        <v>0</v>
      </c>
      <c r="H381" s="158" t="s">
        <v>332</v>
      </c>
      <c r="I381" s="158" t="str">
        <f>Cirit!G$4</f>
        <v>400 gr.</v>
      </c>
      <c r="J381" s="152" t="str">
        <f>'YARIŞMA BİLGİLERİ'!$F$21</f>
        <v>15 Yaş Kızlar</v>
      </c>
      <c r="K381" s="237" t="str">
        <f t="shared" si="14"/>
        <v>İZMİR-Naili Moran Türkiye Atletizm Şampiyonası</v>
      </c>
      <c r="L381" s="156" t="e">
        <f>Cirit!#REF!</f>
        <v>#REF!</v>
      </c>
      <c r="M381" s="156" t="s">
        <v>646</v>
      </c>
    </row>
    <row r="382" spans="1:13" s="238" customFormat="1" ht="26.25" customHeight="1" x14ac:dyDescent="0.2">
      <c r="A382" s="150">
        <v>649</v>
      </c>
      <c r="B382" s="239" t="s">
        <v>332</v>
      </c>
      <c r="C382" s="241" t="str">
        <f>Cirit!D22</f>
        <v/>
      </c>
      <c r="D382" s="243" t="str">
        <f>Cirit!E22</f>
        <v/>
      </c>
      <c r="E382" s="243" t="str">
        <f>Cirit!F22</f>
        <v/>
      </c>
      <c r="F382" s="244">
        <f>Cirit!J22</f>
        <v>0</v>
      </c>
      <c r="G382" s="242">
        <f>Cirit!A22</f>
        <v>0</v>
      </c>
      <c r="H382" s="158" t="s">
        <v>332</v>
      </c>
      <c r="I382" s="158" t="str">
        <f>Cirit!G$4</f>
        <v>400 gr.</v>
      </c>
      <c r="J382" s="152" t="str">
        <f>'YARIŞMA BİLGİLERİ'!$F$21</f>
        <v>15 Yaş Kızlar</v>
      </c>
      <c r="K382" s="237" t="str">
        <f t="shared" si="14"/>
        <v>İZMİR-Naili Moran Türkiye Atletizm Şampiyonası</v>
      </c>
      <c r="L382" s="156" t="e">
        <f>Cirit!#REF!</f>
        <v>#REF!</v>
      </c>
      <c r="M382" s="156" t="s">
        <v>646</v>
      </c>
    </row>
    <row r="383" spans="1:13" s="238" customFormat="1" ht="26.25" customHeight="1" x14ac:dyDescent="0.2">
      <c r="A383" s="150">
        <v>650</v>
      </c>
      <c r="B383" s="239" t="s">
        <v>332</v>
      </c>
      <c r="C383" s="241" t="str">
        <f>Cirit!D23</f>
        <v/>
      </c>
      <c r="D383" s="243" t="str">
        <f>Cirit!E23</f>
        <v/>
      </c>
      <c r="E383" s="243" t="str">
        <f>Cirit!F23</f>
        <v/>
      </c>
      <c r="F383" s="244">
        <f>Cirit!J23</f>
        <v>0</v>
      </c>
      <c r="G383" s="242">
        <f>Cirit!A23</f>
        <v>0</v>
      </c>
      <c r="H383" s="158" t="s">
        <v>332</v>
      </c>
      <c r="I383" s="158" t="str">
        <f>Cirit!G$4</f>
        <v>400 gr.</v>
      </c>
      <c r="J383" s="152" t="str">
        <f>'YARIŞMA BİLGİLERİ'!$F$21</f>
        <v>15 Yaş Kızlar</v>
      </c>
      <c r="K383" s="237" t="str">
        <f t="shared" si="14"/>
        <v>İZMİR-Naili Moran Türkiye Atletizm Şampiyonası</v>
      </c>
      <c r="L383" s="156" t="e">
        <f>Cirit!#REF!</f>
        <v>#REF!</v>
      </c>
      <c r="M383" s="156" t="s">
        <v>646</v>
      </c>
    </row>
    <row r="384" spans="1:13" s="238" customFormat="1" ht="26.25" customHeight="1" x14ac:dyDescent="0.2">
      <c r="A384" s="150">
        <v>651</v>
      </c>
      <c r="B384" s="239" t="s">
        <v>332</v>
      </c>
      <c r="C384" s="241" t="str">
        <f>Cirit!D24</f>
        <v/>
      </c>
      <c r="D384" s="243" t="str">
        <f>Cirit!E24</f>
        <v/>
      </c>
      <c r="E384" s="243" t="str">
        <f>Cirit!F24</f>
        <v/>
      </c>
      <c r="F384" s="244">
        <f>Cirit!J24</f>
        <v>0</v>
      </c>
      <c r="G384" s="242">
        <f>Cirit!A24</f>
        <v>0</v>
      </c>
      <c r="H384" s="158" t="s">
        <v>332</v>
      </c>
      <c r="I384" s="158" t="str">
        <f>Cirit!G$4</f>
        <v>400 gr.</v>
      </c>
      <c r="J384" s="152" t="str">
        <f>'YARIŞMA BİLGİLERİ'!$F$21</f>
        <v>15 Yaş Kızlar</v>
      </c>
      <c r="K384" s="237" t="str">
        <f t="shared" si="14"/>
        <v>İZMİR-Naili Moran Türkiye Atletizm Şampiyonası</v>
      </c>
      <c r="L384" s="156" t="e">
        <f>Cirit!#REF!</f>
        <v>#REF!</v>
      </c>
      <c r="M384" s="156" t="s">
        <v>646</v>
      </c>
    </row>
    <row r="385" spans="1:13" s="238" customFormat="1" ht="26.25" customHeight="1" x14ac:dyDescent="0.2">
      <c r="A385" s="150">
        <v>652</v>
      </c>
      <c r="B385" s="239" t="s">
        <v>332</v>
      </c>
      <c r="C385" s="241" t="str">
        <f>Cirit!D25</f>
        <v/>
      </c>
      <c r="D385" s="243" t="str">
        <f>Cirit!E25</f>
        <v/>
      </c>
      <c r="E385" s="243" t="str">
        <f>Cirit!F25</f>
        <v/>
      </c>
      <c r="F385" s="244">
        <f>Cirit!J25</f>
        <v>0</v>
      </c>
      <c r="G385" s="242">
        <f>Cirit!A25</f>
        <v>0</v>
      </c>
      <c r="H385" s="158" t="s">
        <v>332</v>
      </c>
      <c r="I385" s="158" t="str">
        <f>Cirit!G$4</f>
        <v>400 gr.</v>
      </c>
      <c r="J385" s="152" t="str">
        <f>'YARIŞMA BİLGİLERİ'!$F$21</f>
        <v>15 Yaş Kızlar</v>
      </c>
      <c r="K385" s="237" t="str">
        <f t="shared" si="14"/>
        <v>İZMİR-Naili Moran Türkiye Atletizm Şampiyonası</v>
      </c>
      <c r="L385" s="156" t="e">
        <f>Cirit!#REF!</f>
        <v>#REF!</v>
      </c>
      <c r="M385" s="156" t="s">
        <v>646</v>
      </c>
    </row>
    <row r="386" spans="1:13" s="238" customFormat="1" ht="26.25" customHeight="1" x14ac:dyDescent="0.2">
      <c r="A386" s="150">
        <v>653</v>
      </c>
      <c r="B386" s="239" t="s">
        <v>332</v>
      </c>
      <c r="C386" s="241" t="str">
        <f>Cirit!D26</f>
        <v/>
      </c>
      <c r="D386" s="243" t="str">
        <f>Cirit!E26</f>
        <v/>
      </c>
      <c r="E386" s="243" t="str">
        <f>Cirit!F26</f>
        <v/>
      </c>
      <c r="F386" s="244">
        <f>Cirit!J26</f>
        <v>0</v>
      </c>
      <c r="G386" s="242">
        <f>Cirit!A26</f>
        <v>0</v>
      </c>
      <c r="H386" s="158" t="s">
        <v>332</v>
      </c>
      <c r="I386" s="158" t="str">
        <f>Cirit!G$4</f>
        <v>400 gr.</v>
      </c>
      <c r="J386" s="152" t="str">
        <f>'YARIŞMA BİLGİLERİ'!$F$21</f>
        <v>15 Yaş Kızlar</v>
      </c>
      <c r="K386" s="237" t="str">
        <f t="shared" si="14"/>
        <v>İZMİR-Naili Moran Türkiye Atletizm Şampiyonası</v>
      </c>
      <c r="L386" s="156" t="e">
        <f>Cirit!#REF!</f>
        <v>#REF!</v>
      </c>
      <c r="M386" s="156" t="s">
        <v>646</v>
      </c>
    </row>
    <row r="387" spans="1:13" s="238" customFormat="1" ht="26.25" customHeight="1" x14ac:dyDescent="0.2">
      <c r="A387" s="150">
        <v>654</v>
      </c>
      <c r="B387" s="239" t="s">
        <v>332</v>
      </c>
      <c r="C387" s="241" t="str">
        <f>Cirit!D27</f>
        <v/>
      </c>
      <c r="D387" s="243" t="str">
        <f>Cirit!E27</f>
        <v/>
      </c>
      <c r="E387" s="243" t="str">
        <f>Cirit!F27</f>
        <v/>
      </c>
      <c r="F387" s="244">
        <f>Cirit!J27</f>
        <v>0</v>
      </c>
      <c r="G387" s="242">
        <f>Cirit!A27</f>
        <v>0</v>
      </c>
      <c r="H387" s="158" t="s">
        <v>332</v>
      </c>
      <c r="I387" s="158" t="str">
        <f>Cirit!G$4</f>
        <v>400 gr.</v>
      </c>
      <c r="J387" s="152" t="str">
        <f>'YARIŞMA BİLGİLERİ'!$F$21</f>
        <v>15 Yaş Kızlar</v>
      </c>
      <c r="K387" s="237" t="str">
        <f t="shared" si="14"/>
        <v>İZMİR-Naili Moran Türkiye Atletizm Şampiyonası</v>
      </c>
      <c r="L387" s="156" t="e">
        <f>Cirit!#REF!</f>
        <v>#REF!</v>
      </c>
      <c r="M387" s="156" t="s">
        <v>646</v>
      </c>
    </row>
    <row r="388" spans="1:13" s="238" customFormat="1" ht="26.25" customHeight="1" x14ac:dyDescent="0.2">
      <c r="A388" s="150">
        <v>655</v>
      </c>
      <c r="B388" s="239" t="s">
        <v>332</v>
      </c>
      <c r="C388" s="241" t="str">
        <f>Cirit!D28</f>
        <v/>
      </c>
      <c r="D388" s="243" t="str">
        <f>Cirit!E28</f>
        <v/>
      </c>
      <c r="E388" s="243" t="str">
        <f>Cirit!F28</f>
        <v/>
      </c>
      <c r="F388" s="244">
        <f>Cirit!J28</f>
        <v>0</v>
      </c>
      <c r="G388" s="242">
        <f>Cirit!A28</f>
        <v>0</v>
      </c>
      <c r="H388" s="158" t="s">
        <v>332</v>
      </c>
      <c r="I388" s="158" t="str">
        <f>Cirit!G$4</f>
        <v>400 gr.</v>
      </c>
      <c r="J388" s="152" t="str">
        <f>'YARIŞMA BİLGİLERİ'!$F$21</f>
        <v>15 Yaş Kızlar</v>
      </c>
      <c r="K388" s="237" t="str">
        <f t="shared" si="14"/>
        <v>İZMİR-Naili Moran Türkiye Atletizm Şampiyonası</v>
      </c>
      <c r="L388" s="156" t="e">
        <f>Cirit!#REF!</f>
        <v>#REF!</v>
      </c>
      <c r="M388" s="156" t="s">
        <v>646</v>
      </c>
    </row>
    <row r="389" spans="1:13" s="238" customFormat="1" ht="26.25" customHeight="1" x14ac:dyDescent="0.2">
      <c r="A389" s="150">
        <v>656</v>
      </c>
      <c r="B389" s="239" t="s">
        <v>332</v>
      </c>
      <c r="C389" s="241" t="str">
        <f>Cirit!D29</f>
        <v/>
      </c>
      <c r="D389" s="243" t="str">
        <f>Cirit!E29</f>
        <v/>
      </c>
      <c r="E389" s="243" t="str">
        <f>Cirit!F29</f>
        <v/>
      </c>
      <c r="F389" s="244">
        <f>Cirit!J29</f>
        <v>0</v>
      </c>
      <c r="G389" s="242">
        <f>Cirit!A29</f>
        <v>0</v>
      </c>
      <c r="H389" s="158" t="s">
        <v>332</v>
      </c>
      <c r="I389" s="158" t="str">
        <f>Cirit!G$4</f>
        <v>400 gr.</v>
      </c>
      <c r="J389" s="152" t="str">
        <f>'YARIŞMA BİLGİLERİ'!$F$21</f>
        <v>15 Yaş Kızlar</v>
      </c>
      <c r="K389" s="237" t="str">
        <f t="shared" si="14"/>
        <v>İZMİR-Naili Moran Türkiye Atletizm Şampiyonası</v>
      </c>
      <c r="L389" s="156" t="e">
        <f>Cirit!#REF!</f>
        <v>#REF!</v>
      </c>
      <c r="M389" s="156" t="s">
        <v>646</v>
      </c>
    </row>
    <row r="390" spans="1:13" s="238" customFormat="1" ht="26.25" customHeight="1" x14ac:dyDescent="0.2">
      <c r="A390" s="150">
        <v>657</v>
      </c>
      <c r="B390" s="239" t="s">
        <v>332</v>
      </c>
      <c r="C390" s="241" t="str">
        <f>Cirit!D30</f>
        <v/>
      </c>
      <c r="D390" s="243" t="str">
        <f>Cirit!E30</f>
        <v/>
      </c>
      <c r="E390" s="243" t="str">
        <f>Cirit!F30</f>
        <v/>
      </c>
      <c r="F390" s="244">
        <f>Cirit!J30</f>
        <v>0</v>
      </c>
      <c r="G390" s="242">
        <f>Cirit!A30</f>
        <v>0</v>
      </c>
      <c r="H390" s="158" t="s">
        <v>332</v>
      </c>
      <c r="I390" s="158" t="str">
        <f>Cirit!G$4</f>
        <v>400 gr.</v>
      </c>
      <c r="J390" s="152" t="str">
        <f>'YARIŞMA BİLGİLERİ'!$F$21</f>
        <v>15 Yaş Kızlar</v>
      </c>
      <c r="K390" s="237" t="str">
        <f t="shared" si="14"/>
        <v>İZMİR-Naili Moran Türkiye Atletizm Şampiyonası</v>
      </c>
      <c r="L390" s="156" t="e">
        <f>Cirit!#REF!</f>
        <v>#REF!</v>
      </c>
      <c r="M390" s="156" t="s">
        <v>646</v>
      </c>
    </row>
    <row r="391" spans="1:13" s="238" customFormat="1" ht="26.25" customHeight="1" x14ac:dyDescent="0.2">
      <c r="A391" s="150">
        <v>658</v>
      </c>
      <c r="B391" s="239" t="s">
        <v>332</v>
      </c>
      <c r="C391" s="241" t="str">
        <f>Cirit!D31</f>
        <v/>
      </c>
      <c r="D391" s="243" t="str">
        <f>Cirit!E31</f>
        <v/>
      </c>
      <c r="E391" s="243" t="str">
        <f>Cirit!F31</f>
        <v/>
      </c>
      <c r="F391" s="244">
        <f>Cirit!J31</f>
        <v>0</v>
      </c>
      <c r="G391" s="242">
        <f>Cirit!A31</f>
        <v>0</v>
      </c>
      <c r="H391" s="158" t="s">
        <v>332</v>
      </c>
      <c r="I391" s="158" t="str">
        <f>Cirit!G$4</f>
        <v>400 gr.</v>
      </c>
      <c r="J391" s="152" t="str">
        <f>'YARIŞMA BİLGİLERİ'!$F$21</f>
        <v>15 Yaş Kızlar</v>
      </c>
      <c r="K391" s="237" t="str">
        <f t="shared" si="14"/>
        <v>İZMİR-Naili Moran Türkiye Atletizm Şampiyonası</v>
      </c>
      <c r="L391" s="156" t="e">
        <f>Cirit!#REF!</f>
        <v>#REF!</v>
      </c>
      <c r="M391" s="156" t="s">
        <v>646</v>
      </c>
    </row>
    <row r="392" spans="1:13" s="238" customFormat="1" ht="26.25" customHeight="1" x14ac:dyDescent="0.2">
      <c r="A392" s="150">
        <v>659</v>
      </c>
      <c r="B392" s="239" t="s">
        <v>332</v>
      </c>
      <c r="C392" s="241" t="str">
        <f>Cirit!D32</f>
        <v/>
      </c>
      <c r="D392" s="243" t="str">
        <f>Cirit!E32</f>
        <v/>
      </c>
      <c r="E392" s="243" t="str">
        <f>Cirit!F32</f>
        <v/>
      </c>
      <c r="F392" s="244">
        <f>Cirit!J32</f>
        <v>0</v>
      </c>
      <c r="G392" s="242">
        <f>Cirit!A32</f>
        <v>0</v>
      </c>
      <c r="H392" s="158" t="s">
        <v>332</v>
      </c>
      <c r="I392" s="158" t="str">
        <f>Cirit!G$4</f>
        <v>400 gr.</v>
      </c>
      <c r="J392" s="152" t="str">
        <f>'YARIŞMA BİLGİLERİ'!$F$21</f>
        <v>15 Yaş Kızlar</v>
      </c>
      <c r="K392" s="237" t="str">
        <f t="shared" si="14"/>
        <v>İZMİR-Naili Moran Türkiye Atletizm Şampiyonası</v>
      </c>
      <c r="L392" s="156" t="e">
        <f>Cirit!#REF!</f>
        <v>#REF!</v>
      </c>
      <c r="M392" s="156" t="s">
        <v>646</v>
      </c>
    </row>
    <row r="393" spans="1:13" s="238" customFormat="1" ht="26.25" customHeight="1" x14ac:dyDescent="0.2">
      <c r="A393" s="150">
        <v>660</v>
      </c>
      <c r="B393" s="239" t="s">
        <v>332</v>
      </c>
      <c r="C393" s="241" t="str">
        <f>Cirit!D33</f>
        <v/>
      </c>
      <c r="D393" s="243" t="str">
        <f>Cirit!E33</f>
        <v/>
      </c>
      <c r="E393" s="243" t="str">
        <f>Cirit!F33</f>
        <v/>
      </c>
      <c r="F393" s="244">
        <f>Cirit!J33</f>
        <v>0</v>
      </c>
      <c r="G393" s="242">
        <f>Cirit!A33</f>
        <v>0</v>
      </c>
      <c r="H393" s="158" t="s">
        <v>332</v>
      </c>
      <c r="I393" s="158" t="str">
        <f>Cirit!G$4</f>
        <v>400 gr.</v>
      </c>
      <c r="J393" s="152" t="str">
        <f>'YARIŞMA BİLGİLERİ'!$F$21</f>
        <v>15 Yaş Kızlar</v>
      </c>
      <c r="K393" s="237" t="str">
        <f t="shared" si="14"/>
        <v>İZMİR-Naili Moran Türkiye Atletizm Şampiyonası</v>
      </c>
      <c r="L393" s="156" t="e">
        <f>Cirit!#REF!</f>
        <v>#REF!</v>
      </c>
      <c r="M393" s="156" t="s">
        <v>646</v>
      </c>
    </row>
    <row r="394" spans="1:13" s="238" customFormat="1" ht="26.25" customHeight="1" x14ac:dyDescent="0.2">
      <c r="A394" s="150">
        <v>661</v>
      </c>
      <c r="B394" s="239" t="s">
        <v>332</v>
      </c>
      <c r="C394" s="241" t="str">
        <f>Cirit!D34</f>
        <v/>
      </c>
      <c r="D394" s="243" t="str">
        <f>Cirit!E34</f>
        <v/>
      </c>
      <c r="E394" s="243" t="str">
        <f>Cirit!F34</f>
        <v/>
      </c>
      <c r="F394" s="244">
        <f>Cirit!J34</f>
        <v>0</v>
      </c>
      <c r="G394" s="242">
        <f>Cirit!A34</f>
        <v>0</v>
      </c>
      <c r="H394" s="158" t="s">
        <v>332</v>
      </c>
      <c r="I394" s="158" t="str">
        <f>Cirit!G$4</f>
        <v>400 gr.</v>
      </c>
      <c r="J394" s="152" t="str">
        <f>'YARIŞMA BİLGİLERİ'!$F$21</f>
        <v>15 Yaş Kızlar</v>
      </c>
      <c r="K394" s="237" t="str">
        <f t="shared" si="14"/>
        <v>İZMİR-Naili Moran Türkiye Atletizm Şampiyonası</v>
      </c>
      <c r="L394" s="156" t="e">
        <f>Cirit!#REF!</f>
        <v>#REF!</v>
      </c>
      <c r="M394" s="156" t="s">
        <v>646</v>
      </c>
    </row>
    <row r="395" spans="1:13" s="238" customFormat="1" ht="26.25" customHeight="1" x14ac:dyDescent="0.2">
      <c r="A395" s="150">
        <v>662</v>
      </c>
      <c r="B395" s="239" t="s">
        <v>332</v>
      </c>
      <c r="C395" s="241" t="str">
        <f>Cirit!D35</f>
        <v/>
      </c>
      <c r="D395" s="243" t="str">
        <f>Cirit!E35</f>
        <v/>
      </c>
      <c r="E395" s="243" t="str">
        <f>Cirit!F35</f>
        <v/>
      </c>
      <c r="F395" s="244">
        <f>Cirit!J35</f>
        <v>0</v>
      </c>
      <c r="G395" s="242">
        <f>Cirit!A35</f>
        <v>0</v>
      </c>
      <c r="H395" s="158" t="s">
        <v>332</v>
      </c>
      <c r="I395" s="158" t="str">
        <f>Cirit!G$4</f>
        <v>400 gr.</v>
      </c>
      <c r="J395" s="152" t="str">
        <f>'YARIŞMA BİLGİLERİ'!$F$21</f>
        <v>15 Yaş Kızlar</v>
      </c>
      <c r="K395" s="237" t="str">
        <f t="shared" si="14"/>
        <v>İZMİR-Naili Moran Türkiye Atletizm Şampiyonası</v>
      </c>
      <c r="L395" s="156" t="e">
        <f>Cirit!#REF!</f>
        <v>#REF!</v>
      </c>
      <c r="M395" s="156" t="s">
        <v>646</v>
      </c>
    </row>
    <row r="396" spans="1:13" s="238" customFormat="1" ht="26.25" customHeight="1" x14ac:dyDescent="0.2">
      <c r="A396" s="150">
        <v>663</v>
      </c>
      <c r="B396" s="239" t="s">
        <v>332</v>
      </c>
      <c r="C396" s="241" t="str">
        <f>Cirit!D36</f>
        <v/>
      </c>
      <c r="D396" s="243" t="str">
        <f>Cirit!E36</f>
        <v/>
      </c>
      <c r="E396" s="243" t="str">
        <f>Cirit!F36</f>
        <v/>
      </c>
      <c r="F396" s="244">
        <f>Cirit!J36</f>
        <v>0</v>
      </c>
      <c r="G396" s="242">
        <f>Cirit!A36</f>
        <v>0</v>
      </c>
      <c r="H396" s="158" t="s">
        <v>332</v>
      </c>
      <c r="I396" s="158" t="str">
        <f>Cirit!G$4</f>
        <v>400 gr.</v>
      </c>
      <c r="J396" s="152" t="str">
        <f>'YARIŞMA BİLGİLERİ'!$F$21</f>
        <v>15 Yaş Kızlar</v>
      </c>
      <c r="K396" s="237" t="str">
        <f t="shared" si="14"/>
        <v>İZMİR-Naili Moran Türkiye Atletizm Şampiyonası</v>
      </c>
      <c r="L396" s="156" t="e">
        <f>Cirit!#REF!</f>
        <v>#REF!</v>
      </c>
      <c r="M396" s="156" t="s">
        <v>646</v>
      </c>
    </row>
    <row r="397" spans="1:13" s="238" customFormat="1" ht="26.25" customHeight="1" x14ac:dyDescent="0.2">
      <c r="A397" s="150">
        <v>664</v>
      </c>
      <c r="B397" s="239" t="s">
        <v>332</v>
      </c>
      <c r="C397" s="241" t="str">
        <f>Cirit!D37</f>
        <v/>
      </c>
      <c r="D397" s="243" t="str">
        <f>Cirit!E37</f>
        <v/>
      </c>
      <c r="E397" s="243" t="str">
        <f>Cirit!F37</f>
        <v/>
      </c>
      <c r="F397" s="244">
        <f>Cirit!J37</f>
        <v>0</v>
      </c>
      <c r="G397" s="242">
        <f>Cirit!A37</f>
        <v>0</v>
      </c>
      <c r="H397" s="158" t="s">
        <v>332</v>
      </c>
      <c r="I397" s="158" t="str">
        <f>Cirit!G$4</f>
        <v>400 gr.</v>
      </c>
      <c r="J397" s="152" t="str">
        <f>'YARIŞMA BİLGİLERİ'!$F$21</f>
        <v>15 Yaş Kızlar</v>
      </c>
      <c r="K397" s="237" t="str">
        <f t="shared" si="14"/>
        <v>İZMİR-Naili Moran Türkiye Atletizm Şampiyonası</v>
      </c>
      <c r="L397" s="156" t="e">
        <f>Cirit!#REF!</f>
        <v>#REF!</v>
      </c>
      <c r="M397" s="156" t="s">
        <v>646</v>
      </c>
    </row>
    <row r="398" spans="1:13" s="238" customFormat="1" ht="26.25" customHeight="1" x14ac:dyDescent="0.2">
      <c r="A398" s="150">
        <v>665</v>
      </c>
      <c r="B398" s="239" t="s">
        <v>332</v>
      </c>
      <c r="C398" s="241" t="str">
        <f>Cirit!D38</f>
        <v/>
      </c>
      <c r="D398" s="243" t="str">
        <f>Cirit!E38</f>
        <v/>
      </c>
      <c r="E398" s="243" t="str">
        <f>Cirit!F38</f>
        <v/>
      </c>
      <c r="F398" s="244">
        <f>Cirit!J38</f>
        <v>0</v>
      </c>
      <c r="G398" s="242">
        <f>Cirit!A38</f>
        <v>0</v>
      </c>
      <c r="H398" s="158" t="s">
        <v>332</v>
      </c>
      <c r="I398" s="158" t="str">
        <f>Cirit!G$4</f>
        <v>400 gr.</v>
      </c>
      <c r="J398" s="152" t="str">
        <f>'YARIŞMA BİLGİLERİ'!$F$21</f>
        <v>15 Yaş Kızlar</v>
      </c>
      <c r="K398" s="237" t="str">
        <f t="shared" si="14"/>
        <v>İZMİR-Naili Moran Türkiye Atletizm Şampiyonası</v>
      </c>
      <c r="L398" s="156" t="e">
        <f>Cirit!#REF!</f>
        <v>#REF!</v>
      </c>
      <c r="M398" s="156" t="s">
        <v>646</v>
      </c>
    </row>
    <row r="399" spans="1:13" s="238" customFormat="1" ht="26.25" customHeight="1" x14ac:dyDescent="0.2">
      <c r="A399" s="150">
        <v>666</v>
      </c>
      <c r="B399" s="239" t="s">
        <v>332</v>
      </c>
      <c r="C399" s="241" t="str">
        <f>Cirit!D39</f>
        <v/>
      </c>
      <c r="D399" s="243" t="str">
        <f>Cirit!E39</f>
        <v/>
      </c>
      <c r="E399" s="243" t="str">
        <f>Cirit!F39</f>
        <v/>
      </c>
      <c r="F399" s="244">
        <f>Cirit!J39</f>
        <v>0</v>
      </c>
      <c r="G399" s="242">
        <f>Cirit!A39</f>
        <v>0</v>
      </c>
      <c r="H399" s="158" t="s">
        <v>332</v>
      </c>
      <c r="I399" s="158" t="str">
        <f>Cirit!G$4</f>
        <v>400 gr.</v>
      </c>
      <c r="J399" s="152" t="str">
        <f>'YARIŞMA BİLGİLERİ'!$F$21</f>
        <v>15 Yaş Kızlar</v>
      </c>
      <c r="K399" s="237" t="str">
        <f t="shared" si="14"/>
        <v>İZMİR-Naili Moran Türkiye Atletizm Şampiyonası</v>
      </c>
      <c r="L399" s="156" t="e">
        <f>Cirit!#REF!</f>
        <v>#REF!</v>
      </c>
      <c r="M399" s="156" t="s">
        <v>646</v>
      </c>
    </row>
    <row r="400" spans="1:13" s="238" customFormat="1" ht="26.25" customHeight="1" x14ac:dyDescent="0.2">
      <c r="A400" s="150">
        <v>667</v>
      </c>
      <c r="B400" s="239" t="s">
        <v>332</v>
      </c>
      <c r="C400" s="241" t="str">
        <f>Cirit!D40</f>
        <v/>
      </c>
      <c r="D400" s="243" t="str">
        <f>Cirit!E40</f>
        <v/>
      </c>
      <c r="E400" s="243" t="str">
        <f>Cirit!F40</f>
        <v/>
      </c>
      <c r="F400" s="244">
        <f>Cirit!J40</f>
        <v>0</v>
      </c>
      <c r="G400" s="242">
        <f>Cirit!A40</f>
        <v>0</v>
      </c>
      <c r="H400" s="158" t="s">
        <v>332</v>
      </c>
      <c r="I400" s="158" t="str">
        <f>Cirit!G$4</f>
        <v>400 gr.</v>
      </c>
      <c r="J400" s="152" t="str">
        <f>'YARIŞMA BİLGİLERİ'!$F$21</f>
        <v>15 Yaş Kızlar</v>
      </c>
      <c r="K400" s="237" t="str">
        <f t="shared" si="14"/>
        <v>İZMİR-Naili Moran Türkiye Atletizm Şampiyonası</v>
      </c>
      <c r="L400" s="156" t="e">
        <f>Cirit!#REF!</f>
        <v>#REF!</v>
      </c>
      <c r="M400" s="156" t="s">
        <v>646</v>
      </c>
    </row>
    <row r="401" spans="1:13" s="238" customFormat="1" ht="26.25" customHeight="1" x14ac:dyDescent="0.2">
      <c r="A401" s="150">
        <v>668</v>
      </c>
      <c r="B401" s="239" t="s">
        <v>332</v>
      </c>
      <c r="C401" s="241" t="str">
        <f>Cirit!D41</f>
        <v/>
      </c>
      <c r="D401" s="243" t="str">
        <f>Cirit!E41</f>
        <v/>
      </c>
      <c r="E401" s="243" t="str">
        <f>Cirit!F41</f>
        <v/>
      </c>
      <c r="F401" s="244">
        <f>Cirit!J41</f>
        <v>0</v>
      </c>
      <c r="G401" s="242">
        <f>Cirit!A41</f>
        <v>0</v>
      </c>
      <c r="H401" s="158" t="s">
        <v>332</v>
      </c>
      <c r="I401" s="158" t="str">
        <f>Cirit!G$4</f>
        <v>400 gr.</v>
      </c>
      <c r="J401" s="152" t="str">
        <f>'YARIŞMA BİLGİLERİ'!$F$21</f>
        <v>15 Yaş Kızlar</v>
      </c>
      <c r="K401" s="237" t="str">
        <f t="shared" si="14"/>
        <v>İZMİR-Naili Moran Türkiye Atletizm Şampiyonası</v>
      </c>
      <c r="L401" s="156" t="e">
        <f>Cirit!#REF!</f>
        <v>#REF!</v>
      </c>
      <c r="M401" s="156" t="s">
        <v>646</v>
      </c>
    </row>
    <row r="402" spans="1:13" s="238" customFormat="1" ht="26.25" customHeight="1" x14ac:dyDescent="0.2">
      <c r="A402" s="150">
        <v>669</v>
      </c>
      <c r="B402" s="239" t="s">
        <v>332</v>
      </c>
      <c r="C402" s="241" t="str">
        <f>Cirit!D42</f>
        <v/>
      </c>
      <c r="D402" s="243" t="str">
        <f>Cirit!E42</f>
        <v/>
      </c>
      <c r="E402" s="243" t="str">
        <f>Cirit!F42</f>
        <v/>
      </c>
      <c r="F402" s="244">
        <f>Cirit!J42</f>
        <v>0</v>
      </c>
      <c r="G402" s="242">
        <f>Cirit!A42</f>
        <v>0</v>
      </c>
      <c r="H402" s="158" t="s">
        <v>332</v>
      </c>
      <c r="I402" s="158" t="str">
        <f>Cirit!G$4</f>
        <v>400 gr.</v>
      </c>
      <c r="J402" s="152" t="str">
        <f>'YARIŞMA BİLGİLERİ'!$F$21</f>
        <v>15 Yaş Kızlar</v>
      </c>
      <c r="K402" s="237" t="str">
        <f t="shared" si="14"/>
        <v>İZMİR-Naili Moran Türkiye Atletizm Şampiyonası</v>
      </c>
      <c r="L402" s="156" t="e">
        <f>Cirit!#REF!</f>
        <v>#REF!</v>
      </c>
      <c r="M402" s="156" t="s">
        <v>646</v>
      </c>
    </row>
    <row r="403" spans="1:13" s="238" customFormat="1" ht="26.25" customHeight="1" x14ac:dyDescent="0.2">
      <c r="A403" s="150">
        <v>670</v>
      </c>
      <c r="B403" s="239" t="s">
        <v>332</v>
      </c>
      <c r="C403" s="241" t="str">
        <f>Cirit!D43</f>
        <v/>
      </c>
      <c r="D403" s="243" t="str">
        <f>Cirit!E43</f>
        <v/>
      </c>
      <c r="E403" s="243" t="str">
        <f>Cirit!F43</f>
        <v/>
      </c>
      <c r="F403" s="244">
        <f>Cirit!J43</f>
        <v>0</v>
      </c>
      <c r="G403" s="242">
        <f>Cirit!A43</f>
        <v>0</v>
      </c>
      <c r="H403" s="158" t="s">
        <v>332</v>
      </c>
      <c r="I403" s="158" t="str">
        <f>Cirit!G$4</f>
        <v>400 gr.</v>
      </c>
      <c r="J403" s="152" t="str">
        <f>'YARIŞMA BİLGİLERİ'!$F$21</f>
        <v>15 Yaş Kızlar</v>
      </c>
      <c r="K403" s="237" t="str">
        <f t="shared" si="14"/>
        <v>İZMİR-Naili Moran Türkiye Atletizm Şampiyonası</v>
      </c>
      <c r="L403" s="156" t="e">
        <f>Cirit!#REF!</f>
        <v>#REF!</v>
      </c>
      <c r="M403" s="156" t="s">
        <v>646</v>
      </c>
    </row>
    <row r="404" spans="1:13" s="238" customFormat="1" ht="26.25" customHeight="1" x14ac:dyDescent="0.2">
      <c r="A404" s="150">
        <v>671</v>
      </c>
      <c r="B404" s="239" t="s">
        <v>332</v>
      </c>
      <c r="C404" s="241" t="str">
        <f>Cirit!D44</f>
        <v/>
      </c>
      <c r="D404" s="243" t="str">
        <f>Cirit!E44</f>
        <v/>
      </c>
      <c r="E404" s="243" t="str">
        <f>Cirit!F44</f>
        <v/>
      </c>
      <c r="F404" s="244">
        <f>Cirit!J44</f>
        <v>0</v>
      </c>
      <c r="G404" s="242">
        <f>Cirit!A44</f>
        <v>0</v>
      </c>
      <c r="H404" s="158" t="s">
        <v>332</v>
      </c>
      <c r="I404" s="158" t="str">
        <f>Cirit!G$4</f>
        <v>400 gr.</v>
      </c>
      <c r="J404" s="152" t="str">
        <f>'YARIŞMA BİLGİLERİ'!$F$21</f>
        <v>15 Yaş Kızlar</v>
      </c>
      <c r="K404" s="237" t="str">
        <f t="shared" si="14"/>
        <v>İZMİR-Naili Moran Türkiye Atletizm Şampiyonası</v>
      </c>
      <c r="L404" s="156" t="e">
        <f>Cirit!#REF!</f>
        <v>#REF!</v>
      </c>
      <c r="M404" s="156" t="s">
        <v>646</v>
      </c>
    </row>
    <row r="405" spans="1:13" s="238" customFormat="1" ht="26.25" customHeight="1" x14ac:dyDescent="0.2">
      <c r="A405" s="150">
        <v>672</v>
      </c>
      <c r="B405" s="239" t="s">
        <v>332</v>
      </c>
      <c r="C405" s="241" t="str">
        <f>Cirit!D45</f>
        <v/>
      </c>
      <c r="D405" s="243" t="str">
        <f>Cirit!E45</f>
        <v/>
      </c>
      <c r="E405" s="243" t="str">
        <f>Cirit!F45</f>
        <v/>
      </c>
      <c r="F405" s="244">
        <f>Cirit!J45</f>
        <v>0</v>
      </c>
      <c r="G405" s="242">
        <f>Cirit!A45</f>
        <v>0</v>
      </c>
      <c r="H405" s="158" t="s">
        <v>332</v>
      </c>
      <c r="I405" s="158" t="str">
        <f>Cirit!G$4</f>
        <v>400 gr.</v>
      </c>
      <c r="J405" s="152" t="str">
        <f>'YARIŞMA BİLGİLERİ'!$F$21</f>
        <v>15 Yaş Kızlar</v>
      </c>
      <c r="K405" s="237" t="str">
        <f t="shared" si="14"/>
        <v>İZMİR-Naili Moran Türkiye Atletizm Şampiyonası</v>
      </c>
      <c r="L405" s="156" t="e">
        <f>Cirit!#REF!</f>
        <v>#REF!</v>
      </c>
      <c r="M405" s="156" t="s">
        <v>646</v>
      </c>
    </row>
    <row r="406" spans="1:13" s="238" customFormat="1" ht="26.25" customHeight="1" x14ac:dyDescent="0.2">
      <c r="A406" s="150">
        <v>673</v>
      </c>
      <c r="B406" s="239" t="s">
        <v>332</v>
      </c>
      <c r="C406" s="241" t="str">
        <f>Cirit!D46</f>
        <v/>
      </c>
      <c r="D406" s="243" t="str">
        <f>Cirit!E46</f>
        <v/>
      </c>
      <c r="E406" s="243" t="str">
        <f>Cirit!F46</f>
        <v/>
      </c>
      <c r="F406" s="244">
        <f>Cirit!J46</f>
        <v>0</v>
      </c>
      <c r="G406" s="242">
        <f>Cirit!A46</f>
        <v>0</v>
      </c>
      <c r="H406" s="158" t="s">
        <v>332</v>
      </c>
      <c r="I406" s="158" t="str">
        <f>Cirit!G$4</f>
        <v>400 gr.</v>
      </c>
      <c r="J406" s="152" t="str">
        <f>'YARIŞMA BİLGİLERİ'!$F$21</f>
        <v>15 Yaş Kızlar</v>
      </c>
      <c r="K406" s="237" t="str">
        <f t="shared" si="14"/>
        <v>İZMİR-Naili Moran Türkiye Atletizm Şampiyonası</v>
      </c>
      <c r="L406" s="156" t="e">
        <f>Cirit!#REF!</f>
        <v>#REF!</v>
      </c>
      <c r="M406" s="156" t="s">
        <v>646</v>
      </c>
    </row>
    <row r="407" spans="1:13" s="238" customFormat="1" ht="26.25" customHeight="1" x14ac:dyDescent="0.2">
      <c r="A407" s="150">
        <v>674</v>
      </c>
      <c r="B407" s="239" t="s">
        <v>332</v>
      </c>
      <c r="C407" s="241" t="str">
        <f>Cirit!D47</f>
        <v/>
      </c>
      <c r="D407" s="243" t="str">
        <f>Cirit!E47</f>
        <v/>
      </c>
      <c r="E407" s="243" t="str">
        <f>Cirit!F47</f>
        <v/>
      </c>
      <c r="F407" s="244">
        <f>Cirit!J47</f>
        <v>0</v>
      </c>
      <c r="G407" s="242">
        <f>Cirit!A47</f>
        <v>0</v>
      </c>
      <c r="H407" s="158" t="s">
        <v>332</v>
      </c>
      <c r="I407" s="158" t="str">
        <f>Cirit!G$4</f>
        <v>400 gr.</v>
      </c>
      <c r="J407" s="152" t="str">
        <f>'YARIŞMA BİLGİLERİ'!$F$21</f>
        <v>15 Yaş Kızlar</v>
      </c>
      <c r="K407" s="237" t="str">
        <f t="shared" si="14"/>
        <v>İZMİR-Naili Moran Türkiye Atletizm Şampiyonası</v>
      </c>
      <c r="L407" s="156" t="e">
        <f>Cirit!#REF!</f>
        <v>#REF!</v>
      </c>
      <c r="M407" s="156" t="s">
        <v>646</v>
      </c>
    </row>
    <row r="408" spans="1:13" ht="24.75" customHeight="1" x14ac:dyDescent="0.2">
      <c r="A408" s="150">
        <v>675</v>
      </c>
      <c r="B408" s="239" t="s">
        <v>482</v>
      </c>
      <c r="C408" s="241">
        <f>'200m.'!C8</f>
        <v>37987</v>
      </c>
      <c r="D408" s="243" t="str">
        <f>'200m.'!D8</f>
        <v>SUDE NAZ BAYRAKTAR</v>
      </c>
      <c r="E408" s="243" t="str">
        <f>'200m.'!E8</f>
        <v>İZMİR</v>
      </c>
      <c r="F408" s="244">
        <f>'200m.'!F8</f>
        <v>2901</v>
      </c>
      <c r="G408" s="242">
        <f>'200m.'!A8</f>
        <v>1</v>
      </c>
      <c r="H408" s="158" t="s">
        <v>461</v>
      </c>
      <c r="I408" s="236"/>
      <c r="J408" s="152" t="str">
        <f>'YARIŞMA BİLGİLERİ'!$F$21</f>
        <v>15 Yaş Kızlar</v>
      </c>
      <c r="K408" s="237" t="str">
        <f t="shared" si="14"/>
        <v>İZMİR-Naili Moran Türkiye Atletizm Şampiyonası</v>
      </c>
      <c r="L408" s="156">
        <f>'200m.'!N$4</f>
        <v>0</v>
      </c>
      <c r="M408" s="156" t="s">
        <v>646</v>
      </c>
    </row>
    <row r="409" spans="1:13" ht="24.75" customHeight="1" x14ac:dyDescent="0.2">
      <c r="A409" s="150">
        <v>676</v>
      </c>
      <c r="B409" s="239" t="s">
        <v>482</v>
      </c>
      <c r="C409" s="241">
        <f>'200m.'!C9</f>
        <v>37987</v>
      </c>
      <c r="D409" s="243" t="str">
        <f>'200m.'!D9</f>
        <v>DİLAN BÖGÜRCÜ</v>
      </c>
      <c r="E409" s="243" t="str">
        <f>'200m.'!E9</f>
        <v>İZMİR</v>
      </c>
      <c r="F409" s="244">
        <f>'200m.'!F9</f>
        <v>2945</v>
      </c>
      <c r="G409" s="242">
        <f>'200m.'!A9</f>
        <v>2</v>
      </c>
      <c r="H409" s="158" t="s">
        <v>461</v>
      </c>
      <c r="I409" s="236"/>
      <c r="J409" s="152" t="str">
        <f>'YARIŞMA BİLGİLERİ'!$F$21</f>
        <v>15 Yaş Kızlar</v>
      </c>
      <c r="K409" s="237" t="str">
        <f t="shared" ref="K409:K446" si="15">CONCATENATE(K$1,"-",A$1)</f>
        <v>İZMİR-Naili Moran Türkiye Atletizm Şampiyonası</v>
      </c>
      <c r="L409" s="156">
        <f>'200m.'!N$4</f>
        <v>0</v>
      </c>
      <c r="M409" s="156" t="s">
        <v>646</v>
      </c>
    </row>
    <row r="410" spans="1:13" ht="24.75" customHeight="1" x14ac:dyDescent="0.2">
      <c r="A410" s="150">
        <v>677</v>
      </c>
      <c r="B410" s="239" t="s">
        <v>482</v>
      </c>
      <c r="C410" s="241">
        <f>'200m.'!C10</f>
        <v>37987</v>
      </c>
      <c r="D410" s="243" t="str">
        <f>'200m.'!D10</f>
        <v>CEREN SELÇUK</v>
      </c>
      <c r="E410" s="243" t="str">
        <f>'200m.'!E10</f>
        <v>İZMİR</v>
      </c>
      <c r="F410" s="244">
        <f>'200m.'!F10</f>
        <v>3015</v>
      </c>
      <c r="G410" s="242">
        <f>'200m.'!A10</f>
        <v>3</v>
      </c>
      <c r="H410" s="158" t="s">
        <v>461</v>
      </c>
      <c r="I410" s="236"/>
      <c r="J410" s="152" t="str">
        <f>'YARIŞMA BİLGİLERİ'!$F$21</f>
        <v>15 Yaş Kızlar</v>
      </c>
      <c r="K410" s="237" t="str">
        <f t="shared" si="15"/>
        <v>İZMİR-Naili Moran Türkiye Atletizm Şampiyonası</v>
      </c>
      <c r="L410" s="156">
        <f>'200m.'!N$4</f>
        <v>0</v>
      </c>
      <c r="M410" s="156" t="s">
        <v>646</v>
      </c>
    </row>
    <row r="411" spans="1:13" ht="24.75" customHeight="1" x14ac:dyDescent="0.2">
      <c r="A411" s="150">
        <v>678</v>
      </c>
      <c r="B411" s="239" t="s">
        <v>482</v>
      </c>
      <c r="C411" s="241">
        <f>'200m.'!C11</f>
        <v>0</v>
      </c>
      <c r="D411" s="243">
        <f>'200m.'!D11</f>
        <v>0</v>
      </c>
      <c r="E411" s="243">
        <f>'200m.'!E11</f>
        <v>0</v>
      </c>
      <c r="F411" s="244">
        <f>'200m.'!F11</f>
        <v>0</v>
      </c>
      <c r="G411" s="242">
        <f>'200m.'!A11</f>
        <v>0</v>
      </c>
      <c r="H411" s="158" t="s">
        <v>461</v>
      </c>
      <c r="I411" s="236"/>
      <c r="J411" s="152" t="str">
        <f>'YARIŞMA BİLGİLERİ'!$F$21</f>
        <v>15 Yaş Kızlar</v>
      </c>
      <c r="K411" s="237" t="str">
        <f t="shared" si="15"/>
        <v>İZMİR-Naili Moran Türkiye Atletizm Şampiyonası</v>
      </c>
      <c r="L411" s="156">
        <f>'200m.'!N$4</f>
        <v>0</v>
      </c>
      <c r="M411" s="156" t="s">
        <v>646</v>
      </c>
    </row>
    <row r="412" spans="1:13" ht="24.75" customHeight="1" x14ac:dyDescent="0.2">
      <c r="A412" s="150">
        <v>679</v>
      </c>
      <c r="B412" s="239" t="s">
        <v>482</v>
      </c>
      <c r="C412" s="241">
        <f>'200m.'!C12</f>
        <v>0</v>
      </c>
      <c r="D412" s="243">
        <f>'200m.'!D12</f>
        <v>0</v>
      </c>
      <c r="E412" s="243">
        <f>'200m.'!E12</f>
        <v>0</v>
      </c>
      <c r="F412" s="244">
        <f>'200m.'!F12</f>
        <v>0</v>
      </c>
      <c r="G412" s="242">
        <f>'200m.'!A12</f>
        <v>0</v>
      </c>
      <c r="H412" s="158" t="s">
        <v>461</v>
      </c>
      <c r="I412" s="236"/>
      <c r="J412" s="152" t="str">
        <f>'YARIŞMA BİLGİLERİ'!$F$21</f>
        <v>15 Yaş Kızlar</v>
      </c>
      <c r="K412" s="237" t="str">
        <f t="shared" si="15"/>
        <v>İZMİR-Naili Moran Türkiye Atletizm Şampiyonası</v>
      </c>
      <c r="L412" s="156">
        <f>'200m.'!N$4</f>
        <v>0</v>
      </c>
      <c r="M412" s="156" t="s">
        <v>646</v>
      </c>
    </row>
    <row r="413" spans="1:13" ht="24.75" customHeight="1" x14ac:dyDescent="0.2">
      <c r="A413" s="150">
        <v>680</v>
      </c>
      <c r="B413" s="239" t="s">
        <v>482</v>
      </c>
      <c r="C413" s="241">
        <f>'200m.'!C13</f>
        <v>0</v>
      </c>
      <c r="D413" s="243">
        <f>'200m.'!D13</f>
        <v>0</v>
      </c>
      <c r="E413" s="243">
        <f>'200m.'!E13</f>
        <v>0</v>
      </c>
      <c r="F413" s="244">
        <f>'200m.'!F13</f>
        <v>0</v>
      </c>
      <c r="G413" s="242">
        <f>'200m.'!A13</f>
        <v>0</v>
      </c>
      <c r="H413" s="158" t="s">
        <v>461</v>
      </c>
      <c r="I413" s="236"/>
      <c r="J413" s="152" t="str">
        <f>'YARIŞMA BİLGİLERİ'!$F$21</f>
        <v>15 Yaş Kızlar</v>
      </c>
      <c r="K413" s="237" t="str">
        <f t="shared" si="15"/>
        <v>İZMİR-Naili Moran Türkiye Atletizm Şampiyonası</v>
      </c>
      <c r="L413" s="156">
        <f>'200m.'!N$4</f>
        <v>0</v>
      </c>
      <c r="M413" s="156" t="s">
        <v>646</v>
      </c>
    </row>
    <row r="414" spans="1:13" ht="24.75" customHeight="1" x14ac:dyDescent="0.2">
      <c r="A414" s="150">
        <v>681</v>
      </c>
      <c r="B414" s="239" t="s">
        <v>482</v>
      </c>
      <c r="C414" s="241">
        <f>'200m.'!C14</f>
        <v>0</v>
      </c>
      <c r="D414" s="243">
        <f>'200m.'!D14</f>
        <v>0</v>
      </c>
      <c r="E414" s="243">
        <f>'200m.'!E14</f>
        <v>0</v>
      </c>
      <c r="F414" s="244">
        <f>'200m.'!F14</f>
        <v>0</v>
      </c>
      <c r="G414" s="242">
        <f>'200m.'!A14</f>
        <v>0</v>
      </c>
      <c r="H414" s="158" t="s">
        <v>461</v>
      </c>
      <c r="I414" s="236"/>
      <c r="J414" s="152" t="str">
        <f>'YARIŞMA BİLGİLERİ'!$F$21</f>
        <v>15 Yaş Kızlar</v>
      </c>
      <c r="K414" s="237" t="str">
        <f t="shared" si="15"/>
        <v>İZMİR-Naili Moran Türkiye Atletizm Şampiyonası</v>
      </c>
      <c r="L414" s="156">
        <f>'200m.'!N$4</f>
        <v>0</v>
      </c>
      <c r="M414" s="156" t="s">
        <v>646</v>
      </c>
    </row>
    <row r="415" spans="1:13" ht="24.75" customHeight="1" x14ac:dyDescent="0.2">
      <c r="A415" s="150">
        <v>682</v>
      </c>
      <c r="B415" s="239" t="s">
        <v>482</v>
      </c>
      <c r="C415" s="241">
        <f>'200m.'!C15</f>
        <v>0</v>
      </c>
      <c r="D415" s="243">
        <f>'200m.'!D15</f>
        <v>0</v>
      </c>
      <c r="E415" s="243">
        <f>'200m.'!E15</f>
        <v>0</v>
      </c>
      <c r="F415" s="244">
        <f>'200m.'!F15</f>
        <v>0</v>
      </c>
      <c r="G415" s="242">
        <f>'200m.'!A15</f>
        <v>0</v>
      </c>
      <c r="H415" s="158" t="s">
        <v>461</v>
      </c>
      <c r="I415" s="236"/>
      <c r="J415" s="152" t="str">
        <f>'YARIŞMA BİLGİLERİ'!$F$21</f>
        <v>15 Yaş Kızlar</v>
      </c>
      <c r="K415" s="237" t="str">
        <f t="shared" si="15"/>
        <v>İZMİR-Naili Moran Türkiye Atletizm Şampiyonası</v>
      </c>
      <c r="L415" s="156">
        <f>'200m.'!N$4</f>
        <v>0</v>
      </c>
      <c r="M415" s="156" t="s">
        <v>646</v>
      </c>
    </row>
    <row r="416" spans="1:13" ht="24.75" customHeight="1" x14ac:dyDescent="0.2">
      <c r="A416" s="150">
        <v>683</v>
      </c>
      <c r="B416" s="239" t="s">
        <v>482</v>
      </c>
      <c r="C416" s="241">
        <f>'200m.'!C16</f>
        <v>0</v>
      </c>
      <c r="D416" s="243">
        <f>'200m.'!D16</f>
        <v>0</v>
      </c>
      <c r="E416" s="243">
        <f>'200m.'!E16</f>
        <v>0</v>
      </c>
      <c r="F416" s="244">
        <f>'200m.'!F16</f>
        <v>0</v>
      </c>
      <c r="G416" s="242">
        <f>'200m.'!A16</f>
        <v>0</v>
      </c>
      <c r="H416" s="158" t="s">
        <v>461</v>
      </c>
      <c r="I416" s="236"/>
      <c r="J416" s="152" t="str">
        <f>'YARIŞMA BİLGİLERİ'!$F$21</f>
        <v>15 Yaş Kızlar</v>
      </c>
      <c r="K416" s="237" t="str">
        <f t="shared" si="15"/>
        <v>İZMİR-Naili Moran Türkiye Atletizm Şampiyonası</v>
      </c>
      <c r="L416" s="156">
        <f>'200m.'!N$4</f>
        <v>0</v>
      </c>
      <c r="M416" s="156" t="s">
        <v>646</v>
      </c>
    </row>
    <row r="417" spans="1:13" ht="24.75" customHeight="1" x14ac:dyDescent="0.2">
      <c r="A417" s="150">
        <v>684</v>
      </c>
      <c r="B417" s="239" t="s">
        <v>482</v>
      </c>
      <c r="C417" s="241">
        <f>'200m.'!C17</f>
        <v>0</v>
      </c>
      <c r="D417" s="243">
        <f>'200m.'!D17</f>
        <v>0</v>
      </c>
      <c r="E417" s="243">
        <f>'200m.'!E17</f>
        <v>0</v>
      </c>
      <c r="F417" s="244">
        <f>'200m.'!F17</f>
        <v>0</v>
      </c>
      <c r="G417" s="242">
        <f>'200m.'!A17</f>
        <v>0</v>
      </c>
      <c r="H417" s="158" t="s">
        <v>461</v>
      </c>
      <c r="I417" s="236"/>
      <c r="J417" s="152" t="str">
        <f>'YARIŞMA BİLGİLERİ'!$F$21</f>
        <v>15 Yaş Kızlar</v>
      </c>
      <c r="K417" s="237" t="str">
        <f t="shared" si="15"/>
        <v>İZMİR-Naili Moran Türkiye Atletizm Şampiyonası</v>
      </c>
      <c r="L417" s="156">
        <f>'200m.'!N$4</f>
        <v>0</v>
      </c>
      <c r="M417" s="156" t="s">
        <v>646</v>
      </c>
    </row>
    <row r="418" spans="1:13" ht="24.75" customHeight="1" x14ac:dyDescent="0.2">
      <c r="A418" s="150">
        <v>685</v>
      </c>
      <c r="B418" s="239" t="s">
        <v>482</v>
      </c>
      <c r="C418" s="241">
        <f>'200m.'!C18</f>
        <v>0</v>
      </c>
      <c r="D418" s="243">
        <f>'200m.'!D18</f>
        <v>0</v>
      </c>
      <c r="E418" s="243">
        <f>'200m.'!E18</f>
        <v>0</v>
      </c>
      <c r="F418" s="244">
        <f>'200m.'!F18</f>
        <v>0</v>
      </c>
      <c r="G418" s="242">
        <f>'200m.'!A18</f>
        <v>0</v>
      </c>
      <c r="H418" s="158" t="s">
        <v>461</v>
      </c>
      <c r="I418" s="236"/>
      <c r="J418" s="152" t="str">
        <f>'YARIŞMA BİLGİLERİ'!$F$21</f>
        <v>15 Yaş Kızlar</v>
      </c>
      <c r="K418" s="237" t="str">
        <f t="shared" si="15"/>
        <v>İZMİR-Naili Moran Türkiye Atletizm Şampiyonası</v>
      </c>
      <c r="L418" s="156">
        <f>'200m.'!N$4</f>
        <v>0</v>
      </c>
      <c r="M418" s="156" t="s">
        <v>646</v>
      </c>
    </row>
    <row r="419" spans="1:13" ht="24.75" customHeight="1" x14ac:dyDescent="0.2">
      <c r="A419" s="150">
        <v>686</v>
      </c>
      <c r="B419" s="239" t="s">
        <v>482</v>
      </c>
      <c r="C419" s="241">
        <f>'200m.'!C19</f>
        <v>0</v>
      </c>
      <c r="D419" s="243">
        <f>'200m.'!D19</f>
        <v>0</v>
      </c>
      <c r="E419" s="243">
        <f>'200m.'!E19</f>
        <v>0</v>
      </c>
      <c r="F419" s="244">
        <f>'200m.'!F19</f>
        <v>0</v>
      </c>
      <c r="G419" s="242">
        <f>'200m.'!A19</f>
        <v>0</v>
      </c>
      <c r="H419" s="158" t="s">
        <v>461</v>
      </c>
      <c r="I419" s="236"/>
      <c r="J419" s="152" t="str">
        <f>'YARIŞMA BİLGİLERİ'!$F$21</f>
        <v>15 Yaş Kızlar</v>
      </c>
      <c r="K419" s="237" t="str">
        <f t="shared" si="15"/>
        <v>İZMİR-Naili Moran Türkiye Atletizm Şampiyonası</v>
      </c>
      <c r="L419" s="156">
        <f>'200m.'!N$4</f>
        <v>0</v>
      </c>
      <c r="M419" s="156" t="s">
        <v>646</v>
      </c>
    </row>
    <row r="420" spans="1:13" ht="24.75" customHeight="1" x14ac:dyDescent="0.2">
      <c r="A420" s="150">
        <v>687</v>
      </c>
      <c r="B420" s="239" t="s">
        <v>482</v>
      </c>
      <c r="C420" s="241">
        <f>'200m.'!C20</f>
        <v>0</v>
      </c>
      <c r="D420" s="243">
        <f>'200m.'!D20</f>
        <v>0</v>
      </c>
      <c r="E420" s="243">
        <f>'200m.'!E20</f>
        <v>0</v>
      </c>
      <c r="F420" s="244">
        <f>'200m.'!F20</f>
        <v>0</v>
      </c>
      <c r="G420" s="242">
        <f>'200m.'!A20</f>
        <v>0</v>
      </c>
      <c r="H420" s="158" t="s">
        <v>461</v>
      </c>
      <c r="I420" s="236"/>
      <c r="J420" s="152" t="str">
        <f>'YARIŞMA BİLGİLERİ'!$F$21</f>
        <v>15 Yaş Kızlar</v>
      </c>
      <c r="K420" s="237" t="str">
        <f t="shared" si="15"/>
        <v>İZMİR-Naili Moran Türkiye Atletizm Şampiyonası</v>
      </c>
      <c r="L420" s="156">
        <f>'200m.'!N$4</f>
        <v>0</v>
      </c>
      <c r="M420" s="156" t="s">
        <v>646</v>
      </c>
    </row>
    <row r="421" spans="1:13" ht="24.75" customHeight="1" x14ac:dyDescent="0.2">
      <c r="A421" s="150">
        <v>688</v>
      </c>
      <c r="B421" s="239" t="s">
        <v>482</v>
      </c>
      <c r="C421" s="241">
        <f>'200m.'!C21</f>
        <v>0</v>
      </c>
      <c r="D421" s="243">
        <f>'200m.'!D21</f>
        <v>0</v>
      </c>
      <c r="E421" s="243">
        <f>'200m.'!E21</f>
        <v>0</v>
      </c>
      <c r="F421" s="244">
        <f>'200m.'!F21</f>
        <v>0</v>
      </c>
      <c r="G421" s="242">
        <f>'200m.'!A21</f>
        <v>0</v>
      </c>
      <c r="H421" s="158" t="s">
        <v>461</v>
      </c>
      <c r="I421" s="236"/>
      <c r="J421" s="152" t="str">
        <f>'YARIŞMA BİLGİLERİ'!$F$21</f>
        <v>15 Yaş Kızlar</v>
      </c>
      <c r="K421" s="237" t="str">
        <f t="shared" si="15"/>
        <v>İZMİR-Naili Moran Türkiye Atletizm Şampiyonası</v>
      </c>
      <c r="L421" s="156">
        <f>'200m.'!N$4</f>
        <v>0</v>
      </c>
      <c r="M421" s="156" t="s">
        <v>646</v>
      </c>
    </row>
    <row r="422" spans="1:13" ht="24.75" customHeight="1" x14ac:dyDescent="0.2">
      <c r="A422" s="150">
        <v>689</v>
      </c>
      <c r="B422" s="239" t="s">
        <v>482</v>
      </c>
      <c r="C422" s="241">
        <f>'200m.'!C22</f>
        <v>0</v>
      </c>
      <c r="D422" s="243">
        <f>'200m.'!D22</f>
        <v>0</v>
      </c>
      <c r="E422" s="243">
        <f>'200m.'!E22</f>
        <v>0</v>
      </c>
      <c r="F422" s="244">
        <f>'200m.'!F22</f>
        <v>0</v>
      </c>
      <c r="G422" s="242">
        <f>'200m.'!A22</f>
        <v>0</v>
      </c>
      <c r="H422" s="158" t="s">
        <v>461</v>
      </c>
      <c r="I422" s="236"/>
      <c r="J422" s="152" t="str">
        <f>'YARIŞMA BİLGİLERİ'!$F$21</f>
        <v>15 Yaş Kızlar</v>
      </c>
      <c r="K422" s="237" t="str">
        <f t="shared" si="15"/>
        <v>İZMİR-Naili Moran Türkiye Atletizm Şampiyonası</v>
      </c>
      <c r="L422" s="156">
        <f>'200m.'!N$4</f>
        <v>0</v>
      </c>
      <c r="M422" s="156" t="s">
        <v>646</v>
      </c>
    </row>
    <row r="423" spans="1:13" ht="24.75" customHeight="1" x14ac:dyDescent="0.2">
      <c r="A423" s="150">
        <v>690</v>
      </c>
      <c r="B423" s="239" t="s">
        <v>482</v>
      </c>
      <c r="C423" s="241">
        <f>'200m.'!C23</f>
        <v>0</v>
      </c>
      <c r="D423" s="243">
        <f>'200m.'!D23</f>
        <v>0</v>
      </c>
      <c r="E423" s="243">
        <f>'200m.'!E23</f>
        <v>0</v>
      </c>
      <c r="F423" s="244">
        <f>'200m.'!F23</f>
        <v>0</v>
      </c>
      <c r="G423" s="242">
        <f>'200m.'!A23</f>
        <v>0</v>
      </c>
      <c r="H423" s="158" t="s">
        <v>461</v>
      </c>
      <c r="I423" s="236"/>
      <c r="J423" s="152" t="str">
        <f>'YARIŞMA BİLGİLERİ'!$F$21</f>
        <v>15 Yaş Kızlar</v>
      </c>
      <c r="K423" s="237" t="str">
        <f t="shared" si="15"/>
        <v>İZMİR-Naili Moran Türkiye Atletizm Şampiyonası</v>
      </c>
      <c r="L423" s="156">
        <f>'200m.'!N$4</f>
        <v>0</v>
      </c>
      <c r="M423" s="156" t="s">
        <v>646</v>
      </c>
    </row>
    <row r="424" spans="1:13" ht="24.75" customHeight="1" x14ac:dyDescent="0.2">
      <c r="A424" s="150">
        <v>691</v>
      </c>
      <c r="B424" s="239" t="s">
        <v>482</v>
      </c>
      <c r="C424" s="241">
        <f>'200m.'!C24</f>
        <v>0</v>
      </c>
      <c r="D424" s="243">
        <f>'200m.'!D24</f>
        <v>0</v>
      </c>
      <c r="E424" s="243">
        <f>'200m.'!E24</f>
        <v>0</v>
      </c>
      <c r="F424" s="244">
        <f>'200m.'!F24</f>
        <v>0</v>
      </c>
      <c r="G424" s="242">
        <f>'200m.'!A24</f>
        <v>0</v>
      </c>
      <c r="H424" s="158" t="s">
        <v>461</v>
      </c>
      <c r="I424" s="236"/>
      <c r="J424" s="152" t="str">
        <f>'YARIŞMA BİLGİLERİ'!$F$21</f>
        <v>15 Yaş Kızlar</v>
      </c>
      <c r="K424" s="237" t="str">
        <f t="shared" si="15"/>
        <v>İZMİR-Naili Moran Türkiye Atletizm Şampiyonası</v>
      </c>
      <c r="L424" s="156">
        <f>'200m.'!N$4</f>
        <v>0</v>
      </c>
      <c r="M424" s="156" t="s">
        <v>646</v>
      </c>
    </row>
    <row r="425" spans="1:13" ht="24.75" customHeight="1" x14ac:dyDescent="0.2">
      <c r="A425" s="150">
        <v>692</v>
      </c>
      <c r="B425" s="239" t="s">
        <v>482</v>
      </c>
      <c r="C425" s="241">
        <f>'200m.'!C25</f>
        <v>0</v>
      </c>
      <c r="D425" s="243">
        <f>'200m.'!D25</f>
        <v>0</v>
      </c>
      <c r="E425" s="243">
        <f>'200m.'!E25</f>
        <v>0</v>
      </c>
      <c r="F425" s="244">
        <f>'200m.'!F25</f>
        <v>0</v>
      </c>
      <c r="G425" s="242">
        <f>'200m.'!A25</f>
        <v>0</v>
      </c>
      <c r="H425" s="158" t="s">
        <v>461</v>
      </c>
      <c r="I425" s="236"/>
      <c r="J425" s="152" t="str">
        <f>'YARIŞMA BİLGİLERİ'!$F$21</f>
        <v>15 Yaş Kızlar</v>
      </c>
      <c r="K425" s="237" t="str">
        <f t="shared" si="15"/>
        <v>İZMİR-Naili Moran Türkiye Atletizm Şampiyonası</v>
      </c>
      <c r="L425" s="156">
        <f>'200m.'!N$4</f>
        <v>0</v>
      </c>
      <c r="M425" s="156" t="s">
        <v>646</v>
      </c>
    </row>
    <row r="426" spans="1:13" ht="24.75" customHeight="1" x14ac:dyDescent="0.2">
      <c r="A426" s="150">
        <v>693</v>
      </c>
      <c r="B426" s="239" t="s">
        <v>482</v>
      </c>
      <c r="C426" s="241">
        <f>'200m.'!C26</f>
        <v>0</v>
      </c>
      <c r="D426" s="243">
        <f>'200m.'!D26</f>
        <v>0</v>
      </c>
      <c r="E426" s="243">
        <f>'200m.'!E26</f>
        <v>0</v>
      </c>
      <c r="F426" s="244">
        <f>'200m.'!F26</f>
        <v>0</v>
      </c>
      <c r="G426" s="242">
        <f>'200m.'!A26</f>
        <v>0</v>
      </c>
      <c r="H426" s="158" t="s">
        <v>461</v>
      </c>
      <c r="I426" s="236"/>
      <c r="J426" s="152" t="str">
        <f>'YARIŞMA BİLGİLERİ'!$F$21</f>
        <v>15 Yaş Kızlar</v>
      </c>
      <c r="K426" s="237" t="str">
        <f t="shared" si="15"/>
        <v>İZMİR-Naili Moran Türkiye Atletizm Şampiyonası</v>
      </c>
      <c r="L426" s="156">
        <f>'200m.'!N$4</f>
        <v>0</v>
      </c>
      <c r="M426" s="156" t="s">
        <v>646</v>
      </c>
    </row>
    <row r="427" spans="1:13" ht="24.75" customHeight="1" x14ac:dyDescent="0.2">
      <c r="A427" s="150">
        <v>694</v>
      </c>
      <c r="B427" s="239" t="s">
        <v>482</v>
      </c>
      <c r="C427" s="241">
        <f>'200m.'!C27</f>
        <v>0</v>
      </c>
      <c r="D427" s="243">
        <f>'200m.'!D27</f>
        <v>0</v>
      </c>
      <c r="E427" s="243">
        <f>'200m.'!E27</f>
        <v>0</v>
      </c>
      <c r="F427" s="244">
        <f>'200m.'!F27</f>
        <v>0</v>
      </c>
      <c r="G427" s="242">
        <f>'200m.'!A27</f>
        <v>0</v>
      </c>
      <c r="H427" s="158" t="s">
        <v>461</v>
      </c>
      <c r="I427" s="236"/>
      <c r="J427" s="152" t="str">
        <f>'YARIŞMA BİLGİLERİ'!$F$21</f>
        <v>15 Yaş Kızlar</v>
      </c>
      <c r="K427" s="237" t="str">
        <f t="shared" si="15"/>
        <v>İZMİR-Naili Moran Türkiye Atletizm Şampiyonası</v>
      </c>
      <c r="L427" s="156">
        <f>'200m.'!N$4</f>
        <v>0</v>
      </c>
      <c r="M427" s="156" t="s">
        <v>646</v>
      </c>
    </row>
    <row r="428" spans="1:13" ht="24.75" customHeight="1" x14ac:dyDescent="0.2">
      <c r="A428" s="150">
        <v>695</v>
      </c>
      <c r="B428" s="239" t="s">
        <v>482</v>
      </c>
      <c r="C428" s="241">
        <f>'200m.'!C28</f>
        <v>0</v>
      </c>
      <c r="D428" s="243">
        <f>'200m.'!D28</f>
        <v>0</v>
      </c>
      <c r="E428" s="243">
        <f>'200m.'!E28</f>
        <v>0</v>
      </c>
      <c r="F428" s="244">
        <f>'200m.'!F28</f>
        <v>0</v>
      </c>
      <c r="G428" s="242">
        <f>'200m.'!A28</f>
        <v>0</v>
      </c>
      <c r="H428" s="158" t="s">
        <v>461</v>
      </c>
      <c r="I428" s="236"/>
      <c r="J428" s="152" t="str">
        <f>'YARIŞMA BİLGİLERİ'!$F$21</f>
        <v>15 Yaş Kızlar</v>
      </c>
      <c r="K428" s="237" t="str">
        <f t="shared" si="15"/>
        <v>İZMİR-Naili Moran Türkiye Atletizm Şampiyonası</v>
      </c>
      <c r="L428" s="156">
        <f>'200m.'!N$4</f>
        <v>0</v>
      </c>
      <c r="M428" s="156" t="s">
        <v>646</v>
      </c>
    </row>
    <row r="429" spans="1:13" ht="24.75" customHeight="1" x14ac:dyDescent="0.2">
      <c r="A429" s="150">
        <v>696</v>
      </c>
      <c r="B429" s="239" t="s">
        <v>482</v>
      </c>
      <c r="C429" s="241">
        <f>'200m.'!C29</f>
        <v>0</v>
      </c>
      <c r="D429" s="243">
        <f>'200m.'!D29</f>
        <v>0</v>
      </c>
      <c r="E429" s="243">
        <f>'200m.'!E29</f>
        <v>0</v>
      </c>
      <c r="F429" s="244">
        <f>'200m.'!F29</f>
        <v>0</v>
      </c>
      <c r="G429" s="242">
        <f>'200m.'!A29</f>
        <v>0</v>
      </c>
      <c r="H429" s="158" t="s">
        <v>461</v>
      </c>
      <c r="I429" s="236"/>
      <c r="J429" s="152" t="str">
        <f>'YARIŞMA BİLGİLERİ'!$F$21</f>
        <v>15 Yaş Kızlar</v>
      </c>
      <c r="K429" s="237" t="str">
        <f t="shared" si="15"/>
        <v>İZMİR-Naili Moran Türkiye Atletizm Şampiyonası</v>
      </c>
      <c r="L429" s="156">
        <f>'200m.'!N$4</f>
        <v>0</v>
      </c>
      <c r="M429" s="156" t="s">
        <v>646</v>
      </c>
    </row>
    <row r="430" spans="1:13" ht="24.75" customHeight="1" x14ac:dyDescent="0.2">
      <c r="A430" s="150">
        <v>697</v>
      </c>
      <c r="B430" s="239" t="s">
        <v>482</v>
      </c>
      <c r="C430" s="241">
        <f>'200m.'!C30</f>
        <v>0</v>
      </c>
      <c r="D430" s="243">
        <f>'200m.'!D30</f>
        <v>0</v>
      </c>
      <c r="E430" s="243">
        <f>'200m.'!E30</f>
        <v>0</v>
      </c>
      <c r="F430" s="244">
        <f>'200m.'!F30</f>
        <v>0</v>
      </c>
      <c r="G430" s="242">
        <f>'200m.'!A30</f>
        <v>0</v>
      </c>
      <c r="H430" s="158" t="s">
        <v>461</v>
      </c>
      <c r="I430" s="236"/>
      <c r="J430" s="152" t="str">
        <f>'YARIŞMA BİLGİLERİ'!$F$21</f>
        <v>15 Yaş Kızlar</v>
      </c>
      <c r="K430" s="237" t="str">
        <f t="shared" si="15"/>
        <v>İZMİR-Naili Moran Türkiye Atletizm Şampiyonası</v>
      </c>
      <c r="L430" s="156">
        <f>'200m.'!N$4</f>
        <v>0</v>
      </c>
      <c r="M430" s="156" t="s">
        <v>646</v>
      </c>
    </row>
    <row r="431" spans="1:13" ht="24.75" customHeight="1" x14ac:dyDescent="0.2">
      <c r="A431" s="150">
        <v>698</v>
      </c>
      <c r="B431" s="239" t="s">
        <v>482</v>
      </c>
      <c r="C431" s="241">
        <f>'200m.'!C31</f>
        <v>0</v>
      </c>
      <c r="D431" s="243">
        <f>'200m.'!D31</f>
        <v>0</v>
      </c>
      <c r="E431" s="243">
        <f>'200m.'!E31</f>
        <v>0</v>
      </c>
      <c r="F431" s="244">
        <f>'200m.'!F31</f>
        <v>0</v>
      </c>
      <c r="G431" s="242">
        <f>'200m.'!A31</f>
        <v>0</v>
      </c>
      <c r="H431" s="158" t="s">
        <v>461</v>
      </c>
      <c r="I431" s="236"/>
      <c r="J431" s="152" t="str">
        <f>'YARIŞMA BİLGİLERİ'!$F$21</f>
        <v>15 Yaş Kızlar</v>
      </c>
      <c r="K431" s="237" t="str">
        <f t="shared" si="15"/>
        <v>İZMİR-Naili Moran Türkiye Atletizm Şampiyonası</v>
      </c>
      <c r="L431" s="156">
        <f>'200m.'!N$4</f>
        <v>0</v>
      </c>
      <c r="M431" s="156" t="s">
        <v>646</v>
      </c>
    </row>
    <row r="432" spans="1:13" ht="24.75" customHeight="1" x14ac:dyDescent="0.2">
      <c r="A432" s="150">
        <v>699</v>
      </c>
      <c r="B432" s="239" t="s">
        <v>482</v>
      </c>
      <c r="C432" s="241">
        <f>'200m.'!C32</f>
        <v>0</v>
      </c>
      <c r="D432" s="243">
        <f>'200m.'!D32</f>
        <v>0</v>
      </c>
      <c r="E432" s="243">
        <f>'200m.'!E32</f>
        <v>0</v>
      </c>
      <c r="F432" s="244">
        <f>'200m.'!F32</f>
        <v>0</v>
      </c>
      <c r="G432" s="242">
        <f>'200m.'!A32</f>
        <v>0</v>
      </c>
      <c r="H432" s="158" t="s">
        <v>461</v>
      </c>
      <c r="I432" s="236"/>
      <c r="J432" s="152" t="str">
        <f>'YARIŞMA BİLGİLERİ'!$F$21</f>
        <v>15 Yaş Kızlar</v>
      </c>
      <c r="K432" s="237" t="str">
        <f t="shared" si="15"/>
        <v>İZMİR-Naili Moran Türkiye Atletizm Şampiyonası</v>
      </c>
      <c r="L432" s="156">
        <f>'200m.'!N$4</f>
        <v>0</v>
      </c>
      <c r="M432" s="156" t="s">
        <v>646</v>
      </c>
    </row>
    <row r="433" spans="1:13" ht="24.75" customHeight="1" x14ac:dyDescent="0.2">
      <c r="A433" s="150">
        <v>700</v>
      </c>
      <c r="B433" s="239" t="s">
        <v>482</v>
      </c>
      <c r="C433" s="241">
        <f>'200m.'!C33</f>
        <v>0</v>
      </c>
      <c r="D433" s="243">
        <f>'200m.'!D33</f>
        <v>0</v>
      </c>
      <c r="E433" s="243">
        <f>'200m.'!E33</f>
        <v>0</v>
      </c>
      <c r="F433" s="244">
        <f>'200m.'!F33</f>
        <v>0</v>
      </c>
      <c r="G433" s="242">
        <f>'200m.'!A33</f>
        <v>0</v>
      </c>
      <c r="H433" s="158" t="s">
        <v>461</v>
      </c>
      <c r="I433" s="236"/>
      <c r="J433" s="152" t="str">
        <f>'YARIŞMA BİLGİLERİ'!$F$21</f>
        <v>15 Yaş Kızlar</v>
      </c>
      <c r="K433" s="237" t="str">
        <f t="shared" si="15"/>
        <v>İZMİR-Naili Moran Türkiye Atletizm Şampiyonası</v>
      </c>
      <c r="L433" s="156">
        <f>'200m.'!N$4</f>
        <v>0</v>
      </c>
      <c r="M433" s="156" t="s">
        <v>646</v>
      </c>
    </row>
    <row r="434" spans="1:13" ht="24.75" customHeight="1" x14ac:dyDescent="0.2">
      <c r="A434" s="150">
        <v>701</v>
      </c>
      <c r="B434" s="239" t="s">
        <v>482</v>
      </c>
      <c r="C434" s="241">
        <f>'200m.'!C34</f>
        <v>0</v>
      </c>
      <c r="D434" s="243">
        <f>'200m.'!D34</f>
        <v>0</v>
      </c>
      <c r="E434" s="243">
        <f>'200m.'!E34</f>
        <v>0</v>
      </c>
      <c r="F434" s="244">
        <f>'200m.'!F34</f>
        <v>0</v>
      </c>
      <c r="G434" s="242">
        <f>'200m.'!A34</f>
        <v>0</v>
      </c>
      <c r="H434" s="158" t="s">
        <v>461</v>
      </c>
      <c r="I434" s="236"/>
      <c r="J434" s="152" t="str">
        <f>'YARIŞMA BİLGİLERİ'!$F$21</f>
        <v>15 Yaş Kızlar</v>
      </c>
      <c r="K434" s="237" t="str">
        <f t="shared" si="15"/>
        <v>İZMİR-Naili Moran Türkiye Atletizm Şampiyonası</v>
      </c>
      <c r="L434" s="156">
        <f>'200m.'!N$4</f>
        <v>0</v>
      </c>
      <c r="M434" s="156" t="s">
        <v>646</v>
      </c>
    </row>
    <row r="435" spans="1:13" ht="24.75" customHeight="1" x14ac:dyDescent="0.2">
      <c r="A435" s="150">
        <v>702</v>
      </c>
      <c r="B435" s="239" t="s">
        <v>482</v>
      </c>
      <c r="C435" s="241">
        <f>'200m.'!C35</f>
        <v>0</v>
      </c>
      <c r="D435" s="243">
        <f>'200m.'!D35</f>
        <v>0</v>
      </c>
      <c r="E435" s="243">
        <f>'200m.'!E35</f>
        <v>0</v>
      </c>
      <c r="F435" s="244">
        <f>'200m.'!F35</f>
        <v>0</v>
      </c>
      <c r="G435" s="242">
        <f>'200m.'!A35</f>
        <v>0</v>
      </c>
      <c r="H435" s="158" t="s">
        <v>461</v>
      </c>
      <c r="I435" s="236"/>
      <c r="J435" s="152" t="str">
        <f>'YARIŞMA BİLGİLERİ'!$F$21</f>
        <v>15 Yaş Kızlar</v>
      </c>
      <c r="K435" s="237" t="str">
        <f t="shared" si="15"/>
        <v>İZMİR-Naili Moran Türkiye Atletizm Şampiyonası</v>
      </c>
      <c r="L435" s="156">
        <f>'200m.'!N$4</f>
        <v>0</v>
      </c>
      <c r="M435" s="156" t="s">
        <v>646</v>
      </c>
    </row>
    <row r="436" spans="1:13" ht="24.75" customHeight="1" x14ac:dyDescent="0.2">
      <c r="A436" s="150">
        <v>703</v>
      </c>
      <c r="B436" s="239" t="s">
        <v>482</v>
      </c>
      <c r="C436" s="241">
        <f>'200m.'!C36</f>
        <v>0</v>
      </c>
      <c r="D436" s="243">
        <f>'200m.'!D36</f>
        <v>0</v>
      </c>
      <c r="E436" s="243">
        <f>'200m.'!E36</f>
        <v>0</v>
      </c>
      <c r="F436" s="244">
        <f>'200m.'!F36</f>
        <v>0</v>
      </c>
      <c r="G436" s="242">
        <f>'200m.'!A36</f>
        <v>0</v>
      </c>
      <c r="H436" s="158" t="s">
        <v>461</v>
      </c>
      <c r="I436" s="236"/>
      <c r="J436" s="152" t="str">
        <f>'YARIŞMA BİLGİLERİ'!$F$21</f>
        <v>15 Yaş Kızlar</v>
      </c>
      <c r="K436" s="237" t="str">
        <f t="shared" si="15"/>
        <v>İZMİR-Naili Moran Türkiye Atletizm Şampiyonası</v>
      </c>
      <c r="L436" s="156">
        <f>'200m.'!N$4</f>
        <v>0</v>
      </c>
      <c r="M436" s="156" t="s">
        <v>646</v>
      </c>
    </row>
    <row r="437" spans="1:13" ht="24.75" customHeight="1" x14ac:dyDescent="0.2">
      <c r="A437" s="150">
        <v>704</v>
      </c>
      <c r="B437" s="239" t="s">
        <v>482</v>
      </c>
      <c r="C437" s="241">
        <f>'200m.'!C37</f>
        <v>0</v>
      </c>
      <c r="D437" s="243">
        <f>'200m.'!D37</f>
        <v>0</v>
      </c>
      <c r="E437" s="243">
        <f>'200m.'!E37</f>
        <v>0</v>
      </c>
      <c r="F437" s="244">
        <f>'200m.'!F37</f>
        <v>0</v>
      </c>
      <c r="G437" s="242">
        <f>'200m.'!A37</f>
        <v>0</v>
      </c>
      <c r="H437" s="158" t="s">
        <v>461</v>
      </c>
      <c r="I437" s="236"/>
      <c r="J437" s="152" t="str">
        <f>'YARIŞMA BİLGİLERİ'!$F$21</f>
        <v>15 Yaş Kızlar</v>
      </c>
      <c r="K437" s="237" t="str">
        <f t="shared" si="15"/>
        <v>İZMİR-Naili Moran Türkiye Atletizm Şampiyonası</v>
      </c>
      <c r="L437" s="156">
        <f>'200m.'!N$4</f>
        <v>0</v>
      </c>
      <c r="M437" s="156" t="s">
        <v>646</v>
      </c>
    </row>
    <row r="438" spans="1:13" ht="24.75" customHeight="1" x14ac:dyDescent="0.2">
      <c r="A438" s="150">
        <v>705</v>
      </c>
      <c r="B438" s="239" t="s">
        <v>482</v>
      </c>
      <c r="C438" s="241">
        <f>'200m.'!C38</f>
        <v>0</v>
      </c>
      <c r="D438" s="243">
        <f>'200m.'!D38</f>
        <v>0</v>
      </c>
      <c r="E438" s="243">
        <f>'200m.'!E38</f>
        <v>0</v>
      </c>
      <c r="F438" s="244">
        <f>'200m.'!F38</f>
        <v>0</v>
      </c>
      <c r="G438" s="242">
        <f>'200m.'!A38</f>
        <v>0</v>
      </c>
      <c r="H438" s="158" t="s">
        <v>461</v>
      </c>
      <c r="I438" s="236"/>
      <c r="J438" s="152" t="str">
        <f>'YARIŞMA BİLGİLERİ'!$F$21</f>
        <v>15 Yaş Kızlar</v>
      </c>
      <c r="K438" s="237" t="str">
        <f t="shared" si="15"/>
        <v>İZMİR-Naili Moran Türkiye Atletizm Şampiyonası</v>
      </c>
      <c r="L438" s="156">
        <f>'200m.'!N$4</f>
        <v>0</v>
      </c>
      <c r="M438" s="156" t="s">
        <v>646</v>
      </c>
    </row>
    <row r="439" spans="1:13" ht="24.75" customHeight="1" x14ac:dyDescent="0.2">
      <c r="A439" s="150">
        <v>706</v>
      </c>
      <c r="B439" s="239" t="s">
        <v>482</v>
      </c>
      <c r="C439" s="241">
        <f>'200m.'!C39</f>
        <v>0</v>
      </c>
      <c r="D439" s="243">
        <f>'200m.'!D39</f>
        <v>0</v>
      </c>
      <c r="E439" s="243">
        <f>'200m.'!E39</f>
        <v>0</v>
      </c>
      <c r="F439" s="244">
        <f>'200m.'!F39</f>
        <v>0</v>
      </c>
      <c r="G439" s="242">
        <f>'200m.'!A39</f>
        <v>0</v>
      </c>
      <c r="H439" s="158" t="s">
        <v>461</v>
      </c>
      <c r="I439" s="236"/>
      <c r="J439" s="152" t="str">
        <f>'YARIŞMA BİLGİLERİ'!$F$21</f>
        <v>15 Yaş Kızlar</v>
      </c>
      <c r="K439" s="237" t="str">
        <f t="shared" si="15"/>
        <v>İZMİR-Naili Moran Türkiye Atletizm Şampiyonası</v>
      </c>
      <c r="L439" s="156">
        <f>'200m.'!N$4</f>
        <v>0</v>
      </c>
      <c r="M439" s="156" t="s">
        <v>646</v>
      </c>
    </row>
    <row r="440" spans="1:13" ht="24.75" customHeight="1" x14ac:dyDescent="0.2">
      <c r="A440" s="150">
        <v>707</v>
      </c>
      <c r="B440" s="239" t="s">
        <v>482</v>
      </c>
      <c r="C440" s="241">
        <f>'200m.'!C40</f>
        <v>0</v>
      </c>
      <c r="D440" s="243">
        <f>'200m.'!D40</f>
        <v>0</v>
      </c>
      <c r="E440" s="243">
        <f>'200m.'!E40</f>
        <v>0</v>
      </c>
      <c r="F440" s="244">
        <f>'200m.'!F40</f>
        <v>0</v>
      </c>
      <c r="G440" s="242">
        <f>'200m.'!A40</f>
        <v>0</v>
      </c>
      <c r="H440" s="158" t="s">
        <v>461</v>
      </c>
      <c r="I440" s="236"/>
      <c r="J440" s="152" t="str">
        <f>'YARIŞMA BİLGİLERİ'!$F$21</f>
        <v>15 Yaş Kızlar</v>
      </c>
      <c r="K440" s="237" t="str">
        <f t="shared" si="15"/>
        <v>İZMİR-Naili Moran Türkiye Atletizm Şampiyonası</v>
      </c>
      <c r="L440" s="156">
        <f>'200m.'!N$4</f>
        <v>0</v>
      </c>
      <c r="M440" s="156" t="s">
        <v>646</v>
      </c>
    </row>
    <row r="441" spans="1:13" ht="24.75" customHeight="1" x14ac:dyDescent="0.2">
      <c r="A441" s="150">
        <v>708</v>
      </c>
      <c r="B441" s="239" t="s">
        <v>482</v>
      </c>
      <c r="C441" s="241">
        <f>'200m.'!C41</f>
        <v>0</v>
      </c>
      <c r="D441" s="243">
        <f>'200m.'!D41</f>
        <v>0</v>
      </c>
      <c r="E441" s="243">
        <f>'200m.'!E41</f>
        <v>0</v>
      </c>
      <c r="F441" s="244">
        <f>'200m.'!F41</f>
        <v>0</v>
      </c>
      <c r="G441" s="242">
        <f>'200m.'!A41</f>
        <v>0</v>
      </c>
      <c r="H441" s="158" t="s">
        <v>461</v>
      </c>
      <c r="I441" s="236"/>
      <c r="J441" s="152" t="str">
        <f>'YARIŞMA BİLGİLERİ'!$F$21</f>
        <v>15 Yaş Kızlar</v>
      </c>
      <c r="K441" s="237" t="str">
        <f t="shared" si="15"/>
        <v>İZMİR-Naili Moran Türkiye Atletizm Şampiyonası</v>
      </c>
      <c r="L441" s="156">
        <f>'200m.'!N$4</f>
        <v>0</v>
      </c>
      <c r="M441" s="156" t="s">
        <v>646</v>
      </c>
    </row>
    <row r="442" spans="1:13" ht="24.75" customHeight="1" x14ac:dyDescent="0.2">
      <c r="A442" s="150">
        <v>709</v>
      </c>
      <c r="B442" s="239" t="s">
        <v>482</v>
      </c>
      <c r="C442" s="241">
        <f>'200m.'!C42</f>
        <v>0</v>
      </c>
      <c r="D442" s="243">
        <f>'200m.'!D42</f>
        <v>0</v>
      </c>
      <c r="E442" s="243">
        <f>'200m.'!E42</f>
        <v>0</v>
      </c>
      <c r="F442" s="244">
        <f>'200m.'!F42</f>
        <v>0</v>
      </c>
      <c r="G442" s="242">
        <f>'200m.'!A42</f>
        <v>0</v>
      </c>
      <c r="H442" s="158" t="s">
        <v>461</v>
      </c>
      <c r="I442" s="236"/>
      <c r="J442" s="152" t="str">
        <f>'YARIŞMA BİLGİLERİ'!$F$21</f>
        <v>15 Yaş Kızlar</v>
      </c>
      <c r="K442" s="237" t="str">
        <f t="shared" si="15"/>
        <v>İZMİR-Naili Moran Türkiye Atletizm Şampiyonası</v>
      </c>
      <c r="L442" s="156">
        <f>'200m.'!N$4</f>
        <v>0</v>
      </c>
      <c r="M442" s="156" t="s">
        <v>646</v>
      </c>
    </row>
    <row r="443" spans="1:13" ht="24.75" customHeight="1" x14ac:dyDescent="0.2">
      <c r="A443" s="150">
        <v>710</v>
      </c>
      <c r="B443" s="239" t="s">
        <v>482</v>
      </c>
      <c r="C443" s="241">
        <f>'200m.'!C43</f>
        <v>0</v>
      </c>
      <c r="D443" s="243">
        <f>'200m.'!D43</f>
        <v>0</v>
      </c>
      <c r="E443" s="243">
        <f>'200m.'!E43</f>
        <v>0</v>
      </c>
      <c r="F443" s="244">
        <f>'200m.'!F43</f>
        <v>0</v>
      </c>
      <c r="G443" s="242">
        <f>'200m.'!A43</f>
        <v>0</v>
      </c>
      <c r="H443" s="158" t="s">
        <v>461</v>
      </c>
      <c r="I443" s="236"/>
      <c r="J443" s="152" t="str">
        <f>'YARIŞMA BİLGİLERİ'!$F$21</f>
        <v>15 Yaş Kızlar</v>
      </c>
      <c r="K443" s="237" t="str">
        <f t="shared" si="15"/>
        <v>İZMİR-Naili Moran Türkiye Atletizm Şampiyonası</v>
      </c>
      <c r="L443" s="156">
        <f>'200m.'!N$4</f>
        <v>0</v>
      </c>
      <c r="M443" s="156" t="s">
        <v>646</v>
      </c>
    </row>
    <row r="444" spans="1:13" ht="24.75" customHeight="1" x14ac:dyDescent="0.2">
      <c r="A444" s="150">
        <v>711</v>
      </c>
      <c r="B444" s="239" t="s">
        <v>482</v>
      </c>
      <c r="C444" s="241">
        <f>'200m.'!C44</f>
        <v>0</v>
      </c>
      <c r="D444" s="243">
        <f>'200m.'!D44</f>
        <v>0</v>
      </c>
      <c r="E444" s="243">
        <f>'200m.'!E44</f>
        <v>0</v>
      </c>
      <c r="F444" s="244">
        <f>'200m.'!F44</f>
        <v>0</v>
      </c>
      <c r="G444" s="242">
        <f>'200m.'!A44</f>
        <v>0</v>
      </c>
      <c r="H444" s="158" t="s">
        <v>461</v>
      </c>
      <c r="I444" s="236"/>
      <c r="J444" s="152" t="str">
        <f>'YARIŞMA BİLGİLERİ'!$F$21</f>
        <v>15 Yaş Kızlar</v>
      </c>
      <c r="K444" s="237" t="str">
        <f t="shared" si="15"/>
        <v>İZMİR-Naili Moran Türkiye Atletizm Şampiyonası</v>
      </c>
      <c r="L444" s="156">
        <f>'200m.'!N$4</f>
        <v>0</v>
      </c>
      <c r="M444" s="156" t="s">
        <v>646</v>
      </c>
    </row>
    <row r="445" spans="1:13" ht="24.75" customHeight="1" x14ac:dyDescent="0.2">
      <c r="A445" s="150">
        <v>712</v>
      </c>
      <c r="B445" s="239" t="s">
        <v>482</v>
      </c>
      <c r="C445" s="241">
        <f>'200m.'!C45</f>
        <v>0</v>
      </c>
      <c r="D445" s="243">
        <f>'200m.'!D45</f>
        <v>0</v>
      </c>
      <c r="E445" s="243">
        <f>'200m.'!E45</f>
        <v>0</v>
      </c>
      <c r="F445" s="244">
        <f>'200m.'!F45</f>
        <v>0</v>
      </c>
      <c r="G445" s="242">
        <f>'200m.'!A45</f>
        <v>0</v>
      </c>
      <c r="H445" s="158" t="s">
        <v>461</v>
      </c>
      <c r="I445" s="236"/>
      <c r="J445" s="152" t="str">
        <f>'YARIŞMA BİLGİLERİ'!$F$21</f>
        <v>15 Yaş Kızlar</v>
      </c>
      <c r="K445" s="237" t="str">
        <f t="shared" si="15"/>
        <v>İZMİR-Naili Moran Türkiye Atletizm Şampiyonası</v>
      </c>
      <c r="L445" s="156">
        <f>'200m.'!N$4</f>
        <v>0</v>
      </c>
      <c r="M445" s="156" t="s">
        <v>646</v>
      </c>
    </row>
    <row r="446" spans="1:13" ht="24.75" customHeight="1" x14ac:dyDescent="0.2">
      <c r="A446" s="150">
        <v>737</v>
      </c>
      <c r="B446" s="239" t="s">
        <v>481</v>
      </c>
      <c r="C446" s="241">
        <f>'300m.Eng'!C8</f>
        <v>0</v>
      </c>
      <c r="D446" s="243">
        <f>'300m.Eng'!D8</f>
        <v>0</v>
      </c>
      <c r="E446" s="243">
        <f>'300m.Eng'!E8</f>
        <v>0</v>
      </c>
      <c r="F446" s="244">
        <f>'300m.Eng'!F8</f>
        <v>0</v>
      </c>
      <c r="G446" s="242">
        <f>'300m.Eng'!A8</f>
        <v>0</v>
      </c>
      <c r="H446" s="158" t="s">
        <v>463</v>
      </c>
      <c r="I446" s="236"/>
      <c r="J446" s="152" t="str">
        <f>'YARIŞMA BİLGİLERİ'!$F$21</f>
        <v>15 Yaş Kızlar</v>
      </c>
      <c r="K446" s="237" t="str">
        <f t="shared" si="15"/>
        <v>İZMİR-Naili Moran Türkiye Atletizm Şampiyonası</v>
      </c>
      <c r="L446" s="156">
        <f>'300m.Eng'!N$4</f>
        <v>0</v>
      </c>
      <c r="M446" s="156" t="s">
        <v>646</v>
      </c>
    </row>
    <row r="447" spans="1:13" ht="24.75" customHeight="1" x14ac:dyDescent="0.2">
      <c r="A447" s="150">
        <v>738</v>
      </c>
      <c r="B447" s="239" t="s">
        <v>481</v>
      </c>
      <c r="C447" s="241">
        <f>'300m.Eng'!C9</f>
        <v>0</v>
      </c>
      <c r="D447" s="243">
        <f>'300m.Eng'!D9</f>
        <v>0</v>
      </c>
      <c r="E447" s="243">
        <f>'300m.Eng'!E9</f>
        <v>0</v>
      </c>
      <c r="F447" s="244">
        <f>'300m.Eng'!F9</f>
        <v>0</v>
      </c>
      <c r="G447" s="242">
        <f>'300m.Eng'!A9</f>
        <v>0</v>
      </c>
      <c r="H447" s="158" t="s">
        <v>463</v>
      </c>
      <c r="I447" s="236"/>
      <c r="J447" s="152" t="str">
        <f>'YARIŞMA BİLGİLERİ'!$F$21</f>
        <v>15 Yaş Kızlar</v>
      </c>
      <c r="K447" s="237" t="str">
        <f t="shared" ref="K447:K480" si="16">CONCATENATE(K$1,"-",A$1)</f>
        <v>İZMİR-Naili Moran Türkiye Atletizm Şampiyonası</v>
      </c>
      <c r="L447" s="156">
        <f>'300m.Eng'!N$4</f>
        <v>0</v>
      </c>
      <c r="M447" s="156" t="s">
        <v>646</v>
      </c>
    </row>
    <row r="448" spans="1:13" ht="24.75" customHeight="1" x14ac:dyDescent="0.2">
      <c r="A448" s="150">
        <v>739</v>
      </c>
      <c r="B448" s="239" t="s">
        <v>481</v>
      </c>
      <c r="C448" s="241">
        <f>'300m.Eng'!C10</f>
        <v>0</v>
      </c>
      <c r="D448" s="243">
        <f>'300m.Eng'!D10</f>
        <v>0</v>
      </c>
      <c r="E448" s="243">
        <f>'300m.Eng'!E10</f>
        <v>0</v>
      </c>
      <c r="F448" s="244">
        <f>'300m.Eng'!F10</f>
        <v>0</v>
      </c>
      <c r="G448" s="242">
        <f>'300m.Eng'!A10</f>
        <v>0</v>
      </c>
      <c r="H448" s="158" t="s">
        <v>463</v>
      </c>
      <c r="I448" s="236"/>
      <c r="J448" s="152" t="str">
        <f>'YARIŞMA BİLGİLERİ'!$F$21</f>
        <v>15 Yaş Kızlar</v>
      </c>
      <c r="K448" s="237" t="str">
        <f t="shared" si="16"/>
        <v>İZMİR-Naili Moran Türkiye Atletizm Şampiyonası</v>
      </c>
      <c r="L448" s="156">
        <f>'300m.Eng'!N$4</f>
        <v>0</v>
      </c>
      <c r="M448" s="156" t="s">
        <v>646</v>
      </c>
    </row>
    <row r="449" spans="1:13" ht="24.75" customHeight="1" x14ac:dyDescent="0.2">
      <c r="A449" s="150">
        <v>740</v>
      </c>
      <c r="B449" s="239" t="s">
        <v>481</v>
      </c>
      <c r="C449" s="241">
        <f>'300m.Eng'!C11</f>
        <v>0</v>
      </c>
      <c r="D449" s="243">
        <f>'300m.Eng'!D11</f>
        <v>0</v>
      </c>
      <c r="E449" s="243">
        <f>'300m.Eng'!E11</f>
        <v>0</v>
      </c>
      <c r="F449" s="244">
        <f>'300m.Eng'!F11</f>
        <v>0</v>
      </c>
      <c r="G449" s="242">
        <f>'300m.Eng'!A11</f>
        <v>0</v>
      </c>
      <c r="H449" s="158" t="s">
        <v>463</v>
      </c>
      <c r="I449" s="236"/>
      <c r="J449" s="152" t="str">
        <f>'YARIŞMA BİLGİLERİ'!$F$21</f>
        <v>15 Yaş Kızlar</v>
      </c>
      <c r="K449" s="237" t="str">
        <f t="shared" si="16"/>
        <v>İZMİR-Naili Moran Türkiye Atletizm Şampiyonası</v>
      </c>
      <c r="L449" s="156">
        <f>'300m.Eng'!N$4</f>
        <v>0</v>
      </c>
      <c r="M449" s="156" t="s">
        <v>646</v>
      </c>
    </row>
    <row r="450" spans="1:13" ht="24.75" customHeight="1" x14ac:dyDescent="0.2">
      <c r="A450" s="150">
        <v>741</v>
      </c>
      <c r="B450" s="239" t="s">
        <v>481</v>
      </c>
      <c r="C450" s="241">
        <f>'300m.Eng'!C12</f>
        <v>0</v>
      </c>
      <c r="D450" s="243">
        <f>'300m.Eng'!D12</f>
        <v>0</v>
      </c>
      <c r="E450" s="243">
        <f>'300m.Eng'!E12</f>
        <v>0</v>
      </c>
      <c r="F450" s="244">
        <f>'300m.Eng'!F12</f>
        <v>0</v>
      </c>
      <c r="G450" s="242">
        <f>'300m.Eng'!A12</f>
        <v>0</v>
      </c>
      <c r="H450" s="158" t="s">
        <v>463</v>
      </c>
      <c r="I450" s="236"/>
      <c r="J450" s="152" t="str">
        <f>'YARIŞMA BİLGİLERİ'!$F$21</f>
        <v>15 Yaş Kızlar</v>
      </c>
      <c r="K450" s="237" t="str">
        <f t="shared" si="16"/>
        <v>İZMİR-Naili Moran Türkiye Atletizm Şampiyonası</v>
      </c>
      <c r="L450" s="156">
        <f>'300m.Eng'!N$4</f>
        <v>0</v>
      </c>
      <c r="M450" s="156" t="s">
        <v>646</v>
      </c>
    </row>
    <row r="451" spans="1:13" ht="24.75" customHeight="1" x14ac:dyDescent="0.2">
      <c r="A451" s="150">
        <v>742</v>
      </c>
      <c r="B451" s="239" t="s">
        <v>481</v>
      </c>
      <c r="C451" s="241">
        <f>'300m.Eng'!C13</f>
        <v>0</v>
      </c>
      <c r="D451" s="243">
        <f>'300m.Eng'!D13</f>
        <v>0</v>
      </c>
      <c r="E451" s="243">
        <f>'300m.Eng'!E13</f>
        <v>0</v>
      </c>
      <c r="F451" s="244">
        <f>'300m.Eng'!F13</f>
        <v>0</v>
      </c>
      <c r="G451" s="242">
        <f>'300m.Eng'!A13</f>
        <v>0</v>
      </c>
      <c r="H451" s="158" t="s">
        <v>463</v>
      </c>
      <c r="I451" s="236"/>
      <c r="J451" s="152" t="str">
        <f>'YARIŞMA BİLGİLERİ'!$F$21</f>
        <v>15 Yaş Kızlar</v>
      </c>
      <c r="K451" s="237" t="str">
        <f t="shared" si="16"/>
        <v>İZMİR-Naili Moran Türkiye Atletizm Şampiyonası</v>
      </c>
      <c r="L451" s="156">
        <f>'300m.Eng'!N$4</f>
        <v>0</v>
      </c>
      <c r="M451" s="156" t="s">
        <v>646</v>
      </c>
    </row>
    <row r="452" spans="1:13" ht="24.75" customHeight="1" x14ac:dyDescent="0.2">
      <c r="A452" s="150">
        <v>743</v>
      </c>
      <c r="B452" s="239" t="s">
        <v>481</v>
      </c>
      <c r="C452" s="241">
        <f>'300m.Eng'!C14</f>
        <v>0</v>
      </c>
      <c r="D452" s="243">
        <f>'300m.Eng'!D14</f>
        <v>0</v>
      </c>
      <c r="E452" s="243">
        <f>'300m.Eng'!E14</f>
        <v>0</v>
      </c>
      <c r="F452" s="244">
        <f>'300m.Eng'!F14</f>
        <v>0</v>
      </c>
      <c r="G452" s="242">
        <f>'300m.Eng'!A14</f>
        <v>0</v>
      </c>
      <c r="H452" s="158" t="s">
        <v>463</v>
      </c>
      <c r="I452" s="236"/>
      <c r="J452" s="152" t="str">
        <f>'YARIŞMA BİLGİLERİ'!$F$21</f>
        <v>15 Yaş Kızlar</v>
      </c>
      <c r="K452" s="237" t="str">
        <f t="shared" si="16"/>
        <v>İZMİR-Naili Moran Türkiye Atletizm Şampiyonası</v>
      </c>
      <c r="L452" s="156">
        <f>'300m.Eng'!N$4</f>
        <v>0</v>
      </c>
      <c r="M452" s="156" t="s">
        <v>646</v>
      </c>
    </row>
    <row r="453" spans="1:13" ht="24.75" customHeight="1" x14ac:dyDescent="0.2">
      <c r="A453" s="150">
        <v>744</v>
      </c>
      <c r="B453" s="239" t="s">
        <v>481</v>
      </c>
      <c r="C453" s="241">
        <f>'300m.Eng'!C15</f>
        <v>0</v>
      </c>
      <c r="D453" s="243">
        <f>'300m.Eng'!D15</f>
        <v>0</v>
      </c>
      <c r="E453" s="243">
        <f>'300m.Eng'!E15</f>
        <v>0</v>
      </c>
      <c r="F453" s="244">
        <f>'300m.Eng'!F15</f>
        <v>0</v>
      </c>
      <c r="G453" s="242">
        <f>'300m.Eng'!A15</f>
        <v>0</v>
      </c>
      <c r="H453" s="158" t="s">
        <v>463</v>
      </c>
      <c r="I453" s="236"/>
      <c r="J453" s="152" t="str">
        <f>'YARIŞMA BİLGİLERİ'!$F$21</f>
        <v>15 Yaş Kızlar</v>
      </c>
      <c r="K453" s="237" t="str">
        <f t="shared" si="16"/>
        <v>İZMİR-Naili Moran Türkiye Atletizm Şampiyonası</v>
      </c>
      <c r="L453" s="156">
        <f>'300m.Eng'!N$4</f>
        <v>0</v>
      </c>
      <c r="M453" s="156" t="s">
        <v>646</v>
      </c>
    </row>
    <row r="454" spans="1:13" ht="24.75" customHeight="1" x14ac:dyDescent="0.2">
      <c r="A454" s="150">
        <v>745</v>
      </c>
      <c r="B454" s="239" t="s">
        <v>481</v>
      </c>
      <c r="C454" s="241">
        <f>'300m.Eng'!C16</f>
        <v>0</v>
      </c>
      <c r="D454" s="243">
        <f>'300m.Eng'!D16</f>
        <v>0</v>
      </c>
      <c r="E454" s="243">
        <f>'300m.Eng'!E16</f>
        <v>0</v>
      </c>
      <c r="F454" s="244">
        <f>'300m.Eng'!F16</f>
        <v>0</v>
      </c>
      <c r="G454" s="242">
        <f>'300m.Eng'!A16</f>
        <v>0</v>
      </c>
      <c r="H454" s="158" t="s">
        <v>463</v>
      </c>
      <c r="I454" s="236"/>
      <c r="J454" s="152" t="str">
        <f>'YARIŞMA BİLGİLERİ'!$F$21</f>
        <v>15 Yaş Kızlar</v>
      </c>
      <c r="K454" s="237" t="str">
        <f t="shared" si="16"/>
        <v>İZMİR-Naili Moran Türkiye Atletizm Şampiyonası</v>
      </c>
      <c r="L454" s="156">
        <f>'300m.Eng'!N$4</f>
        <v>0</v>
      </c>
      <c r="M454" s="156" t="s">
        <v>646</v>
      </c>
    </row>
    <row r="455" spans="1:13" ht="24.75" customHeight="1" x14ac:dyDescent="0.2">
      <c r="A455" s="150">
        <v>746</v>
      </c>
      <c r="B455" s="239" t="s">
        <v>481</v>
      </c>
      <c r="C455" s="241">
        <f>'300m.Eng'!C17</f>
        <v>0</v>
      </c>
      <c r="D455" s="243">
        <f>'300m.Eng'!D17</f>
        <v>0</v>
      </c>
      <c r="E455" s="243">
        <f>'300m.Eng'!E17</f>
        <v>0</v>
      </c>
      <c r="F455" s="244">
        <f>'300m.Eng'!F17</f>
        <v>0</v>
      </c>
      <c r="G455" s="242">
        <f>'300m.Eng'!A17</f>
        <v>0</v>
      </c>
      <c r="H455" s="158" t="s">
        <v>463</v>
      </c>
      <c r="I455" s="236"/>
      <c r="J455" s="152" t="str">
        <f>'YARIŞMA BİLGİLERİ'!$F$21</f>
        <v>15 Yaş Kızlar</v>
      </c>
      <c r="K455" s="237" t="str">
        <f t="shared" si="16"/>
        <v>İZMİR-Naili Moran Türkiye Atletizm Şampiyonası</v>
      </c>
      <c r="L455" s="156">
        <f>'300m.Eng'!N$4</f>
        <v>0</v>
      </c>
      <c r="M455" s="156" t="s">
        <v>646</v>
      </c>
    </row>
    <row r="456" spans="1:13" ht="24.75" customHeight="1" x14ac:dyDescent="0.2">
      <c r="A456" s="150">
        <v>747</v>
      </c>
      <c r="B456" s="239" t="s">
        <v>481</v>
      </c>
      <c r="C456" s="241">
        <f>'300m.Eng'!C18</f>
        <v>0</v>
      </c>
      <c r="D456" s="243">
        <f>'300m.Eng'!D18</f>
        <v>0</v>
      </c>
      <c r="E456" s="243">
        <f>'300m.Eng'!E18</f>
        <v>0</v>
      </c>
      <c r="F456" s="244">
        <f>'300m.Eng'!F18</f>
        <v>0</v>
      </c>
      <c r="G456" s="242">
        <f>'300m.Eng'!A18</f>
        <v>0</v>
      </c>
      <c r="H456" s="158" t="s">
        <v>463</v>
      </c>
      <c r="I456" s="236"/>
      <c r="J456" s="152" t="str">
        <f>'YARIŞMA BİLGİLERİ'!$F$21</f>
        <v>15 Yaş Kızlar</v>
      </c>
      <c r="K456" s="237" t="str">
        <f t="shared" si="16"/>
        <v>İZMİR-Naili Moran Türkiye Atletizm Şampiyonası</v>
      </c>
      <c r="L456" s="156">
        <f>'300m.Eng'!N$4</f>
        <v>0</v>
      </c>
      <c r="M456" s="156" t="s">
        <v>646</v>
      </c>
    </row>
    <row r="457" spans="1:13" ht="24.75" customHeight="1" x14ac:dyDescent="0.2">
      <c r="A457" s="150">
        <v>748</v>
      </c>
      <c r="B457" s="239" t="s">
        <v>481</v>
      </c>
      <c r="C457" s="241">
        <f>'300m.Eng'!C19</f>
        <v>0</v>
      </c>
      <c r="D457" s="243">
        <f>'300m.Eng'!D19</f>
        <v>0</v>
      </c>
      <c r="E457" s="243">
        <f>'300m.Eng'!E19</f>
        <v>0</v>
      </c>
      <c r="F457" s="244">
        <f>'300m.Eng'!F19</f>
        <v>0</v>
      </c>
      <c r="G457" s="242">
        <f>'300m.Eng'!A19</f>
        <v>0</v>
      </c>
      <c r="H457" s="158" t="s">
        <v>463</v>
      </c>
      <c r="I457" s="236"/>
      <c r="J457" s="152" t="str">
        <f>'YARIŞMA BİLGİLERİ'!$F$21</f>
        <v>15 Yaş Kızlar</v>
      </c>
      <c r="K457" s="237" t="str">
        <f t="shared" si="16"/>
        <v>İZMİR-Naili Moran Türkiye Atletizm Şampiyonası</v>
      </c>
      <c r="L457" s="156">
        <f>'300m.Eng'!N$4</f>
        <v>0</v>
      </c>
      <c r="M457" s="156" t="s">
        <v>646</v>
      </c>
    </row>
    <row r="458" spans="1:13" ht="24.75" customHeight="1" x14ac:dyDescent="0.2">
      <c r="A458" s="150">
        <v>749</v>
      </c>
      <c r="B458" s="239" t="s">
        <v>481</v>
      </c>
      <c r="C458" s="241">
        <f>'300m.Eng'!C20</f>
        <v>0</v>
      </c>
      <c r="D458" s="243">
        <f>'300m.Eng'!D20</f>
        <v>0</v>
      </c>
      <c r="E458" s="243">
        <f>'300m.Eng'!E20</f>
        <v>0</v>
      </c>
      <c r="F458" s="244">
        <f>'300m.Eng'!F20</f>
        <v>0</v>
      </c>
      <c r="G458" s="242">
        <f>'300m.Eng'!A20</f>
        <v>0</v>
      </c>
      <c r="H458" s="158" t="s">
        <v>463</v>
      </c>
      <c r="I458" s="236"/>
      <c r="J458" s="152" t="str">
        <f>'YARIŞMA BİLGİLERİ'!$F$21</f>
        <v>15 Yaş Kızlar</v>
      </c>
      <c r="K458" s="237" t="str">
        <f t="shared" si="16"/>
        <v>İZMİR-Naili Moran Türkiye Atletizm Şampiyonası</v>
      </c>
      <c r="L458" s="156">
        <f>'300m.Eng'!N$4</f>
        <v>0</v>
      </c>
      <c r="M458" s="156" t="s">
        <v>646</v>
      </c>
    </row>
    <row r="459" spans="1:13" ht="24.75" customHeight="1" x14ac:dyDescent="0.2">
      <c r="A459" s="150">
        <v>750</v>
      </c>
      <c r="B459" s="239" t="s">
        <v>481</v>
      </c>
      <c r="C459" s="241">
        <f>'300m.Eng'!C21</f>
        <v>0</v>
      </c>
      <c r="D459" s="243">
        <f>'300m.Eng'!D21</f>
        <v>0</v>
      </c>
      <c r="E459" s="243">
        <f>'300m.Eng'!E21</f>
        <v>0</v>
      </c>
      <c r="F459" s="244">
        <f>'300m.Eng'!F21</f>
        <v>0</v>
      </c>
      <c r="G459" s="242">
        <f>'300m.Eng'!A21</f>
        <v>0</v>
      </c>
      <c r="H459" s="158" t="s">
        <v>463</v>
      </c>
      <c r="I459" s="236"/>
      <c r="J459" s="152" t="str">
        <f>'YARIŞMA BİLGİLERİ'!$F$21</f>
        <v>15 Yaş Kızlar</v>
      </c>
      <c r="K459" s="237" t="str">
        <f t="shared" si="16"/>
        <v>İZMİR-Naili Moran Türkiye Atletizm Şampiyonası</v>
      </c>
      <c r="L459" s="156">
        <f>'300m.Eng'!N$4</f>
        <v>0</v>
      </c>
      <c r="M459" s="156" t="s">
        <v>646</v>
      </c>
    </row>
    <row r="460" spans="1:13" ht="24.75" customHeight="1" x14ac:dyDescent="0.2">
      <c r="A460" s="150">
        <v>751</v>
      </c>
      <c r="B460" s="239" t="s">
        <v>481</v>
      </c>
      <c r="C460" s="241">
        <f>'300m.Eng'!C22</f>
        <v>0</v>
      </c>
      <c r="D460" s="243">
        <f>'300m.Eng'!D22</f>
        <v>0</v>
      </c>
      <c r="E460" s="243">
        <f>'300m.Eng'!E22</f>
        <v>0</v>
      </c>
      <c r="F460" s="244">
        <f>'300m.Eng'!F22</f>
        <v>0</v>
      </c>
      <c r="G460" s="242">
        <f>'300m.Eng'!A22</f>
        <v>0</v>
      </c>
      <c r="H460" s="158" t="s">
        <v>463</v>
      </c>
      <c r="I460" s="236"/>
      <c r="J460" s="152" t="str">
        <f>'YARIŞMA BİLGİLERİ'!$F$21</f>
        <v>15 Yaş Kızlar</v>
      </c>
      <c r="K460" s="237" t="str">
        <f t="shared" si="16"/>
        <v>İZMİR-Naili Moran Türkiye Atletizm Şampiyonası</v>
      </c>
      <c r="L460" s="156">
        <f>'300m.Eng'!N$4</f>
        <v>0</v>
      </c>
      <c r="M460" s="156" t="s">
        <v>646</v>
      </c>
    </row>
    <row r="461" spans="1:13" ht="24.75" customHeight="1" x14ac:dyDescent="0.2">
      <c r="A461" s="150">
        <v>752</v>
      </c>
      <c r="B461" s="239" t="s">
        <v>481</v>
      </c>
      <c r="C461" s="241">
        <f>'300m.Eng'!C23</f>
        <v>0</v>
      </c>
      <c r="D461" s="243">
        <f>'300m.Eng'!D23</f>
        <v>0</v>
      </c>
      <c r="E461" s="243">
        <f>'300m.Eng'!E23</f>
        <v>0</v>
      </c>
      <c r="F461" s="244">
        <f>'300m.Eng'!F23</f>
        <v>0</v>
      </c>
      <c r="G461" s="242">
        <f>'300m.Eng'!A23</f>
        <v>0</v>
      </c>
      <c r="H461" s="158" t="s">
        <v>463</v>
      </c>
      <c r="I461" s="236"/>
      <c r="J461" s="152" t="str">
        <f>'YARIŞMA BİLGİLERİ'!$F$21</f>
        <v>15 Yaş Kızlar</v>
      </c>
      <c r="K461" s="237" t="str">
        <f t="shared" si="16"/>
        <v>İZMİR-Naili Moran Türkiye Atletizm Şampiyonası</v>
      </c>
      <c r="L461" s="156">
        <f>'300m.Eng'!N$4</f>
        <v>0</v>
      </c>
      <c r="M461" s="156" t="s">
        <v>646</v>
      </c>
    </row>
    <row r="462" spans="1:13" ht="24.75" customHeight="1" x14ac:dyDescent="0.2">
      <c r="A462" s="150">
        <v>753</v>
      </c>
      <c r="B462" s="239" t="s">
        <v>481</v>
      </c>
      <c r="C462" s="241">
        <f>'300m.Eng'!C24</f>
        <v>0</v>
      </c>
      <c r="D462" s="243">
        <f>'300m.Eng'!D24</f>
        <v>0</v>
      </c>
      <c r="E462" s="243">
        <f>'300m.Eng'!E24</f>
        <v>0</v>
      </c>
      <c r="F462" s="244">
        <f>'300m.Eng'!F24</f>
        <v>0</v>
      </c>
      <c r="G462" s="242">
        <f>'300m.Eng'!A24</f>
        <v>0</v>
      </c>
      <c r="H462" s="158" t="s">
        <v>463</v>
      </c>
      <c r="I462" s="236"/>
      <c r="J462" s="152" t="str">
        <f>'YARIŞMA BİLGİLERİ'!$F$21</f>
        <v>15 Yaş Kızlar</v>
      </c>
      <c r="K462" s="237" t="str">
        <f t="shared" si="16"/>
        <v>İZMİR-Naili Moran Türkiye Atletizm Şampiyonası</v>
      </c>
      <c r="L462" s="156">
        <f>'300m.Eng'!N$4</f>
        <v>0</v>
      </c>
      <c r="M462" s="156" t="s">
        <v>646</v>
      </c>
    </row>
    <row r="463" spans="1:13" ht="24.75" customHeight="1" x14ac:dyDescent="0.2">
      <c r="A463" s="150">
        <v>754</v>
      </c>
      <c r="B463" s="239" t="s">
        <v>481</v>
      </c>
      <c r="C463" s="241">
        <f>'300m.Eng'!C25</f>
        <v>0</v>
      </c>
      <c r="D463" s="243">
        <f>'300m.Eng'!D25</f>
        <v>0</v>
      </c>
      <c r="E463" s="243">
        <f>'300m.Eng'!E25</f>
        <v>0</v>
      </c>
      <c r="F463" s="244">
        <f>'300m.Eng'!F25</f>
        <v>0</v>
      </c>
      <c r="G463" s="242">
        <f>'300m.Eng'!A25</f>
        <v>0</v>
      </c>
      <c r="H463" s="158" t="s">
        <v>463</v>
      </c>
      <c r="I463" s="236"/>
      <c r="J463" s="152" t="str">
        <f>'YARIŞMA BİLGİLERİ'!$F$21</f>
        <v>15 Yaş Kızlar</v>
      </c>
      <c r="K463" s="237" t="str">
        <f t="shared" si="16"/>
        <v>İZMİR-Naili Moran Türkiye Atletizm Şampiyonası</v>
      </c>
      <c r="L463" s="156">
        <f>'300m.Eng'!N$4</f>
        <v>0</v>
      </c>
      <c r="M463" s="156" t="s">
        <v>646</v>
      </c>
    </row>
    <row r="464" spans="1:13" ht="24.75" customHeight="1" x14ac:dyDescent="0.2">
      <c r="A464" s="150">
        <v>755</v>
      </c>
      <c r="B464" s="239" t="s">
        <v>481</v>
      </c>
      <c r="C464" s="241">
        <f>'300m.Eng'!C26</f>
        <v>0</v>
      </c>
      <c r="D464" s="243">
        <f>'300m.Eng'!D26</f>
        <v>0</v>
      </c>
      <c r="E464" s="243">
        <f>'300m.Eng'!E26</f>
        <v>0</v>
      </c>
      <c r="F464" s="244">
        <f>'300m.Eng'!F26</f>
        <v>0</v>
      </c>
      <c r="G464" s="242">
        <f>'300m.Eng'!A26</f>
        <v>0</v>
      </c>
      <c r="H464" s="158" t="s">
        <v>463</v>
      </c>
      <c r="I464" s="236"/>
      <c r="J464" s="152" t="str">
        <f>'YARIŞMA BİLGİLERİ'!$F$21</f>
        <v>15 Yaş Kızlar</v>
      </c>
      <c r="K464" s="237" t="str">
        <f t="shared" si="16"/>
        <v>İZMİR-Naili Moran Türkiye Atletizm Şampiyonası</v>
      </c>
      <c r="L464" s="156">
        <f>'300m.Eng'!N$4</f>
        <v>0</v>
      </c>
      <c r="M464" s="156" t="s">
        <v>646</v>
      </c>
    </row>
    <row r="465" spans="1:13" ht="24.75" customHeight="1" x14ac:dyDescent="0.2">
      <c r="A465" s="150">
        <v>756</v>
      </c>
      <c r="B465" s="239" t="s">
        <v>481</v>
      </c>
      <c r="C465" s="241">
        <f>'300m.Eng'!C27</f>
        <v>0</v>
      </c>
      <c r="D465" s="243">
        <f>'300m.Eng'!D27</f>
        <v>0</v>
      </c>
      <c r="E465" s="243">
        <f>'300m.Eng'!E27</f>
        <v>0</v>
      </c>
      <c r="F465" s="244">
        <f>'300m.Eng'!F27</f>
        <v>0</v>
      </c>
      <c r="G465" s="242">
        <f>'300m.Eng'!A27</f>
        <v>0</v>
      </c>
      <c r="H465" s="158" t="s">
        <v>463</v>
      </c>
      <c r="I465" s="236"/>
      <c r="J465" s="152" t="str">
        <f>'YARIŞMA BİLGİLERİ'!$F$21</f>
        <v>15 Yaş Kızlar</v>
      </c>
      <c r="K465" s="237" t="str">
        <f t="shared" si="16"/>
        <v>İZMİR-Naili Moran Türkiye Atletizm Şampiyonası</v>
      </c>
      <c r="L465" s="156">
        <f>'300m.Eng'!N$4</f>
        <v>0</v>
      </c>
      <c r="M465" s="156" t="s">
        <v>646</v>
      </c>
    </row>
    <row r="466" spans="1:13" ht="24.75" customHeight="1" x14ac:dyDescent="0.2">
      <c r="A466" s="150">
        <v>757</v>
      </c>
      <c r="B466" s="239" t="s">
        <v>481</v>
      </c>
      <c r="C466" s="241">
        <f>'300m.Eng'!C28</f>
        <v>0</v>
      </c>
      <c r="D466" s="243">
        <f>'300m.Eng'!D28</f>
        <v>0</v>
      </c>
      <c r="E466" s="243">
        <f>'300m.Eng'!E28</f>
        <v>0</v>
      </c>
      <c r="F466" s="244">
        <f>'300m.Eng'!F28</f>
        <v>0</v>
      </c>
      <c r="G466" s="242">
        <f>'300m.Eng'!A28</f>
        <v>0</v>
      </c>
      <c r="H466" s="158" t="s">
        <v>463</v>
      </c>
      <c r="I466" s="236"/>
      <c r="J466" s="152" t="str">
        <f>'YARIŞMA BİLGİLERİ'!$F$21</f>
        <v>15 Yaş Kızlar</v>
      </c>
      <c r="K466" s="237" t="str">
        <f t="shared" si="16"/>
        <v>İZMİR-Naili Moran Türkiye Atletizm Şampiyonası</v>
      </c>
      <c r="L466" s="156">
        <f>'300m.Eng'!N$4</f>
        <v>0</v>
      </c>
      <c r="M466" s="156" t="s">
        <v>646</v>
      </c>
    </row>
    <row r="467" spans="1:13" ht="24.75" customHeight="1" x14ac:dyDescent="0.2">
      <c r="A467" s="150">
        <v>758</v>
      </c>
      <c r="B467" s="239" t="s">
        <v>481</v>
      </c>
      <c r="C467" s="241">
        <f>'300m.Eng'!C29</f>
        <v>0</v>
      </c>
      <c r="D467" s="243">
        <f>'300m.Eng'!D29</f>
        <v>0</v>
      </c>
      <c r="E467" s="243">
        <f>'300m.Eng'!E29</f>
        <v>0</v>
      </c>
      <c r="F467" s="244">
        <f>'300m.Eng'!F29</f>
        <v>0</v>
      </c>
      <c r="G467" s="242">
        <f>'300m.Eng'!A29</f>
        <v>0</v>
      </c>
      <c r="H467" s="158" t="s">
        <v>463</v>
      </c>
      <c r="I467" s="236"/>
      <c r="J467" s="152" t="str">
        <f>'YARIŞMA BİLGİLERİ'!$F$21</f>
        <v>15 Yaş Kızlar</v>
      </c>
      <c r="K467" s="237" t="str">
        <f t="shared" si="16"/>
        <v>İZMİR-Naili Moran Türkiye Atletizm Şampiyonası</v>
      </c>
      <c r="L467" s="156">
        <f>'300m.Eng'!N$4</f>
        <v>0</v>
      </c>
      <c r="M467" s="156" t="s">
        <v>646</v>
      </c>
    </row>
    <row r="468" spans="1:13" ht="24.75" customHeight="1" x14ac:dyDescent="0.2">
      <c r="A468" s="150">
        <v>759</v>
      </c>
      <c r="B468" s="239" t="s">
        <v>481</v>
      </c>
      <c r="C468" s="241">
        <f>'300m.Eng'!C30</f>
        <v>0</v>
      </c>
      <c r="D468" s="243">
        <f>'300m.Eng'!D30</f>
        <v>0</v>
      </c>
      <c r="E468" s="243">
        <f>'300m.Eng'!E30</f>
        <v>0</v>
      </c>
      <c r="F468" s="244">
        <f>'300m.Eng'!F30</f>
        <v>0</v>
      </c>
      <c r="G468" s="242">
        <f>'300m.Eng'!A30</f>
        <v>0</v>
      </c>
      <c r="H468" s="158" t="s">
        <v>463</v>
      </c>
      <c r="I468" s="236"/>
      <c r="J468" s="152" t="str">
        <f>'YARIŞMA BİLGİLERİ'!$F$21</f>
        <v>15 Yaş Kızlar</v>
      </c>
      <c r="K468" s="237" t="str">
        <f t="shared" si="16"/>
        <v>İZMİR-Naili Moran Türkiye Atletizm Şampiyonası</v>
      </c>
      <c r="L468" s="156">
        <f>'300m.Eng'!N$4</f>
        <v>0</v>
      </c>
      <c r="M468" s="156" t="s">
        <v>646</v>
      </c>
    </row>
    <row r="469" spans="1:13" ht="24.75" customHeight="1" x14ac:dyDescent="0.2">
      <c r="A469" s="150">
        <v>760</v>
      </c>
      <c r="B469" s="239" t="s">
        <v>481</v>
      </c>
      <c r="C469" s="241">
        <f>'300m.Eng'!C31</f>
        <v>0</v>
      </c>
      <c r="D469" s="243">
        <f>'300m.Eng'!D31</f>
        <v>0</v>
      </c>
      <c r="E469" s="243">
        <f>'300m.Eng'!E31</f>
        <v>0</v>
      </c>
      <c r="F469" s="244">
        <f>'300m.Eng'!F31</f>
        <v>0</v>
      </c>
      <c r="G469" s="242">
        <f>'300m.Eng'!A31</f>
        <v>0</v>
      </c>
      <c r="H469" s="158" t="s">
        <v>463</v>
      </c>
      <c r="I469" s="236"/>
      <c r="J469" s="152" t="str">
        <f>'YARIŞMA BİLGİLERİ'!$F$21</f>
        <v>15 Yaş Kızlar</v>
      </c>
      <c r="K469" s="237" t="str">
        <f t="shared" si="16"/>
        <v>İZMİR-Naili Moran Türkiye Atletizm Şampiyonası</v>
      </c>
      <c r="L469" s="156">
        <f>'300m.Eng'!N$4</f>
        <v>0</v>
      </c>
      <c r="M469" s="156" t="s">
        <v>646</v>
      </c>
    </row>
    <row r="470" spans="1:13" ht="24.75" customHeight="1" x14ac:dyDescent="0.2">
      <c r="A470" s="150">
        <v>761</v>
      </c>
      <c r="B470" s="239" t="s">
        <v>481</v>
      </c>
      <c r="C470" s="241">
        <f>'300m.Eng'!C32</f>
        <v>0</v>
      </c>
      <c r="D470" s="243">
        <f>'300m.Eng'!D32</f>
        <v>0</v>
      </c>
      <c r="E470" s="243">
        <f>'300m.Eng'!E32</f>
        <v>0</v>
      </c>
      <c r="F470" s="244">
        <f>'300m.Eng'!F32</f>
        <v>0</v>
      </c>
      <c r="G470" s="242">
        <f>'300m.Eng'!A32</f>
        <v>0</v>
      </c>
      <c r="H470" s="158" t="s">
        <v>463</v>
      </c>
      <c r="I470" s="236"/>
      <c r="J470" s="152" t="str">
        <f>'YARIŞMA BİLGİLERİ'!$F$21</f>
        <v>15 Yaş Kızlar</v>
      </c>
      <c r="K470" s="237" t="str">
        <f t="shared" si="16"/>
        <v>İZMİR-Naili Moran Türkiye Atletizm Şampiyonası</v>
      </c>
      <c r="L470" s="156">
        <f>'300m.Eng'!N$4</f>
        <v>0</v>
      </c>
      <c r="M470" s="156" t="s">
        <v>646</v>
      </c>
    </row>
    <row r="471" spans="1:13" ht="24.75" customHeight="1" x14ac:dyDescent="0.2">
      <c r="A471" s="150">
        <v>762</v>
      </c>
      <c r="B471" s="239" t="s">
        <v>481</v>
      </c>
      <c r="C471" s="241">
        <f>'300m.Eng'!C33</f>
        <v>0</v>
      </c>
      <c r="D471" s="243">
        <f>'300m.Eng'!D33</f>
        <v>0</v>
      </c>
      <c r="E471" s="243">
        <f>'300m.Eng'!E33</f>
        <v>0</v>
      </c>
      <c r="F471" s="244">
        <f>'300m.Eng'!F33</f>
        <v>0</v>
      </c>
      <c r="G471" s="242">
        <f>'300m.Eng'!A33</f>
        <v>0</v>
      </c>
      <c r="H471" s="158" t="s">
        <v>463</v>
      </c>
      <c r="I471" s="236"/>
      <c r="J471" s="152" t="str">
        <f>'YARIŞMA BİLGİLERİ'!$F$21</f>
        <v>15 Yaş Kızlar</v>
      </c>
      <c r="K471" s="237" t="str">
        <f t="shared" si="16"/>
        <v>İZMİR-Naili Moran Türkiye Atletizm Şampiyonası</v>
      </c>
      <c r="L471" s="156">
        <f>'300m.Eng'!N$4</f>
        <v>0</v>
      </c>
      <c r="M471" s="156" t="s">
        <v>646</v>
      </c>
    </row>
    <row r="472" spans="1:13" ht="24.75" customHeight="1" x14ac:dyDescent="0.2">
      <c r="A472" s="150">
        <v>763</v>
      </c>
      <c r="B472" s="239" t="s">
        <v>481</v>
      </c>
      <c r="C472" s="241">
        <f>'300m.Eng'!C34</f>
        <v>0</v>
      </c>
      <c r="D472" s="243">
        <f>'300m.Eng'!D34</f>
        <v>0</v>
      </c>
      <c r="E472" s="243">
        <f>'300m.Eng'!E34</f>
        <v>0</v>
      </c>
      <c r="F472" s="244">
        <f>'300m.Eng'!F34</f>
        <v>0</v>
      </c>
      <c r="G472" s="242">
        <f>'300m.Eng'!A34</f>
        <v>0</v>
      </c>
      <c r="H472" s="158" t="s">
        <v>463</v>
      </c>
      <c r="I472" s="236"/>
      <c r="J472" s="152" t="str">
        <f>'YARIŞMA BİLGİLERİ'!$F$21</f>
        <v>15 Yaş Kızlar</v>
      </c>
      <c r="K472" s="237" t="str">
        <f t="shared" si="16"/>
        <v>İZMİR-Naili Moran Türkiye Atletizm Şampiyonası</v>
      </c>
      <c r="L472" s="156">
        <f>'300m.Eng'!N$4</f>
        <v>0</v>
      </c>
      <c r="M472" s="156" t="s">
        <v>646</v>
      </c>
    </row>
    <row r="473" spans="1:13" ht="24.75" customHeight="1" x14ac:dyDescent="0.2">
      <c r="A473" s="150">
        <v>764</v>
      </c>
      <c r="B473" s="239" t="s">
        <v>481</v>
      </c>
      <c r="C473" s="241">
        <f>'300m.Eng'!C35</f>
        <v>0</v>
      </c>
      <c r="D473" s="243">
        <f>'300m.Eng'!D35</f>
        <v>0</v>
      </c>
      <c r="E473" s="243">
        <f>'300m.Eng'!E35</f>
        <v>0</v>
      </c>
      <c r="F473" s="244">
        <f>'300m.Eng'!F35</f>
        <v>0</v>
      </c>
      <c r="G473" s="242">
        <f>'300m.Eng'!A35</f>
        <v>0</v>
      </c>
      <c r="H473" s="158" t="s">
        <v>463</v>
      </c>
      <c r="I473" s="236"/>
      <c r="J473" s="152" t="str">
        <f>'YARIŞMA BİLGİLERİ'!$F$21</f>
        <v>15 Yaş Kızlar</v>
      </c>
      <c r="K473" s="237" t="str">
        <f t="shared" si="16"/>
        <v>İZMİR-Naili Moran Türkiye Atletizm Şampiyonası</v>
      </c>
      <c r="L473" s="156">
        <f>'300m.Eng'!N$4</f>
        <v>0</v>
      </c>
      <c r="M473" s="156" t="s">
        <v>646</v>
      </c>
    </row>
    <row r="474" spans="1:13" ht="24.75" customHeight="1" x14ac:dyDescent="0.2">
      <c r="A474" s="150">
        <v>765</v>
      </c>
      <c r="B474" s="239" t="s">
        <v>481</v>
      </c>
      <c r="C474" s="241">
        <f>'300m.Eng'!C36</f>
        <v>0</v>
      </c>
      <c r="D474" s="243">
        <f>'300m.Eng'!D36</f>
        <v>0</v>
      </c>
      <c r="E474" s="243">
        <f>'300m.Eng'!E36</f>
        <v>0</v>
      </c>
      <c r="F474" s="244">
        <f>'300m.Eng'!F36</f>
        <v>0</v>
      </c>
      <c r="G474" s="242">
        <f>'300m.Eng'!A36</f>
        <v>0</v>
      </c>
      <c r="H474" s="158" t="s">
        <v>463</v>
      </c>
      <c r="I474" s="236"/>
      <c r="J474" s="152" t="str">
        <f>'YARIŞMA BİLGİLERİ'!$F$21</f>
        <v>15 Yaş Kızlar</v>
      </c>
      <c r="K474" s="237" t="str">
        <f t="shared" si="16"/>
        <v>İZMİR-Naili Moran Türkiye Atletizm Şampiyonası</v>
      </c>
      <c r="L474" s="156">
        <f>'300m.Eng'!N$4</f>
        <v>0</v>
      </c>
      <c r="M474" s="156" t="s">
        <v>646</v>
      </c>
    </row>
    <row r="475" spans="1:13" ht="24.75" customHeight="1" x14ac:dyDescent="0.2">
      <c r="A475" s="150">
        <v>766</v>
      </c>
      <c r="B475" s="239" t="s">
        <v>481</v>
      </c>
      <c r="C475" s="241">
        <f>'300m.Eng'!C37</f>
        <v>0</v>
      </c>
      <c r="D475" s="243">
        <f>'300m.Eng'!D37</f>
        <v>0</v>
      </c>
      <c r="E475" s="243">
        <f>'300m.Eng'!E37</f>
        <v>0</v>
      </c>
      <c r="F475" s="244">
        <f>'300m.Eng'!F37</f>
        <v>0</v>
      </c>
      <c r="G475" s="242">
        <f>'300m.Eng'!A37</f>
        <v>0</v>
      </c>
      <c r="H475" s="158" t="s">
        <v>463</v>
      </c>
      <c r="I475" s="236"/>
      <c r="J475" s="152" t="str">
        <f>'YARIŞMA BİLGİLERİ'!$F$21</f>
        <v>15 Yaş Kızlar</v>
      </c>
      <c r="K475" s="237" t="str">
        <f t="shared" si="16"/>
        <v>İZMİR-Naili Moran Türkiye Atletizm Şampiyonası</v>
      </c>
      <c r="L475" s="156">
        <f>'300m.Eng'!N$4</f>
        <v>0</v>
      </c>
      <c r="M475" s="156" t="s">
        <v>646</v>
      </c>
    </row>
    <row r="476" spans="1:13" ht="24.75" customHeight="1" x14ac:dyDescent="0.2">
      <c r="A476" s="150">
        <v>767</v>
      </c>
      <c r="B476" s="239" t="s">
        <v>481</v>
      </c>
      <c r="C476" s="241">
        <f>'300m.Eng'!C38</f>
        <v>0</v>
      </c>
      <c r="D476" s="243">
        <f>'300m.Eng'!D38</f>
        <v>0</v>
      </c>
      <c r="E476" s="243">
        <f>'300m.Eng'!E38</f>
        <v>0</v>
      </c>
      <c r="F476" s="244">
        <f>'300m.Eng'!F38</f>
        <v>0</v>
      </c>
      <c r="G476" s="242">
        <f>'300m.Eng'!A38</f>
        <v>0</v>
      </c>
      <c r="H476" s="158" t="s">
        <v>463</v>
      </c>
      <c r="I476" s="236"/>
      <c r="J476" s="152" t="str">
        <f>'YARIŞMA BİLGİLERİ'!$F$21</f>
        <v>15 Yaş Kızlar</v>
      </c>
      <c r="K476" s="237" t="str">
        <f t="shared" si="16"/>
        <v>İZMİR-Naili Moran Türkiye Atletizm Şampiyonası</v>
      </c>
      <c r="L476" s="156">
        <f>'300m.Eng'!N$4</f>
        <v>0</v>
      </c>
      <c r="M476" s="156" t="s">
        <v>646</v>
      </c>
    </row>
    <row r="477" spans="1:13" ht="24.75" customHeight="1" x14ac:dyDescent="0.2">
      <c r="A477" s="150">
        <v>768</v>
      </c>
      <c r="B477" s="239" t="s">
        <v>481</v>
      </c>
      <c r="C477" s="241">
        <f>'300m.Eng'!C39</f>
        <v>0</v>
      </c>
      <c r="D477" s="243">
        <f>'300m.Eng'!D39</f>
        <v>0</v>
      </c>
      <c r="E477" s="243">
        <f>'300m.Eng'!E39</f>
        <v>0</v>
      </c>
      <c r="F477" s="244">
        <f>'300m.Eng'!F39</f>
        <v>0</v>
      </c>
      <c r="G477" s="242">
        <f>'300m.Eng'!A39</f>
        <v>0</v>
      </c>
      <c r="H477" s="158" t="s">
        <v>463</v>
      </c>
      <c r="I477" s="236"/>
      <c r="J477" s="152" t="str">
        <f>'YARIŞMA BİLGİLERİ'!$F$21</f>
        <v>15 Yaş Kızlar</v>
      </c>
      <c r="K477" s="237" t="str">
        <f t="shared" si="16"/>
        <v>İZMİR-Naili Moran Türkiye Atletizm Şampiyonası</v>
      </c>
      <c r="L477" s="156">
        <f>'300m.Eng'!N$4</f>
        <v>0</v>
      </c>
      <c r="M477" s="156" t="s">
        <v>646</v>
      </c>
    </row>
    <row r="478" spans="1:13" ht="24.75" customHeight="1" x14ac:dyDescent="0.2">
      <c r="A478" s="150">
        <v>769</v>
      </c>
      <c r="B478" s="239" t="s">
        <v>481</v>
      </c>
      <c r="C478" s="241">
        <f>'300m.Eng'!C40</f>
        <v>0</v>
      </c>
      <c r="D478" s="243">
        <f>'300m.Eng'!D40</f>
        <v>0</v>
      </c>
      <c r="E478" s="243">
        <f>'300m.Eng'!E40</f>
        <v>0</v>
      </c>
      <c r="F478" s="244">
        <f>'300m.Eng'!F40</f>
        <v>0</v>
      </c>
      <c r="G478" s="242">
        <f>'300m.Eng'!A40</f>
        <v>0</v>
      </c>
      <c r="H478" s="158" t="s">
        <v>463</v>
      </c>
      <c r="I478" s="236"/>
      <c r="J478" s="152" t="str">
        <f>'YARIŞMA BİLGİLERİ'!$F$21</f>
        <v>15 Yaş Kızlar</v>
      </c>
      <c r="K478" s="237" t="str">
        <f t="shared" si="16"/>
        <v>İZMİR-Naili Moran Türkiye Atletizm Şampiyonası</v>
      </c>
      <c r="L478" s="156">
        <f>'300m.Eng'!N$4</f>
        <v>0</v>
      </c>
      <c r="M478" s="156" t="s">
        <v>646</v>
      </c>
    </row>
    <row r="479" spans="1:13" ht="24.75" customHeight="1" x14ac:dyDescent="0.2">
      <c r="A479" s="150">
        <v>770</v>
      </c>
      <c r="B479" s="239" t="s">
        <v>481</v>
      </c>
      <c r="C479" s="241">
        <f>'300m.Eng'!C41</f>
        <v>0</v>
      </c>
      <c r="D479" s="243">
        <f>'300m.Eng'!D41</f>
        <v>0</v>
      </c>
      <c r="E479" s="243">
        <f>'300m.Eng'!E41</f>
        <v>0</v>
      </c>
      <c r="F479" s="244">
        <f>'300m.Eng'!F41</f>
        <v>0</v>
      </c>
      <c r="G479" s="242">
        <f>'300m.Eng'!A41</f>
        <v>0</v>
      </c>
      <c r="H479" s="158" t="s">
        <v>463</v>
      </c>
      <c r="I479" s="236"/>
      <c r="J479" s="152" t="str">
        <f>'YARIŞMA BİLGİLERİ'!$F$21</f>
        <v>15 Yaş Kızlar</v>
      </c>
      <c r="K479" s="237" t="str">
        <f t="shared" si="16"/>
        <v>İZMİR-Naili Moran Türkiye Atletizm Şampiyonası</v>
      </c>
      <c r="L479" s="156">
        <f>'300m.Eng'!N$4</f>
        <v>0</v>
      </c>
      <c r="M479" s="156" t="s">
        <v>646</v>
      </c>
    </row>
    <row r="480" spans="1:13" ht="24.75" customHeight="1" x14ac:dyDescent="0.2">
      <c r="A480" s="150">
        <v>771</v>
      </c>
      <c r="B480" s="160" t="s">
        <v>465</v>
      </c>
      <c r="C480" s="151">
        <f>Sırık!D8</f>
        <v>37987</v>
      </c>
      <c r="D480" s="155" t="str">
        <f>Sırık!E8</f>
        <v>RANA SU ÇAKIR</v>
      </c>
      <c r="E480" s="155" t="str">
        <f>Sırık!F8</f>
        <v>İZMİR</v>
      </c>
      <c r="F480" s="184">
        <f>Sırık!BX8</f>
        <v>270</v>
      </c>
      <c r="G480" s="153">
        <f>Sırık!A8</f>
        <v>1</v>
      </c>
      <c r="H480" s="152" t="s">
        <v>465</v>
      </c>
      <c r="I480" s="158"/>
      <c r="J480" s="152" t="str">
        <f>'YARIŞMA BİLGİLERİ'!$F$21</f>
        <v>15 Yaş Kızlar</v>
      </c>
      <c r="K480" s="155" t="str">
        <f t="shared" si="16"/>
        <v>İZMİR-Naili Moran Türkiye Atletizm Şampiyonası</v>
      </c>
      <c r="L480" s="156" t="e">
        <f>Sırık!#REF!</f>
        <v>#REF!</v>
      </c>
      <c r="M480" s="156" t="s">
        <v>646</v>
      </c>
    </row>
    <row r="481" spans="1:13" ht="24.75" customHeight="1" x14ac:dyDescent="0.2">
      <c r="A481" s="150">
        <v>772</v>
      </c>
      <c r="B481" s="160" t="s">
        <v>465</v>
      </c>
      <c r="C481" s="151">
        <f>Sırık!D9</f>
        <v>37987</v>
      </c>
      <c r="D481" s="155" t="str">
        <f>Sırık!E9</f>
        <v>DİLAN BÖGÜRCÜ</v>
      </c>
      <c r="E481" s="155" t="str">
        <f>Sırık!F9</f>
        <v>İZMİR</v>
      </c>
      <c r="F481" s="184">
        <f>Sırık!BX9</f>
        <v>180</v>
      </c>
      <c r="G481" s="153">
        <f>Sırık!A9</f>
        <v>2</v>
      </c>
      <c r="H481" s="152" t="s">
        <v>465</v>
      </c>
      <c r="I481" s="158"/>
      <c r="J481" s="152" t="str">
        <f>'YARIŞMA BİLGİLERİ'!$F$21</f>
        <v>15 Yaş Kızlar</v>
      </c>
      <c r="K481" s="155" t="str">
        <f t="shared" ref="K481:K505" si="17">CONCATENATE(K$1,"-",A$1)</f>
        <v>İZMİR-Naili Moran Türkiye Atletizm Şampiyonası</v>
      </c>
      <c r="L481" s="156" t="e">
        <f>Sırık!#REF!</f>
        <v>#REF!</v>
      </c>
      <c r="M481" s="156" t="s">
        <v>646</v>
      </c>
    </row>
    <row r="482" spans="1:13" ht="24.75" customHeight="1" x14ac:dyDescent="0.2">
      <c r="A482" s="150">
        <v>773</v>
      </c>
      <c r="B482" s="160" t="s">
        <v>465</v>
      </c>
      <c r="C482" s="151" t="str">
        <f>Sırık!D10</f>
        <v/>
      </c>
      <c r="D482" s="155" t="str">
        <f>Sırık!E10</f>
        <v/>
      </c>
      <c r="E482" s="155" t="str">
        <f>Sırık!F10</f>
        <v/>
      </c>
      <c r="F482" s="184">
        <f>Sırık!BX10</f>
        <v>0</v>
      </c>
      <c r="G482" s="153" t="str">
        <f>Sırık!A10</f>
        <v>-</v>
      </c>
      <c r="H482" s="152" t="s">
        <v>465</v>
      </c>
      <c r="I482" s="158"/>
      <c r="J482" s="152" t="str">
        <f>'YARIŞMA BİLGİLERİ'!$F$21</f>
        <v>15 Yaş Kızlar</v>
      </c>
      <c r="K482" s="155" t="str">
        <f t="shared" si="17"/>
        <v>İZMİR-Naili Moran Türkiye Atletizm Şampiyonası</v>
      </c>
      <c r="L482" s="156" t="e">
        <f>Sırık!#REF!</f>
        <v>#REF!</v>
      </c>
      <c r="M482" s="156" t="s">
        <v>646</v>
      </c>
    </row>
    <row r="483" spans="1:13" ht="24.75" customHeight="1" x14ac:dyDescent="0.2">
      <c r="A483" s="150">
        <v>774</v>
      </c>
      <c r="B483" s="160" t="s">
        <v>465</v>
      </c>
      <c r="C483" s="151" t="str">
        <f>Sırık!D11</f>
        <v/>
      </c>
      <c r="D483" s="155" t="str">
        <f>Sırık!E11</f>
        <v/>
      </c>
      <c r="E483" s="155" t="str">
        <f>Sırık!F11</f>
        <v/>
      </c>
      <c r="F483" s="184">
        <f>Sırık!BX11</f>
        <v>0</v>
      </c>
      <c r="G483" s="153">
        <f>Sırık!A11</f>
        <v>4</v>
      </c>
      <c r="H483" s="152" t="s">
        <v>465</v>
      </c>
      <c r="I483" s="158"/>
      <c r="J483" s="152" t="str">
        <f>'YARIŞMA BİLGİLERİ'!$F$21</f>
        <v>15 Yaş Kızlar</v>
      </c>
      <c r="K483" s="155" t="str">
        <f t="shared" si="17"/>
        <v>İZMİR-Naili Moran Türkiye Atletizm Şampiyonası</v>
      </c>
      <c r="L483" s="156" t="e">
        <f>Sırık!#REF!</f>
        <v>#REF!</v>
      </c>
      <c r="M483" s="156" t="s">
        <v>646</v>
      </c>
    </row>
    <row r="484" spans="1:13" ht="24.75" customHeight="1" x14ac:dyDescent="0.2">
      <c r="A484" s="150">
        <v>775</v>
      </c>
      <c r="B484" s="160" t="s">
        <v>465</v>
      </c>
      <c r="C484" s="151" t="str">
        <f>Sırık!D12</f>
        <v/>
      </c>
      <c r="D484" s="155" t="str">
        <f>Sırık!E12</f>
        <v/>
      </c>
      <c r="E484" s="155" t="str">
        <f>Sırık!F12</f>
        <v/>
      </c>
      <c r="F484" s="184">
        <f>Sırık!BX12</f>
        <v>0</v>
      </c>
      <c r="G484" s="153">
        <f>Sırık!A12</f>
        <v>5</v>
      </c>
      <c r="H484" s="152" t="s">
        <v>465</v>
      </c>
      <c r="I484" s="158"/>
      <c r="J484" s="152" t="str">
        <f>'YARIŞMA BİLGİLERİ'!$F$21</f>
        <v>15 Yaş Kızlar</v>
      </c>
      <c r="K484" s="155" t="str">
        <f t="shared" si="17"/>
        <v>İZMİR-Naili Moran Türkiye Atletizm Şampiyonası</v>
      </c>
      <c r="L484" s="156" t="e">
        <f>Sırık!#REF!</f>
        <v>#REF!</v>
      </c>
      <c r="M484" s="156" t="s">
        <v>646</v>
      </c>
    </row>
    <row r="485" spans="1:13" ht="24.75" customHeight="1" x14ac:dyDescent="0.2">
      <c r="A485" s="150">
        <v>776</v>
      </c>
      <c r="B485" s="160" t="s">
        <v>465</v>
      </c>
      <c r="C485" s="151" t="str">
        <f>Sırık!D13</f>
        <v/>
      </c>
      <c r="D485" s="155" t="str">
        <f>Sırık!E13</f>
        <v/>
      </c>
      <c r="E485" s="155" t="str">
        <f>Sırık!F13</f>
        <v/>
      </c>
      <c r="F485" s="184">
        <f>Sırık!BX13</f>
        <v>0</v>
      </c>
      <c r="G485" s="153">
        <f>Sırık!A13</f>
        <v>6</v>
      </c>
      <c r="H485" s="152" t="s">
        <v>465</v>
      </c>
      <c r="I485" s="158"/>
      <c r="J485" s="152" t="str">
        <f>'YARIŞMA BİLGİLERİ'!$F$21</f>
        <v>15 Yaş Kızlar</v>
      </c>
      <c r="K485" s="155" t="str">
        <f t="shared" si="17"/>
        <v>İZMİR-Naili Moran Türkiye Atletizm Şampiyonası</v>
      </c>
      <c r="L485" s="156" t="e">
        <f>Sırık!#REF!</f>
        <v>#REF!</v>
      </c>
      <c r="M485" s="156" t="s">
        <v>646</v>
      </c>
    </row>
    <row r="486" spans="1:13" ht="24.75" customHeight="1" x14ac:dyDescent="0.2">
      <c r="A486" s="150">
        <v>777</v>
      </c>
      <c r="B486" s="160" t="s">
        <v>465</v>
      </c>
      <c r="C486" s="151" t="str">
        <f>Sırık!D14</f>
        <v/>
      </c>
      <c r="D486" s="155" t="str">
        <f>Sırık!E14</f>
        <v/>
      </c>
      <c r="E486" s="155" t="str">
        <f>Sırık!F14</f>
        <v/>
      </c>
      <c r="F486" s="184">
        <f>Sırık!BX14</f>
        <v>0</v>
      </c>
      <c r="G486" s="153">
        <f>Sırık!A14</f>
        <v>7</v>
      </c>
      <c r="H486" s="152" t="s">
        <v>465</v>
      </c>
      <c r="I486" s="158"/>
      <c r="J486" s="152" t="str">
        <f>'YARIŞMA BİLGİLERİ'!$F$21</f>
        <v>15 Yaş Kızlar</v>
      </c>
      <c r="K486" s="155" t="str">
        <f t="shared" si="17"/>
        <v>İZMİR-Naili Moran Türkiye Atletizm Şampiyonası</v>
      </c>
      <c r="L486" s="156" t="e">
        <f>Sırık!#REF!</f>
        <v>#REF!</v>
      </c>
      <c r="M486" s="156" t="s">
        <v>646</v>
      </c>
    </row>
    <row r="487" spans="1:13" ht="24.75" customHeight="1" x14ac:dyDescent="0.2">
      <c r="A487" s="150">
        <v>778</v>
      </c>
      <c r="B487" s="160" t="s">
        <v>465</v>
      </c>
      <c r="C487" s="151" t="str">
        <f>Sırık!D15</f>
        <v/>
      </c>
      <c r="D487" s="155" t="str">
        <f>Sırık!E15</f>
        <v/>
      </c>
      <c r="E487" s="155" t="str">
        <f>Sırık!F15</f>
        <v/>
      </c>
      <c r="F487" s="184">
        <f>Sırık!BX15</f>
        <v>0</v>
      </c>
      <c r="G487" s="153">
        <f>Sırık!A15</f>
        <v>8</v>
      </c>
      <c r="H487" s="152" t="s">
        <v>465</v>
      </c>
      <c r="I487" s="158"/>
      <c r="J487" s="152" t="str">
        <f>'YARIŞMA BİLGİLERİ'!$F$21</f>
        <v>15 Yaş Kızlar</v>
      </c>
      <c r="K487" s="155" t="str">
        <f t="shared" si="17"/>
        <v>İZMİR-Naili Moran Türkiye Atletizm Şampiyonası</v>
      </c>
      <c r="L487" s="156" t="e">
        <f>Sırık!#REF!</f>
        <v>#REF!</v>
      </c>
      <c r="M487" s="156" t="s">
        <v>646</v>
      </c>
    </row>
    <row r="488" spans="1:13" ht="24.75" customHeight="1" x14ac:dyDescent="0.2">
      <c r="A488" s="150">
        <v>779</v>
      </c>
      <c r="B488" s="160" t="s">
        <v>465</v>
      </c>
      <c r="C488" s="151" t="str">
        <f>Sırık!D16</f>
        <v/>
      </c>
      <c r="D488" s="155" t="str">
        <f>Sırık!E16</f>
        <v/>
      </c>
      <c r="E488" s="155" t="str">
        <f>Sırık!F16</f>
        <v/>
      </c>
      <c r="F488" s="184">
        <f>Sırık!BX16</f>
        <v>0</v>
      </c>
      <c r="G488" s="153">
        <f>Sırık!A16</f>
        <v>9</v>
      </c>
      <c r="H488" s="152" t="s">
        <v>465</v>
      </c>
      <c r="I488" s="158"/>
      <c r="J488" s="152" t="str">
        <f>'YARIŞMA BİLGİLERİ'!$F$21</f>
        <v>15 Yaş Kızlar</v>
      </c>
      <c r="K488" s="155" t="str">
        <f t="shared" si="17"/>
        <v>İZMİR-Naili Moran Türkiye Atletizm Şampiyonası</v>
      </c>
      <c r="L488" s="156" t="e">
        <f>Sırık!#REF!</f>
        <v>#REF!</v>
      </c>
      <c r="M488" s="156" t="s">
        <v>646</v>
      </c>
    </row>
    <row r="489" spans="1:13" ht="24.75" customHeight="1" x14ac:dyDescent="0.2">
      <c r="A489" s="150">
        <v>780</v>
      </c>
      <c r="B489" s="160" t="s">
        <v>465</v>
      </c>
      <c r="C489" s="151" t="str">
        <f>Sırık!D17</f>
        <v/>
      </c>
      <c r="D489" s="155" t="str">
        <f>Sırık!E17</f>
        <v/>
      </c>
      <c r="E489" s="155" t="str">
        <f>Sırık!F17</f>
        <v/>
      </c>
      <c r="F489" s="184">
        <f>Sırık!BX17</f>
        <v>0</v>
      </c>
      <c r="G489" s="153">
        <f>Sırık!A17</f>
        <v>0</v>
      </c>
      <c r="H489" s="152" t="s">
        <v>465</v>
      </c>
      <c r="I489" s="158"/>
      <c r="J489" s="152" t="str">
        <f>'YARIŞMA BİLGİLERİ'!$F$21</f>
        <v>15 Yaş Kızlar</v>
      </c>
      <c r="K489" s="155" t="str">
        <f t="shared" si="17"/>
        <v>İZMİR-Naili Moran Türkiye Atletizm Şampiyonası</v>
      </c>
      <c r="L489" s="156" t="e">
        <f>Sırık!#REF!</f>
        <v>#REF!</v>
      </c>
      <c r="M489" s="156" t="s">
        <v>646</v>
      </c>
    </row>
    <row r="490" spans="1:13" ht="24.75" customHeight="1" x14ac:dyDescent="0.2">
      <c r="A490" s="150">
        <v>781</v>
      </c>
      <c r="B490" s="160" t="s">
        <v>465</v>
      </c>
      <c r="C490" s="151" t="str">
        <f>Sırık!D18</f>
        <v/>
      </c>
      <c r="D490" s="155" t="str">
        <f>Sırık!E18</f>
        <v/>
      </c>
      <c r="E490" s="155" t="str">
        <f>Sırık!F18</f>
        <v/>
      </c>
      <c r="F490" s="184">
        <f>Sırık!BX18</f>
        <v>0</v>
      </c>
      <c r="G490" s="153">
        <f>Sırık!A18</f>
        <v>0</v>
      </c>
      <c r="H490" s="152" t="s">
        <v>465</v>
      </c>
      <c r="I490" s="158"/>
      <c r="J490" s="152" t="str">
        <f>'YARIŞMA BİLGİLERİ'!$F$21</f>
        <v>15 Yaş Kızlar</v>
      </c>
      <c r="K490" s="155" t="str">
        <f t="shared" si="17"/>
        <v>İZMİR-Naili Moran Türkiye Atletizm Şampiyonası</v>
      </c>
      <c r="L490" s="156" t="e">
        <f>Sırık!#REF!</f>
        <v>#REF!</v>
      </c>
      <c r="M490" s="156" t="s">
        <v>646</v>
      </c>
    </row>
    <row r="491" spans="1:13" ht="24.75" customHeight="1" x14ac:dyDescent="0.2">
      <c r="A491" s="150">
        <v>782</v>
      </c>
      <c r="B491" s="160" t="s">
        <v>465</v>
      </c>
      <c r="C491" s="151" t="str">
        <f>Sırık!D19</f>
        <v/>
      </c>
      <c r="D491" s="155" t="str">
        <f>Sırık!E19</f>
        <v/>
      </c>
      <c r="E491" s="155" t="str">
        <f>Sırık!F19</f>
        <v/>
      </c>
      <c r="F491" s="184">
        <f>Sırık!BX19</f>
        <v>0</v>
      </c>
      <c r="G491" s="153">
        <f>Sırık!A19</f>
        <v>0</v>
      </c>
      <c r="H491" s="152" t="s">
        <v>465</v>
      </c>
      <c r="I491" s="158"/>
      <c r="J491" s="152" t="str">
        <f>'YARIŞMA BİLGİLERİ'!$F$21</f>
        <v>15 Yaş Kızlar</v>
      </c>
      <c r="K491" s="155" t="str">
        <f t="shared" si="17"/>
        <v>İZMİR-Naili Moran Türkiye Atletizm Şampiyonası</v>
      </c>
      <c r="L491" s="156" t="e">
        <f>Sırık!#REF!</f>
        <v>#REF!</v>
      </c>
      <c r="M491" s="156" t="s">
        <v>646</v>
      </c>
    </row>
    <row r="492" spans="1:13" ht="24.75" customHeight="1" x14ac:dyDescent="0.2">
      <c r="A492" s="150">
        <v>783</v>
      </c>
      <c r="B492" s="160" t="s">
        <v>465</v>
      </c>
      <c r="C492" s="151" t="str">
        <f>Sırık!D20</f>
        <v/>
      </c>
      <c r="D492" s="155" t="str">
        <f>Sırık!E20</f>
        <v/>
      </c>
      <c r="E492" s="155" t="str">
        <f>Sırık!F20</f>
        <v/>
      </c>
      <c r="F492" s="184">
        <f>Sırık!BX20</f>
        <v>0</v>
      </c>
      <c r="G492" s="153">
        <f>Sırık!A20</f>
        <v>0</v>
      </c>
      <c r="H492" s="152" t="s">
        <v>465</v>
      </c>
      <c r="I492" s="158"/>
      <c r="J492" s="152" t="str">
        <f>'YARIŞMA BİLGİLERİ'!$F$21</f>
        <v>15 Yaş Kızlar</v>
      </c>
      <c r="K492" s="155" t="str">
        <f t="shared" si="17"/>
        <v>İZMİR-Naili Moran Türkiye Atletizm Şampiyonası</v>
      </c>
      <c r="L492" s="156" t="e">
        <f>Sırık!#REF!</f>
        <v>#REF!</v>
      </c>
      <c r="M492" s="156" t="s">
        <v>646</v>
      </c>
    </row>
    <row r="493" spans="1:13" ht="24.75" customHeight="1" x14ac:dyDescent="0.2">
      <c r="A493" s="150">
        <v>784</v>
      </c>
      <c r="B493" s="160" t="s">
        <v>465</v>
      </c>
      <c r="C493" s="151" t="str">
        <f>Sırık!D21</f>
        <v/>
      </c>
      <c r="D493" s="155" t="str">
        <f>Sırık!E21</f>
        <v/>
      </c>
      <c r="E493" s="155" t="str">
        <f>Sırık!F21</f>
        <v/>
      </c>
      <c r="F493" s="184">
        <f>Sırık!BX21</f>
        <v>0</v>
      </c>
      <c r="G493" s="153">
        <f>Sırık!A21</f>
        <v>0</v>
      </c>
      <c r="H493" s="152" t="s">
        <v>465</v>
      </c>
      <c r="I493" s="158"/>
      <c r="J493" s="152" t="str">
        <f>'YARIŞMA BİLGİLERİ'!$F$21</f>
        <v>15 Yaş Kızlar</v>
      </c>
      <c r="K493" s="155" t="str">
        <f t="shared" si="17"/>
        <v>İZMİR-Naili Moran Türkiye Atletizm Şampiyonası</v>
      </c>
      <c r="L493" s="156" t="e">
        <f>Sırık!#REF!</f>
        <v>#REF!</v>
      </c>
      <c r="M493" s="156" t="s">
        <v>646</v>
      </c>
    </row>
    <row r="494" spans="1:13" ht="24.75" customHeight="1" x14ac:dyDescent="0.2">
      <c r="A494" s="150">
        <v>785</v>
      </c>
      <c r="B494" s="160" t="s">
        <v>465</v>
      </c>
      <c r="C494" s="151" t="str">
        <f>Sırık!D22</f>
        <v/>
      </c>
      <c r="D494" s="155" t="str">
        <f>Sırık!E22</f>
        <v/>
      </c>
      <c r="E494" s="155" t="str">
        <f>Sırık!F22</f>
        <v/>
      </c>
      <c r="F494" s="184">
        <f>Sırık!BX22</f>
        <v>0</v>
      </c>
      <c r="G494" s="153">
        <f>Sırık!A22</f>
        <v>0</v>
      </c>
      <c r="H494" s="152" t="s">
        <v>465</v>
      </c>
      <c r="I494" s="158"/>
      <c r="J494" s="152" t="str">
        <f>'YARIŞMA BİLGİLERİ'!$F$21</f>
        <v>15 Yaş Kızlar</v>
      </c>
      <c r="K494" s="155" t="str">
        <f t="shared" si="17"/>
        <v>İZMİR-Naili Moran Türkiye Atletizm Şampiyonası</v>
      </c>
      <c r="L494" s="156" t="e">
        <f>Sırık!#REF!</f>
        <v>#REF!</v>
      </c>
      <c r="M494" s="156" t="s">
        <v>646</v>
      </c>
    </row>
    <row r="495" spans="1:13" ht="24.75" customHeight="1" x14ac:dyDescent="0.2">
      <c r="A495" s="150">
        <v>786</v>
      </c>
      <c r="B495" s="160" t="s">
        <v>465</v>
      </c>
      <c r="C495" s="151" t="str">
        <f>Sırık!D23</f>
        <v/>
      </c>
      <c r="D495" s="155" t="str">
        <f>Sırık!E23</f>
        <v/>
      </c>
      <c r="E495" s="155" t="str">
        <f>Sırık!F23</f>
        <v/>
      </c>
      <c r="F495" s="184">
        <f>Sırık!BX23</f>
        <v>0</v>
      </c>
      <c r="G495" s="153">
        <f>Sırık!A23</f>
        <v>0</v>
      </c>
      <c r="H495" s="152" t="s">
        <v>465</v>
      </c>
      <c r="I495" s="158"/>
      <c r="J495" s="152" t="str">
        <f>'YARIŞMA BİLGİLERİ'!$F$21</f>
        <v>15 Yaş Kızlar</v>
      </c>
      <c r="K495" s="155" t="str">
        <f t="shared" si="17"/>
        <v>İZMİR-Naili Moran Türkiye Atletizm Şampiyonası</v>
      </c>
      <c r="L495" s="156" t="e">
        <f>Sırık!#REF!</f>
        <v>#REF!</v>
      </c>
      <c r="M495" s="156" t="s">
        <v>646</v>
      </c>
    </row>
    <row r="496" spans="1:13" ht="24.75" customHeight="1" x14ac:dyDescent="0.2">
      <c r="A496" s="150">
        <v>787</v>
      </c>
      <c r="B496" s="160" t="s">
        <v>465</v>
      </c>
      <c r="C496" s="151" t="str">
        <f>Sırık!D24</f>
        <v/>
      </c>
      <c r="D496" s="155" t="str">
        <f>Sırık!E24</f>
        <v/>
      </c>
      <c r="E496" s="155" t="str">
        <f>Sırık!F24</f>
        <v/>
      </c>
      <c r="F496" s="184">
        <f>Sırık!BX24</f>
        <v>0</v>
      </c>
      <c r="G496" s="153">
        <f>Sırık!A24</f>
        <v>0</v>
      </c>
      <c r="H496" s="152" t="s">
        <v>465</v>
      </c>
      <c r="I496" s="158"/>
      <c r="J496" s="152" t="str">
        <f>'YARIŞMA BİLGİLERİ'!$F$21</f>
        <v>15 Yaş Kızlar</v>
      </c>
      <c r="K496" s="155" t="str">
        <f t="shared" si="17"/>
        <v>İZMİR-Naili Moran Türkiye Atletizm Şampiyonası</v>
      </c>
      <c r="L496" s="156" t="e">
        <f>Sırık!#REF!</f>
        <v>#REF!</v>
      </c>
      <c r="M496" s="156" t="s">
        <v>646</v>
      </c>
    </row>
    <row r="497" spans="1:13" ht="24.75" customHeight="1" x14ac:dyDescent="0.2">
      <c r="A497" s="150">
        <v>788</v>
      </c>
      <c r="B497" s="160" t="s">
        <v>465</v>
      </c>
      <c r="C497" s="151" t="str">
        <f>Sırık!D25</f>
        <v/>
      </c>
      <c r="D497" s="155" t="str">
        <f>Sırık!E25</f>
        <v/>
      </c>
      <c r="E497" s="155" t="str">
        <f>Sırık!F25</f>
        <v/>
      </c>
      <c r="F497" s="184">
        <f>Sırık!BX25</f>
        <v>0</v>
      </c>
      <c r="G497" s="153">
        <f>Sırık!A25</f>
        <v>0</v>
      </c>
      <c r="H497" s="152" t="s">
        <v>465</v>
      </c>
      <c r="I497" s="158"/>
      <c r="J497" s="152" t="str">
        <f>'YARIŞMA BİLGİLERİ'!$F$21</f>
        <v>15 Yaş Kızlar</v>
      </c>
      <c r="K497" s="155" t="str">
        <f t="shared" si="17"/>
        <v>İZMİR-Naili Moran Türkiye Atletizm Şampiyonası</v>
      </c>
      <c r="L497" s="156" t="e">
        <f>Sırık!#REF!</f>
        <v>#REF!</v>
      </c>
      <c r="M497" s="156" t="s">
        <v>646</v>
      </c>
    </row>
    <row r="498" spans="1:13" ht="24.75" customHeight="1" x14ac:dyDescent="0.2">
      <c r="A498" s="150">
        <v>789</v>
      </c>
      <c r="B498" s="160" t="s">
        <v>465</v>
      </c>
      <c r="C498" s="151" t="str">
        <f>Sırık!D26</f>
        <v/>
      </c>
      <c r="D498" s="155" t="str">
        <f>Sırık!E26</f>
        <v/>
      </c>
      <c r="E498" s="155" t="str">
        <f>Sırık!F26</f>
        <v/>
      </c>
      <c r="F498" s="184">
        <f>Sırık!BX26</f>
        <v>0</v>
      </c>
      <c r="G498" s="153">
        <f>Sırık!A26</f>
        <v>0</v>
      </c>
      <c r="H498" s="152" t="s">
        <v>465</v>
      </c>
      <c r="I498" s="158"/>
      <c r="J498" s="152" t="str">
        <f>'YARIŞMA BİLGİLERİ'!$F$21</f>
        <v>15 Yaş Kızlar</v>
      </c>
      <c r="K498" s="155" t="str">
        <f t="shared" si="17"/>
        <v>İZMİR-Naili Moran Türkiye Atletizm Şampiyonası</v>
      </c>
      <c r="L498" s="156" t="e">
        <f>Sırık!#REF!</f>
        <v>#REF!</v>
      </c>
      <c r="M498" s="156" t="s">
        <v>646</v>
      </c>
    </row>
    <row r="499" spans="1:13" ht="24.75" customHeight="1" x14ac:dyDescent="0.2">
      <c r="A499" s="150">
        <v>790</v>
      </c>
      <c r="B499" s="160" t="s">
        <v>465</v>
      </c>
      <c r="C499" s="151" t="str">
        <f>Sırık!D27</f>
        <v/>
      </c>
      <c r="D499" s="155" t="str">
        <f>Sırık!E27</f>
        <v/>
      </c>
      <c r="E499" s="155" t="str">
        <f>Sırık!F27</f>
        <v/>
      </c>
      <c r="F499" s="184">
        <f>Sırık!BX27</f>
        <v>0</v>
      </c>
      <c r="G499" s="153">
        <f>Sırık!A27</f>
        <v>0</v>
      </c>
      <c r="H499" s="152" t="s">
        <v>465</v>
      </c>
      <c r="I499" s="158"/>
      <c r="J499" s="152" t="str">
        <f>'YARIŞMA BİLGİLERİ'!$F$21</f>
        <v>15 Yaş Kızlar</v>
      </c>
      <c r="K499" s="155" t="str">
        <f t="shared" si="17"/>
        <v>İZMİR-Naili Moran Türkiye Atletizm Şampiyonası</v>
      </c>
      <c r="L499" s="156" t="e">
        <f>Sırık!#REF!</f>
        <v>#REF!</v>
      </c>
      <c r="M499" s="156" t="s">
        <v>646</v>
      </c>
    </row>
    <row r="500" spans="1:13" ht="24.75" customHeight="1" x14ac:dyDescent="0.2">
      <c r="A500" s="150">
        <v>791</v>
      </c>
      <c r="B500" s="160" t="s">
        <v>465</v>
      </c>
      <c r="C500" s="151" t="str">
        <f>Sırık!D28</f>
        <v/>
      </c>
      <c r="D500" s="155" t="str">
        <f>Sırık!E28</f>
        <v/>
      </c>
      <c r="E500" s="155" t="str">
        <f>Sırık!F28</f>
        <v/>
      </c>
      <c r="F500" s="184">
        <f>Sırık!BX28</f>
        <v>0</v>
      </c>
      <c r="G500" s="153">
        <f>Sırık!A28</f>
        <v>0</v>
      </c>
      <c r="H500" s="152" t="s">
        <v>465</v>
      </c>
      <c r="I500" s="158"/>
      <c r="J500" s="152" t="str">
        <f>'YARIŞMA BİLGİLERİ'!$F$21</f>
        <v>15 Yaş Kızlar</v>
      </c>
      <c r="K500" s="155" t="str">
        <f t="shared" si="17"/>
        <v>İZMİR-Naili Moran Türkiye Atletizm Şampiyonası</v>
      </c>
      <c r="L500" s="156" t="e">
        <f>Sırık!#REF!</f>
        <v>#REF!</v>
      </c>
      <c r="M500" s="156" t="s">
        <v>646</v>
      </c>
    </row>
    <row r="501" spans="1:13" ht="24.75" customHeight="1" x14ac:dyDescent="0.2">
      <c r="A501" s="150">
        <v>792</v>
      </c>
      <c r="B501" s="160" t="s">
        <v>465</v>
      </c>
      <c r="C501" s="151" t="str">
        <f>Sırık!D29</f>
        <v/>
      </c>
      <c r="D501" s="155" t="str">
        <f>Sırık!E29</f>
        <v/>
      </c>
      <c r="E501" s="155" t="str">
        <f>Sırık!F29</f>
        <v/>
      </c>
      <c r="F501" s="184">
        <f>Sırık!BX29</f>
        <v>0</v>
      </c>
      <c r="G501" s="153">
        <f>Sırık!A29</f>
        <v>0</v>
      </c>
      <c r="H501" s="152" t="s">
        <v>465</v>
      </c>
      <c r="I501" s="158"/>
      <c r="J501" s="152" t="str">
        <f>'YARIŞMA BİLGİLERİ'!$F$21</f>
        <v>15 Yaş Kızlar</v>
      </c>
      <c r="K501" s="155" t="str">
        <f t="shared" si="17"/>
        <v>İZMİR-Naili Moran Türkiye Atletizm Şampiyonası</v>
      </c>
      <c r="L501" s="156" t="e">
        <f>Sırık!#REF!</f>
        <v>#REF!</v>
      </c>
      <c r="M501" s="156" t="s">
        <v>646</v>
      </c>
    </row>
    <row r="502" spans="1:13" ht="24.75" customHeight="1" x14ac:dyDescent="0.2">
      <c r="A502" s="150">
        <v>793</v>
      </c>
      <c r="B502" s="160" t="s">
        <v>465</v>
      </c>
      <c r="C502" s="151" t="str">
        <f>Sırık!D30</f>
        <v/>
      </c>
      <c r="D502" s="155" t="str">
        <f>Sırık!E30</f>
        <v/>
      </c>
      <c r="E502" s="155" t="str">
        <f>Sırık!F30</f>
        <v/>
      </c>
      <c r="F502" s="184">
        <f>Sırık!BX30</f>
        <v>0</v>
      </c>
      <c r="G502" s="153">
        <f>Sırık!A30</f>
        <v>0</v>
      </c>
      <c r="H502" s="152" t="s">
        <v>465</v>
      </c>
      <c r="I502" s="158"/>
      <c r="J502" s="152" t="str">
        <f>'YARIŞMA BİLGİLERİ'!$F$21</f>
        <v>15 Yaş Kızlar</v>
      </c>
      <c r="K502" s="155" t="str">
        <f t="shared" si="17"/>
        <v>İZMİR-Naili Moran Türkiye Atletizm Şampiyonası</v>
      </c>
      <c r="L502" s="156" t="e">
        <f>Sırık!#REF!</f>
        <v>#REF!</v>
      </c>
      <c r="M502" s="156" t="s">
        <v>646</v>
      </c>
    </row>
    <row r="503" spans="1:13" ht="24.75" customHeight="1" x14ac:dyDescent="0.2">
      <c r="A503" s="150">
        <v>794</v>
      </c>
      <c r="B503" s="160" t="s">
        <v>465</v>
      </c>
      <c r="C503" s="151" t="str">
        <f>Sırık!D31</f>
        <v/>
      </c>
      <c r="D503" s="155" t="str">
        <f>Sırık!E31</f>
        <v/>
      </c>
      <c r="E503" s="155" t="str">
        <f>Sırık!F31</f>
        <v/>
      </c>
      <c r="F503" s="184">
        <f>Sırık!BX31</f>
        <v>0</v>
      </c>
      <c r="G503" s="153">
        <f>Sırık!A31</f>
        <v>0</v>
      </c>
      <c r="H503" s="152" t="s">
        <v>465</v>
      </c>
      <c r="I503" s="158"/>
      <c r="J503" s="152" t="str">
        <f>'YARIŞMA BİLGİLERİ'!$F$21</f>
        <v>15 Yaş Kızlar</v>
      </c>
      <c r="K503" s="155" t="str">
        <f t="shared" si="17"/>
        <v>İZMİR-Naili Moran Türkiye Atletizm Şampiyonası</v>
      </c>
      <c r="L503" s="156" t="e">
        <f>Sırık!#REF!</f>
        <v>#REF!</v>
      </c>
      <c r="M503" s="156" t="s">
        <v>646</v>
      </c>
    </row>
    <row r="504" spans="1:13" ht="24.75" customHeight="1" x14ac:dyDescent="0.2">
      <c r="A504" s="150">
        <v>795</v>
      </c>
      <c r="B504" s="160" t="s">
        <v>465</v>
      </c>
      <c r="C504" s="151" t="str">
        <f>Sırık!D32</f>
        <v/>
      </c>
      <c r="D504" s="155" t="str">
        <f>Sırık!E32</f>
        <v/>
      </c>
      <c r="E504" s="155" t="str">
        <f>Sırık!F32</f>
        <v/>
      </c>
      <c r="F504" s="184">
        <f>Sırık!BX32</f>
        <v>0</v>
      </c>
      <c r="G504" s="153">
        <f>Sırık!A32</f>
        <v>0</v>
      </c>
      <c r="H504" s="152" t="s">
        <v>465</v>
      </c>
      <c r="I504" s="158"/>
      <c r="J504" s="152" t="str">
        <f>'YARIŞMA BİLGİLERİ'!$F$21</f>
        <v>15 Yaş Kızlar</v>
      </c>
      <c r="K504" s="155" t="str">
        <f t="shared" si="17"/>
        <v>İZMİR-Naili Moran Türkiye Atletizm Şampiyonası</v>
      </c>
      <c r="L504" s="156" t="e">
        <f>Sırık!#REF!</f>
        <v>#REF!</v>
      </c>
      <c r="M504" s="156" t="s">
        <v>646</v>
      </c>
    </row>
    <row r="505" spans="1:13" ht="24" customHeight="1" x14ac:dyDescent="0.2">
      <c r="A505" s="150">
        <v>796</v>
      </c>
      <c r="B505" s="239" t="s">
        <v>697</v>
      </c>
      <c r="C505" s="241">
        <f>'3000m.'!C8</f>
        <v>0</v>
      </c>
      <c r="D505" s="243">
        <f>'3000m.'!D8</f>
        <v>0</v>
      </c>
      <c r="E505" s="243">
        <f>'3000m.'!E8</f>
        <v>0</v>
      </c>
      <c r="F505" s="245">
        <f>'3000m.'!F8</f>
        <v>0</v>
      </c>
      <c r="G505" s="242">
        <f>'3000m.'!A8</f>
        <v>0</v>
      </c>
      <c r="H505" s="158" t="s">
        <v>648</v>
      </c>
      <c r="I505" s="236"/>
      <c r="J505" s="152" t="str">
        <f>'YARIŞMA BİLGİLERİ'!$F$21</f>
        <v>15 Yaş Kızlar</v>
      </c>
      <c r="K505" s="237" t="str">
        <f t="shared" si="17"/>
        <v>İZMİR-Naili Moran Türkiye Atletizm Şampiyonası</v>
      </c>
      <c r="L505" s="156">
        <f>'3000m.'!N$4</f>
        <v>0</v>
      </c>
      <c r="M505" s="156" t="s">
        <v>646</v>
      </c>
    </row>
    <row r="506" spans="1:13" ht="24" customHeight="1" x14ac:dyDescent="0.2">
      <c r="A506" s="150">
        <v>797</v>
      </c>
      <c r="B506" s="239" t="s">
        <v>697</v>
      </c>
      <c r="C506" s="241">
        <f>'3000m.'!C9</f>
        <v>0</v>
      </c>
      <c r="D506" s="243">
        <f>'3000m.'!D9</f>
        <v>0</v>
      </c>
      <c r="E506" s="243">
        <f>'3000m.'!E9</f>
        <v>0</v>
      </c>
      <c r="F506" s="245">
        <f>'3000m.'!F9</f>
        <v>0</v>
      </c>
      <c r="G506" s="242">
        <f>'3000m.'!A9</f>
        <v>0</v>
      </c>
      <c r="H506" s="158" t="s">
        <v>648</v>
      </c>
      <c r="I506" s="236"/>
      <c r="J506" s="152" t="str">
        <f>'YARIŞMA BİLGİLERİ'!$F$21</f>
        <v>15 Yaş Kızlar</v>
      </c>
      <c r="K506" s="237" t="str">
        <f t="shared" ref="K506:K526" si="18">CONCATENATE(K$1,"-",A$1)</f>
        <v>İZMİR-Naili Moran Türkiye Atletizm Şampiyonası</v>
      </c>
      <c r="L506" s="156">
        <f>'3000m.'!N$4</f>
        <v>0</v>
      </c>
      <c r="M506" s="156" t="s">
        <v>646</v>
      </c>
    </row>
    <row r="507" spans="1:13" ht="24" customHeight="1" x14ac:dyDescent="0.2">
      <c r="A507" s="150">
        <v>798</v>
      </c>
      <c r="B507" s="239" t="s">
        <v>697</v>
      </c>
      <c r="C507" s="241">
        <f>'3000m.'!C10</f>
        <v>0</v>
      </c>
      <c r="D507" s="243">
        <f>'3000m.'!D10</f>
        <v>0</v>
      </c>
      <c r="E507" s="243">
        <f>'3000m.'!E10</f>
        <v>0</v>
      </c>
      <c r="F507" s="245">
        <f>'3000m.'!F10</f>
        <v>0</v>
      </c>
      <c r="G507" s="242">
        <f>'3000m.'!A10</f>
        <v>0</v>
      </c>
      <c r="H507" s="158" t="s">
        <v>648</v>
      </c>
      <c r="I507" s="236"/>
      <c r="J507" s="152" t="str">
        <f>'YARIŞMA BİLGİLERİ'!$F$21</f>
        <v>15 Yaş Kızlar</v>
      </c>
      <c r="K507" s="237" t="str">
        <f t="shared" si="18"/>
        <v>İZMİR-Naili Moran Türkiye Atletizm Şampiyonası</v>
      </c>
      <c r="L507" s="156">
        <f>'3000m.'!N$4</f>
        <v>0</v>
      </c>
      <c r="M507" s="156" t="s">
        <v>646</v>
      </c>
    </row>
    <row r="508" spans="1:13" ht="24" customHeight="1" x14ac:dyDescent="0.2">
      <c r="A508" s="150">
        <v>799</v>
      </c>
      <c r="B508" s="239" t="s">
        <v>697</v>
      </c>
      <c r="C508" s="241">
        <f>'3000m.'!C11</f>
        <v>0</v>
      </c>
      <c r="D508" s="243">
        <f>'3000m.'!D11</f>
        <v>0</v>
      </c>
      <c r="E508" s="243">
        <f>'3000m.'!E11</f>
        <v>0</v>
      </c>
      <c r="F508" s="245">
        <f>'3000m.'!F11</f>
        <v>0</v>
      </c>
      <c r="G508" s="242">
        <f>'3000m.'!A11</f>
        <v>0</v>
      </c>
      <c r="H508" s="158" t="s">
        <v>648</v>
      </c>
      <c r="I508" s="236"/>
      <c r="J508" s="152" t="str">
        <f>'YARIŞMA BİLGİLERİ'!$F$21</f>
        <v>15 Yaş Kızlar</v>
      </c>
      <c r="K508" s="237" t="str">
        <f t="shared" si="18"/>
        <v>İZMİR-Naili Moran Türkiye Atletizm Şampiyonası</v>
      </c>
      <c r="L508" s="156">
        <f>'3000m.'!N$4</f>
        <v>0</v>
      </c>
      <c r="M508" s="156" t="s">
        <v>646</v>
      </c>
    </row>
    <row r="509" spans="1:13" ht="24" customHeight="1" x14ac:dyDescent="0.2">
      <c r="A509" s="150">
        <v>800</v>
      </c>
      <c r="B509" s="239" t="s">
        <v>697</v>
      </c>
      <c r="C509" s="241">
        <f>'3000m.'!C12</f>
        <v>0</v>
      </c>
      <c r="D509" s="243">
        <f>'3000m.'!D12</f>
        <v>0</v>
      </c>
      <c r="E509" s="243">
        <f>'3000m.'!E12</f>
        <v>0</v>
      </c>
      <c r="F509" s="245">
        <f>'3000m.'!F12</f>
        <v>0</v>
      </c>
      <c r="G509" s="242">
        <f>'3000m.'!A12</f>
        <v>0</v>
      </c>
      <c r="H509" s="158" t="s">
        <v>648</v>
      </c>
      <c r="I509" s="236"/>
      <c r="J509" s="152" t="str">
        <f>'YARIŞMA BİLGİLERİ'!$F$21</f>
        <v>15 Yaş Kızlar</v>
      </c>
      <c r="K509" s="237" t="str">
        <f t="shared" si="18"/>
        <v>İZMİR-Naili Moran Türkiye Atletizm Şampiyonası</v>
      </c>
      <c r="L509" s="156">
        <f>'3000m.'!N$4</f>
        <v>0</v>
      </c>
      <c r="M509" s="156" t="s">
        <v>646</v>
      </c>
    </row>
    <row r="510" spans="1:13" ht="24" customHeight="1" x14ac:dyDescent="0.2">
      <c r="A510" s="150">
        <v>801</v>
      </c>
      <c r="B510" s="239" t="s">
        <v>697</v>
      </c>
      <c r="C510" s="241">
        <f>'3000m.'!C13</f>
        <v>0</v>
      </c>
      <c r="D510" s="243">
        <f>'3000m.'!D13</f>
        <v>0</v>
      </c>
      <c r="E510" s="243">
        <f>'3000m.'!E13</f>
        <v>0</v>
      </c>
      <c r="F510" s="245">
        <f>'3000m.'!F13</f>
        <v>0</v>
      </c>
      <c r="G510" s="242">
        <f>'3000m.'!A13</f>
        <v>0</v>
      </c>
      <c r="H510" s="158" t="s">
        <v>648</v>
      </c>
      <c r="I510" s="236"/>
      <c r="J510" s="152" t="str">
        <f>'YARIŞMA BİLGİLERİ'!$F$21</f>
        <v>15 Yaş Kızlar</v>
      </c>
      <c r="K510" s="237" t="str">
        <f t="shared" si="18"/>
        <v>İZMİR-Naili Moran Türkiye Atletizm Şampiyonası</v>
      </c>
      <c r="L510" s="156">
        <f>'3000m.'!N$4</f>
        <v>0</v>
      </c>
      <c r="M510" s="156" t="s">
        <v>646</v>
      </c>
    </row>
    <row r="511" spans="1:13" ht="24" customHeight="1" x14ac:dyDescent="0.2">
      <c r="A511" s="150">
        <v>802</v>
      </c>
      <c r="B511" s="239" t="s">
        <v>697</v>
      </c>
      <c r="C511" s="241">
        <f>'3000m.'!C14</f>
        <v>0</v>
      </c>
      <c r="D511" s="243">
        <f>'3000m.'!D14</f>
        <v>0</v>
      </c>
      <c r="E511" s="243">
        <f>'3000m.'!E14</f>
        <v>0</v>
      </c>
      <c r="F511" s="245">
        <f>'3000m.'!F14</f>
        <v>0</v>
      </c>
      <c r="G511" s="242">
        <f>'3000m.'!A14</f>
        <v>0</v>
      </c>
      <c r="H511" s="158" t="s">
        <v>648</v>
      </c>
      <c r="I511" s="236"/>
      <c r="J511" s="152" t="str">
        <f>'YARIŞMA BİLGİLERİ'!$F$21</f>
        <v>15 Yaş Kızlar</v>
      </c>
      <c r="K511" s="237" t="str">
        <f t="shared" si="18"/>
        <v>İZMİR-Naili Moran Türkiye Atletizm Şampiyonası</v>
      </c>
      <c r="L511" s="156">
        <f>'3000m.'!N$4</f>
        <v>0</v>
      </c>
      <c r="M511" s="156" t="s">
        <v>646</v>
      </c>
    </row>
    <row r="512" spans="1:13" ht="24" customHeight="1" x14ac:dyDescent="0.2">
      <c r="A512" s="150">
        <v>803</v>
      </c>
      <c r="B512" s="239" t="s">
        <v>697</v>
      </c>
      <c r="C512" s="241">
        <f>'3000m.'!C15</f>
        <v>0</v>
      </c>
      <c r="D512" s="243">
        <f>'3000m.'!D15</f>
        <v>0</v>
      </c>
      <c r="E512" s="243">
        <f>'3000m.'!E15</f>
        <v>0</v>
      </c>
      <c r="F512" s="245">
        <f>'3000m.'!F15</f>
        <v>0</v>
      </c>
      <c r="G512" s="242">
        <f>'3000m.'!A15</f>
        <v>0</v>
      </c>
      <c r="H512" s="158" t="s">
        <v>648</v>
      </c>
      <c r="I512" s="236"/>
      <c r="J512" s="152" t="str">
        <f>'YARIŞMA BİLGİLERİ'!$F$21</f>
        <v>15 Yaş Kızlar</v>
      </c>
      <c r="K512" s="237" t="str">
        <f t="shared" si="18"/>
        <v>İZMİR-Naili Moran Türkiye Atletizm Şampiyonası</v>
      </c>
      <c r="L512" s="156">
        <f>'3000m.'!N$4</f>
        <v>0</v>
      </c>
      <c r="M512" s="156" t="s">
        <v>646</v>
      </c>
    </row>
    <row r="513" spans="1:13" ht="24" customHeight="1" x14ac:dyDescent="0.2">
      <c r="A513" s="150">
        <v>804</v>
      </c>
      <c r="B513" s="239" t="s">
        <v>697</v>
      </c>
      <c r="C513" s="241">
        <f>'3000m.'!C16</f>
        <v>0</v>
      </c>
      <c r="D513" s="243">
        <f>'3000m.'!D16</f>
        <v>0</v>
      </c>
      <c r="E513" s="243">
        <f>'3000m.'!E16</f>
        <v>0</v>
      </c>
      <c r="F513" s="245">
        <f>'3000m.'!F16</f>
        <v>0</v>
      </c>
      <c r="G513" s="242">
        <f>'3000m.'!A16</f>
        <v>0</v>
      </c>
      <c r="H513" s="158" t="s">
        <v>648</v>
      </c>
      <c r="I513" s="236"/>
      <c r="J513" s="152" t="str">
        <f>'YARIŞMA BİLGİLERİ'!$F$21</f>
        <v>15 Yaş Kızlar</v>
      </c>
      <c r="K513" s="237" t="str">
        <f t="shared" si="18"/>
        <v>İZMİR-Naili Moran Türkiye Atletizm Şampiyonası</v>
      </c>
      <c r="L513" s="156">
        <f>'3000m.'!N$4</f>
        <v>0</v>
      </c>
      <c r="M513" s="156" t="s">
        <v>646</v>
      </c>
    </row>
    <row r="514" spans="1:13" ht="24" customHeight="1" x14ac:dyDescent="0.2">
      <c r="A514" s="150">
        <v>805</v>
      </c>
      <c r="B514" s="239" t="s">
        <v>697</v>
      </c>
      <c r="C514" s="241">
        <f>'3000m.'!C17</f>
        <v>0</v>
      </c>
      <c r="D514" s="243">
        <f>'3000m.'!D17</f>
        <v>0</v>
      </c>
      <c r="E514" s="243">
        <f>'3000m.'!E17</f>
        <v>0</v>
      </c>
      <c r="F514" s="245">
        <f>'3000m.'!F17</f>
        <v>0</v>
      </c>
      <c r="G514" s="242">
        <f>'3000m.'!A17</f>
        <v>0</v>
      </c>
      <c r="H514" s="158" t="s">
        <v>648</v>
      </c>
      <c r="I514" s="236"/>
      <c r="J514" s="152" t="str">
        <f>'YARIŞMA BİLGİLERİ'!$F$21</f>
        <v>15 Yaş Kızlar</v>
      </c>
      <c r="K514" s="237" t="str">
        <f t="shared" si="18"/>
        <v>İZMİR-Naili Moran Türkiye Atletizm Şampiyonası</v>
      </c>
      <c r="L514" s="156">
        <f>'3000m.'!N$4</f>
        <v>0</v>
      </c>
      <c r="M514" s="156" t="s">
        <v>646</v>
      </c>
    </row>
    <row r="515" spans="1:13" ht="24" customHeight="1" x14ac:dyDescent="0.2">
      <c r="A515" s="150">
        <v>806</v>
      </c>
      <c r="B515" s="239" t="s">
        <v>697</v>
      </c>
      <c r="C515" s="241">
        <f>'3000m.'!C18</f>
        <v>0</v>
      </c>
      <c r="D515" s="243">
        <f>'3000m.'!D18</f>
        <v>0</v>
      </c>
      <c r="E515" s="243">
        <f>'3000m.'!E18</f>
        <v>0</v>
      </c>
      <c r="F515" s="245">
        <f>'3000m.'!F18</f>
        <v>0</v>
      </c>
      <c r="G515" s="242">
        <f>'3000m.'!A18</f>
        <v>0</v>
      </c>
      <c r="H515" s="158" t="s">
        <v>648</v>
      </c>
      <c r="I515" s="236"/>
      <c r="J515" s="152" t="str">
        <f>'YARIŞMA BİLGİLERİ'!$F$21</f>
        <v>15 Yaş Kızlar</v>
      </c>
      <c r="K515" s="237" t="str">
        <f t="shared" si="18"/>
        <v>İZMİR-Naili Moran Türkiye Atletizm Şampiyonası</v>
      </c>
      <c r="L515" s="156">
        <f>'3000m.'!N$4</f>
        <v>0</v>
      </c>
      <c r="M515" s="156" t="s">
        <v>646</v>
      </c>
    </row>
    <row r="516" spans="1:13" ht="24" customHeight="1" x14ac:dyDescent="0.2">
      <c r="A516" s="150">
        <v>807</v>
      </c>
      <c r="B516" s="239" t="s">
        <v>697</v>
      </c>
      <c r="C516" s="241">
        <f>'3000m.'!C19</f>
        <v>0</v>
      </c>
      <c r="D516" s="243">
        <f>'3000m.'!D19</f>
        <v>0</v>
      </c>
      <c r="E516" s="243">
        <f>'3000m.'!E19</f>
        <v>0</v>
      </c>
      <c r="F516" s="245">
        <f>'3000m.'!F19</f>
        <v>0</v>
      </c>
      <c r="G516" s="242">
        <f>'3000m.'!A19</f>
        <v>0</v>
      </c>
      <c r="H516" s="158" t="s">
        <v>648</v>
      </c>
      <c r="I516" s="236"/>
      <c r="J516" s="152" t="str">
        <f>'YARIŞMA BİLGİLERİ'!$F$21</f>
        <v>15 Yaş Kızlar</v>
      </c>
      <c r="K516" s="237" t="str">
        <f t="shared" si="18"/>
        <v>İZMİR-Naili Moran Türkiye Atletizm Şampiyonası</v>
      </c>
      <c r="L516" s="156">
        <f>'3000m.'!N$4</f>
        <v>0</v>
      </c>
      <c r="M516" s="156" t="s">
        <v>646</v>
      </c>
    </row>
    <row r="517" spans="1:13" ht="24" customHeight="1" x14ac:dyDescent="0.2">
      <c r="A517" s="150">
        <v>808</v>
      </c>
      <c r="B517" s="239" t="s">
        <v>697</v>
      </c>
      <c r="C517" s="241">
        <f>'3000m.'!C20</f>
        <v>0</v>
      </c>
      <c r="D517" s="243">
        <f>'3000m.'!D20</f>
        <v>0</v>
      </c>
      <c r="E517" s="243">
        <f>'3000m.'!E20</f>
        <v>0</v>
      </c>
      <c r="F517" s="245">
        <f>'3000m.'!F20</f>
        <v>0</v>
      </c>
      <c r="G517" s="242">
        <f>'3000m.'!A20</f>
        <v>0</v>
      </c>
      <c r="H517" s="158" t="s">
        <v>648</v>
      </c>
      <c r="I517" s="236"/>
      <c r="J517" s="152" t="str">
        <f>'YARIŞMA BİLGİLERİ'!$F$21</f>
        <v>15 Yaş Kızlar</v>
      </c>
      <c r="K517" s="237" t="str">
        <f t="shared" si="18"/>
        <v>İZMİR-Naili Moran Türkiye Atletizm Şampiyonası</v>
      </c>
      <c r="L517" s="156">
        <f>'3000m.'!N$4</f>
        <v>0</v>
      </c>
      <c r="M517" s="156" t="s">
        <v>646</v>
      </c>
    </row>
    <row r="518" spans="1:13" ht="24" customHeight="1" x14ac:dyDescent="0.2">
      <c r="A518" s="150">
        <v>809</v>
      </c>
      <c r="B518" s="239" t="s">
        <v>697</v>
      </c>
      <c r="C518" s="241">
        <f>'3000m.'!C21</f>
        <v>0</v>
      </c>
      <c r="D518" s="243">
        <f>'3000m.'!D21</f>
        <v>0</v>
      </c>
      <c r="E518" s="243">
        <f>'3000m.'!E21</f>
        <v>0</v>
      </c>
      <c r="F518" s="245">
        <f>'3000m.'!F21</f>
        <v>0</v>
      </c>
      <c r="G518" s="242">
        <f>'3000m.'!A21</f>
        <v>0</v>
      </c>
      <c r="H518" s="158" t="s">
        <v>648</v>
      </c>
      <c r="I518" s="236"/>
      <c r="J518" s="152" t="str">
        <f>'YARIŞMA BİLGİLERİ'!$F$21</f>
        <v>15 Yaş Kızlar</v>
      </c>
      <c r="K518" s="237" t="str">
        <f t="shared" si="18"/>
        <v>İZMİR-Naili Moran Türkiye Atletizm Şampiyonası</v>
      </c>
      <c r="L518" s="156">
        <f>'3000m.'!N$4</f>
        <v>0</v>
      </c>
      <c r="M518" s="156" t="s">
        <v>646</v>
      </c>
    </row>
    <row r="519" spans="1:13" ht="24" customHeight="1" x14ac:dyDescent="0.2">
      <c r="A519" s="150">
        <v>810</v>
      </c>
      <c r="B519" s="239" t="s">
        <v>697</v>
      </c>
      <c r="C519" s="241">
        <f>'3000m.'!C22</f>
        <v>0</v>
      </c>
      <c r="D519" s="243">
        <f>'3000m.'!D22</f>
        <v>0</v>
      </c>
      <c r="E519" s="243">
        <f>'3000m.'!E22</f>
        <v>0</v>
      </c>
      <c r="F519" s="245">
        <f>'3000m.'!F22</f>
        <v>0</v>
      </c>
      <c r="G519" s="242">
        <f>'3000m.'!A22</f>
        <v>0</v>
      </c>
      <c r="H519" s="158" t="s">
        <v>648</v>
      </c>
      <c r="I519" s="236"/>
      <c r="J519" s="152" t="str">
        <f>'YARIŞMA BİLGİLERİ'!$F$21</f>
        <v>15 Yaş Kızlar</v>
      </c>
      <c r="K519" s="237" t="str">
        <f t="shared" si="18"/>
        <v>İZMİR-Naili Moran Türkiye Atletizm Şampiyonası</v>
      </c>
      <c r="L519" s="156">
        <f>'3000m.'!N$4</f>
        <v>0</v>
      </c>
      <c r="M519" s="156" t="s">
        <v>646</v>
      </c>
    </row>
    <row r="520" spans="1:13" ht="24" customHeight="1" x14ac:dyDescent="0.2">
      <c r="A520" s="150">
        <v>811</v>
      </c>
      <c r="B520" s="239" t="s">
        <v>697</v>
      </c>
      <c r="C520" s="241">
        <f>'3000m.'!C23</f>
        <v>0</v>
      </c>
      <c r="D520" s="243">
        <f>'3000m.'!D23</f>
        <v>0</v>
      </c>
      <c r="E520" s="243">
        <f>'3000m.'!E23</f>
        <v>0</v>
      </c>
      <c r="F520" s="245">
        <f>'3000m.'!F23</f>
        <v>0</v>
      </c>
      <c r="G520" s="242">
        <f>'3000m.'!A23</f>
        <v>0</v>
      </c>
      <c r="H520" s="158" t="s">
        <v>648</v>
      </c>
      <c r="I520" s="236"/>
      <c r="J520" s="152" t="str">
        <f>'YARIŞMA BİLGİLERİ'!$F$21</f>
        <v>15 Yaş Kızlar</v>
      </c>
      <c r="K520" s="237" t="str">
        <f t="shared" si="18"/>
        <v>İZMİR-Naili Moran Türkiye Atletizm Şampiyonası</v>
      </c>
      <c r="L520" s="156">
        <f>'3000m.'!N$4</f>
        <v>0</v>
      </c>
      <c r="M520" s="156" t="s">
        <v>646</v>
      </c>
    </row>
    <row r="521" spans="1:13" ht="24" customHeight="1" x14ac:dyDescent="0.2">
      <c r="A521" s="150">
        <v>812</v>
      </c>
      <c r="B521" s="239" t="s">
        <v>697</v>
      </c>
      <c r="C521" s="241">
        <f>'3000m.'!C24</f>
        <v>0</v>
      </c>
      <c r="D521" s="243">
        <f>'3000m.'!D24</f>
        <v>0</v>
      </c>
      <c r="E521" s="243">
        <f>'3000m.'!E24</f>
        <v>0</v>
      </c>
      <c r="F521" s="245">
        <f>'3000m.'!F24</f>
        <v>0</v>
      </c>
      <c r="G521" s="242">
        <f>'3000m.'!A24</f>
        <v>0</v>
      </c>
      <c r="H521" s="158" t="s">
        <v>648</v>
      </c>
      <c r="I521" s="236"/>
      <c r="J521" s="152" t="str">
        <f>'YARIŞMA BİLGİLERİ'!$F$21</f>
        <v>15 Yaş Kızlar</v>
      </c>
      <c r="K521" s="237" t="str">
        <f t="shared" si="18"/>
        <v>İZMİR-Naili Moran Türkiye Atletizm Şampiyonası</v>
      </c>
      <c r="L521" s="156">
        <f>'3000m.'!N$4</f>
        <v>0</v>
      </c>
      <c r="M521" s="156" t="s">
        <v>646</v>
      </c>
    </row>
    <row r="522" spans="1:13" ht="24" customHeight="1" x14ac:dyDescent="0.2">
      <c r="A522" s="150">
        <v>813</v>
      </c>
      <c r="B522" s="239" t="s">
        <v>697</v>
      </c>
      <c r="C522" s="241">
        <f>'3000m.'!C25</f>
        <v>0</v>
      </c>
      <c r="D522" s="243">
        <f>'3000m.'!D25</f>
        <v>0</v>
      </c>
      <c r="E522" s="243">
        <f>'3000m.'!E25</f>
        <v>0</v>
      </c>
      <c r="F522" s="245">
        <f>'3000m.'!F25</f>
        <v>0</v>
      </c>
      <c r="G522" s="242">
        <f>'3000m.'!A25</f>
        <v>0</v>
      </c>
      <c r="H522" s="158" t="s">
        <v>648</v>
      </c>
      <c r="I522" s="236"/>
      <c r="J522" s="152" t="str">
        <f>'YARIŞMA BİLGİLERİ'!$F$21</f>
        <v>15 Yaş Kızlar</v>
      </c>
      <c r="K522" s="237" t="str">
        <f t="shared" si="18"/>
        <v>İZMİR-Naili Moran Türkiye Atletizm Şampiyonası</v>
      </c>
      <c r="L522" s="156">
        <f>'3000m.'!N$4</f>
        <v>0</v>
      </c>
      <c r="M522" s="156" t="s">
        <v>646</v>
      </c>
    </row>
    <row r="523" spans="1:13" ht="24" customHeight="1" x14ac:dyDescent="0.2">
      <c r="A523" s="150">
        <v>814</v>
      </c>
      <c r="B523" s="239" t="s">
        <v>697</v>
      </c>
      <c r="C523" s="241">
        <f>'3000m.'!C26</f>
        <v>0</v>
      </c>
      <c r="D523" s="243">
        <f>'3000m.'!D26</f>
        <v>0</v>
      </c>
      <c r="E523" s="243">
        <f>'3000m.'!E26</f>
        <v>0</v>
      </c>
      <c r="F523" s="245">
        <f>'3000m.'!F26</f>
        <v>0</v>
      </c>
      <c r="G523" s="242">
        <f>'3000m.'!A26</f>
        <v>0</v>
      </c>
      <c r="H523" s="158" t="s">
        <v>648</v>
      </c>
      <c r="I523" s="236"/>
      <c r="J523" s="152" t="str">
        <f>'YARIŞMA BİLGİLERİ'!$F$21</f>
        <v>15 Yaş Kızlar</v>
      </c>
      <c r="K523" s="237" t="str">
        <f t="shared" si="18"/>
        <v>İZMİR-Naili Moran Türkiye Atletizm Şampiyonası</v>
      </c>
      <c r="L523" s="156">
        <f>'3000m.'!N$4</f>
        <v>0</v>
      </c>
      <c r="M523" s="156" t="s">
        <v>646</v>
      </c>
    </row>
    <row r="524" spans="1:13" ht="24" customHeight="1" x14ac:dyDescent="0.2">
      <c r="A524" s="150">
        <v>815</v>
      </c>
      <c r="B524" s="239" t="s">
        <v>697</v>
      </c>
      <c r="C524" s="241">
        <f>'3000m.'!C27</f>
        <v>0</v>
      </c>
      <c r="D524" s="243">
        <f>'3000m.'!D27</f>
        <v>0</v>
      </c>
      <c r="E524" s="243">
        <f>'3000m.'!E27</f>
        <v>0</v>
      </c>
      <c r="F524" s="245">
        <f>'3000m.'!F27</f>
        <v>0</v>
      </c>
      <c r="G524" s="242">
        <f>'3000m.'!A27</f>
        <v>0</v>
      </c>
      <c r="H524" s="158" t="s">
        <v>648</v>
      </c>
      <c r="I524" s="236"/>
      <c r="J524" s="152" t="str">
        <f>'YARIŞMA BİLGİLERİ'!$F$21</f>
        <v>15 Yaş Kızlar</v>
      </c>
      <c r="K524" s="237" t="str">
        <f t="shared" si="18"/>
        <v>İZMİR-Naili Moran Türkiye Atletizm Şampiyonası</v>
      </c>
      <c r="L524" s="156">
        <f>'3000m.'!N$4</f>
        <v>0</v>
      </c>
      <c r="M524" s="156" t="s">
        <v>646</v>
      </c>
    </row>
    <row r="525" spans="1:13" ht="24" customHeight="1" x14ac:dyDescent="0.2">
      <c r="A525" s="150">
        <v>816</v>
      </c>
      <c r="B525" s="239" t="s">
        <v>697</v>
      </c>
      <c r="C525" s="241">
        <f>'3000m.'!C28</f>
        <v>0</v>
      </c>
      <c r="D525" s="243">
        <f>'3000m.'!D28</f>
        <v>0</v>
      </c>
      <c r="E525" s="243">
        <f>'3000m.'!E28</f>
        <v>0</v>
      </c>
      <c r="F525" s="245">
        <f>'3000m.'!F28</f>
        <v>0</v>
      </c>
      <c r="G525" s="242">
        <f>'3000m.'!A28</f>
        <v>0</v>
      </c>
      <c r="H525" s="158" t="s">
        <v>648</v>
      </c>
      <c r="I525" s="236"/>
      <c r="J525" s="152" t="str">
        <f>'YARIŞMA BİLGİLERİ'!$F$21</f>
        <v>15 Yaş Kızlar</v>
      </c>
      <c r="K525" s="237" t="str">
        <f t="shared" si="18"/>
        <v>İZMİR-Naili Moran Türkiye Atletizm Şampiyonası</v>
      </c>
      <c r="L525" s="156">
        <f>'3000m.'!N$4</f>
        <v>0</v>
      </c>
      <c r="M525" s="156" t="s">
        <v>646</v>
      </c>
    </row>
    <row r="526" spans="1:13" ht="24" customHeight="1" x14ac:dyDescent="0.2">
      <c r="A526" s="150">
        <v>817</v>
      </c>
      <c r="B526" s="239" t="s">
        <v>697</v>
      </c>
      <c r="C526" s="241">
        <f>'3000m.'!C29</f>
        <v>0</v>
      </c>
      <c r="D526" s="243">
        <f>'3000m.'!D29</f>
        <v>0</v>
      </c>
      <c r="E526" s="243">
        <f>'3000m.'!E29</f>
        <v>0</v>
      </c>
      <c r="F526" s="245">
        <f>'3000m.'!F29</f>
        <v>0</v>
      </c>
      <c r="G526" s="242">
        <f>'3000m.'!A29</f>
        <v>0</v>
      </c>
      <c r="H526" s="158" t="s">
        <v>648</v>
      </c>
      <c r="I526" s="236"/>
      <c r="J526" s="152" t="str">
        <f>'YARIŞMA BİLGİLERİ'!$F$21</f>
        <v>15 Yaş Kızlar</v>
      </c>
      <c r="K526" s="237" t="str">
        <f t="shared" si="18"/>
        <v>İZMİR-Naili Moran Türkiye Atletizm Şampiyonası</v>
      </c>
      <c r="L526" s="156">
        <f>'3000m.'!N$4</f>
        <v>0</v>
      </c>
      <c r="M526" s="156" t="s">
        <v>646</v>
      </c>
    </row>
    <row r="527" spans="1:13" ht="24" customHeight="1" x14ac:dyDescent="0.2"/>
    <row r="528" spans="1:13" ht="24" customHeight="1" x14ac:dyDescent="0.2"/>
    <row r="529" ht="24" customHeight="1" x14ac:dyDescent="0.2"/>
    <row r="530" ht="24" customHeight="1" x14ac:dyDescent="0.2"/>
    <row r="531" ht="24" customHeight="1" x14ac:dyDescent="0.2"/>
    <row r="532" ht="24" customHeight="1" x14ac:dyDescent="0.2"/>
    <row r="533" ht="24" customHeight="1" x14ac:dyDescent="0.2"/>
    <row r="534" ht="24" customHeight="1" x14ac:dyDescent="0.2"/>
    <row r="535" ht="24" customHeight="1" x14ac:dyDescent="0.2"/>
    <row r="536" ht="24" customHeight="1" x14ac:dyDescent="0.2"/>
    <row r="537" ht="24" customHeight="1" x14ac:dyDescent="0.2"/>
    <row r="538" ht="24" customHeight="1" x14ac:dyDescent="0.2"/>
  </sheetData>
  <autoFilter ref="A2:M407"/>
  <mergeCells count="2">
    <mergeCell ref="L1:M1"/>
    <mergeCell ref="A1:J1"/>
  </mergeCells>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FF00"/>
    <pageSetUpPr fitToPage="1"/>
  </sheetPr>
  <dimension ref="A1:T506"/>
  <sheetViews>
    <sheetView view="pageBreakPreview" zoomScale="70" zoomScaleNormal="100" zoomScaleSheetLayoutView="70" workbookViewId="0">
      <pane ySplit="3" topLeftCell="A4" activePane="bottomLeft" state="frozen"/>
      <selection pane="bottomLeft" activeCell="X5" sqref="X5"/>
    </sheetView>
  </sheetViews>
  <sheetFormatPr defaultColWidth="6.140625" defaultRowHeight="15.75" x14ac:dyDescent="0.25"/>
  <cols>
    <col min="1" max="1" width="6.140625" style="133" customWidth="1"/>
    <col min="2" max="2" width="16" style="193" customWidth="1"/>
    <col min="3" max="3" width="8.7109375" style="172" customWidth="1"/>
    <col min="4" max="4" width="11.5703125" style="135" customWidth="1"/>
    <col min="5" max="5" width="13.28515625" style="133" customWidth="1"/>
    <col min="6" max="6" width="24.85546875" style="130" customWidth="1"/>
    <col min="7" max="7" width="41" style="194" bestFit="1" customWidth="1"/>
    <col min="8" max="8" width="12.42578125" style="171" customWidth="1"/>
    <col min="9" max="10" width="9.5703125" style="136" customWidth="1"/>
    <col min="11" max="12" width="8.5703125" style="137" customWidth="1"/>
    <col min="13" max="13" width="8.5703125" style="135" customWidth="1"/>
    <col min="14" max="16384" width="6.140625" style="130"/>
  </cols>
  <sheetData>
    <row r="1" spans="1:13" ht="44.25" customHeight="1" x14ac:dyDescent="0.25">
      <c r="A1" s="552" t="str">
        <f>'YARIŞMA BİLGİLERİ'!F19</f>
        <v>Naili Moran Türkiye Atletizm Şampiyonası</v>
      </c>
      <c r="B1" s="552"/>
      <c r="C1" s="552"/>
      <c r="D1" s="552"/>
      <c r="E1" s="552"/>
      <c r="F1" s="553"/>
      <c r="G1" s="553"/>
      <c r="H1" s="553"/>
      <c r="I1" s="553"/>
      <c r="J1" s="553"/>
      <c r="K1" s="552"/>
      <c r="L1" s="552"/>
      <c r="M1" s="552"/>
    </row>
    <row r="2" spans="1:13" ht="44.25" customHeight="1" x14ac:dyDescent="0.25">
      <c r="A2" s="554" t="str">
        <f>'YARIŞMA BİLGİLERİ'!F21</f>
        <v>15 Yaş Kızlar</v>
      </c>
      <c r="B2" s="554"/>
      <c r="C2" s="554"/>
      <c r="D2" s="554"/>
      <c r="E2" s="554"/>
      <c r="F2" s="554"/>
      <c r="G2" s="191" t="s">
        <v>106</v>
      </c>
      <c r="H2" s="174"/>
      <c r="I2" s="555">
        <f ca="1">NOW()</f>
        <v>43602.347718055556</v>
      </c>
      <c r="J2" s="555"/>
      <c r="K2" s="555"/>
      <c r="L2" s="555"/>
      <c r="M2" s="555"/>
    </row>
    <row r="3" spans="1:13" s="133" customFormat="1" ht="45" customHeight="1" x14ac:dyDescent="0.25">
      <c r="A3" s="131" t="s">
        <v>25</v>
      </c>
      <c r="B3" s="132" t="s">
        <v>29</v>
      </c>
      <c r="C3" s="132" t="s">
        <v>96</v>
      </c>
      <c r="D3" s="132" t="s">
        <v>126</v>
      </c>
      <c r="E3" s="131" t="s">
        <v>21</v>
      </c>
      <c r="F3" s="131" t="s">
        <v>7</v>
      </c>
      <c r="G3" s="131" t="s">
        <v>792</v>
      </c>
      <c r="H3" s="170" t="s">
        <v>157</v>
      </c>
      <c r="I3" s="167" t="s">
        <v>1037</v>
      </c>
      <c r="J3" s="167" t="s">
        <v>1038</v>
      </c>
      <c r="K3" s="168" t="s">
        <v>154</v>
      </c>
      <c r="L3" s="168" t="s">
        <v>155</v>
      </c>
      <c r="M3" s="169" t="s">
        <v>156</v>
      </c>
    </row>
    <row r="4" spans="1:13" s="134" customFormat="1" ht="32.25" customHeight="1" x14ac:dyDescent="0.2">
      <c r="A4" s="96">
        <v>1</v>
      </c>
      <c r="B4" s="354" t="str">
        <f>CONCATENATE(H4,"-",K4,"-",L4)</f>
        <v>100M--</v>
      </c>
      <c r="C4" s="355"/>
      <c r="D4" s="355"/>
      <c r="E4" s="356"/>
      <c r="F4" s="357"/>
      <c r="G4" s="358"/>
      <c r="H4" s="359" t="s">
        <v>185</v>
      </c>
      <c r="I4" s="360"/>
      <c r="J4" s="360"/>
      <c r="K4" s="361"/>
      <c r="L4" s="361"/>
      <c r="M4" s="361"/>
    </row>
    <row r="5" spans="1:13" s="134" customFormat="1" ht="32.25" customHeight="1" x14ac:dyDescent="0.2">
      <c r="A5" s="96">
        <v>2</v>
      </c>
      <c r="B5" s="354" t="str">
        <f t="shared" ref="B5:B63" si="0">CONCATENATE(H5,"-",K5,"-",L5)</f>
        <v>100M--</v>
      </c>
      <c r="C5" s="355"/>
      <c r="D5" s="355"/>
      <c r="E5" s="356"/>
      <c r="F5" s="357"/>
      <c r="G5" s="358"/>
      <c r="H5" s="359" t="s">
        <v>185</v>
      </c>
      <c r="I5" s="360"/>
      <c r="J5" s="360"/>
      <c r="K5" s="361"/>
      <c r="L5" s="361"/>
      <c r="M5" s="362"/>
    </row>
    <row r="6" spans="1:13" s="134" customFormat="1" ht="32.25" customHeight="1" x14ac:dyDescent="0.2">
      <c r="A6" s="96">
        <v>3</v>
      </c>
      <c r="B6" s="354" t="str">
        <f t="shared" si="0"/>
        <v>100M--</v>
      </c>
      <c r="C6" s="355"/>
      <c r="D6" s="355"/>
      <c r="E6" s="356"/>
      <c r="F6" s="357"/>
      <c r="G6" s="358"/>
      <c r="H6" s="359" t="s">
        <v>185</v>
      </c>
      <c r="I6" s="360"/>
      <c r="J6" s="360"/>
      <c r="K6" s="361"/>
      <c r="L6" s="361"/>
      <c r="M6" s="362"/>
    </row>
    <row r="7" spans="1:13" s="134" customFormat="1" ht="32.25" customHeight="1" x14ac:dyDescent="0.2">
      <c r="A7" s="96">
        <v>4</v>
      </c>
      <c r="B7" s="354" t="str">
        <f t="shared" si="0"/>
        <v>100M--</v>
      </c>
      <c r="C7" s="355"/>
      <c r="D7" s="355"/>
      <c r="E7" s="356"/>
      <c r="F7" s="357"/>
      <c r="G7" s="358"/>
      <c r="H7" s="359" t="s">
        <v>185</v>
      </c>
      <c r="I7" s="360"/>
      <c r="J7" s="360"/>
      <c r="K7" s="361"/>
      <c r="L7" s="361"/>
      <c r="M7" s="362"/>
    </row>
    <row r="8" spans="1:13" s="134" customFormat="1" ht="32.25" customHeight="1" x14ac:dyDescent="0.2">
      <c r="A8" s="96">
        <v>5</v>
      </c>
      <c r="B8" s="354" t="str">
        <f t="shared" si="0"/>
        <v>100M--</v>
      </c>
      <c r="C8" s="355"/>
      <c r="D8" s="355"/>
      <c r="E8" s="356"/>
      <c r="F8" s="357"/>
      <c r="G8" s="358"/>
      <c r="H8" s="359" t="s">
        <v>185</v>
      </c>
      <c r="I8" s="360"/>
      <c r="J8" s="360"/>
      <c r="K8" s="361"/>
      <c r="L8" s="361"/>
      <c r="M8" s="362"/>
    </row>
    <row r="9" spans="1:13" s="134" customFormat="1" ht="32.25" customHeight="1" x14ac:dyDescent="0.2">
      <c r="A9" s="96">
        <v>6</v>
      </c>
      <c r="B9" s="354" t="str">
        <f t="shared" si="0"/>
        <v>100M--</v>
      </c>
      <c r="C9" s="355"/>
      <c r="D9" s="355"/>
      <c r="E9" s="356"/>
      <c r="F9" s="357"/>
      <c r="G9" s="358"/>
      <c r="H9" s="359" t="s">
        <v>185</v>
      </c>
      <c r="I9" s="360"/>
      <c r="J9" s="360"/>
      <c r="K9" s="361"/>
      <c r="L9" s="361"/>
      <c r="M9" s="362"/>
    </row>
    <row r="10" spans="1:13" s="134" customFormat="1" ht="32.25" customHeight="1" x14ac:dyDescent="0.2">
      <c r="A10" s="96">
        <v>7</v>
      </c>
      <c r="B10" s="354" t="str">
        <f t="shared" si="0"/>
        <v>100M--</v>
      </c>
      <c r="C10" s="355"/>
      <c r="D10" s="355"/>
      <c r="E10" s="356"/>
      <c r="F10" s="357"/>
      <c r="G10" s="358"/>
      <c r="H10" s="359" t="s">
        <v>185</v>
      </c>
      <c r="I10" s="360"/>
      <c r="J10" s="360"/>
      <c r="K10" s="361"/>
      <c r="L10" s="361"/>
      <c r="M10" s="362"/>
    </row>
    <row r="11" spans="1:13" s="134" customFormat="1" ht="32.25" customHeight="1" x14ac:dyDescent="0.2">
      <c r="A11" s="96">
        <v>8</v>
      </c>
      <c r="B11" s="354" t="str">
        <f t="shared" si="0"/>
        <v>100M--</v>
      </c>
      <c r="C11" s="355"/>
      <c r="D11" s="355"/>
      <c r="E11" s="356"/>
      <c r="F11" s="357"/>
      <c r="G11" s="358"/>
      <c r="H11" s="359" t="s">
        <v>185</v>
      </c>
      <c r="I11" s="360"/>
      <c r="J11" s="360"/>
      <c r="K11" s="361"/>
      <c r="L11" s="361"/>
      <c r="M11" s="362"/>
    </row>
    <row r="12" spans="1:13" s="134" customFormat="1" ht="32.25" customHeight="1" x14ac:dyDescent="0.2">
      <c r="A12" s="96">
        <v>9</v>
      </c>
      <c r="B12" s="354" t="str">
        <f t="shared" si="0"/>
        <v>100M--</v>
      </c>
      <c r="C12" s="355"/>
      <c r="D12" s="355"/>
      <c r="E12" s="356"/>
      <c r="F12" s="357"/>
      <c r="G12" s="358"/>
      <c r="H12" s="359" t="s">
        <v>185</v>
      </c>
      <c r="I12" s="360"/>
      <c r="J12" s="360"/>
      <c r="K12" s="361"/>
      <c r="L12" s="361"/>
      <c r="M12" s="362"/>
    </row>
    <row r="13" spans="1:13" s="134" customFormat="1" ht="32.25" customHeight="1" x14ac:dyDescent="0.2">
      <c r="A13" s="96">
        <v>10</v>
      </c>
      <c r="B13" s="354" t="str">
        <f t="shared" si="0"/>
        <v>100M--</v>
      </c>
      <c r="C13" s="355"/>
      <c r="D13" s="355"/>
      <c r="E13" s="356"/>
      <c r="F13" s="357"/>
      <c r="G13" s="358"/>
      <c r="H13" s="359" t="s">
        <v>185</v>
      </c>
      <c r="I13" s="360"/>
      <c r="J13" s="360"/>
      <c r="K13" s="361"/>
      <c r="L13" s="361"/>
      <c r="M13" s="362"/>
    </row>
    <row r="14" spans="1:13" s="134" customFormat="1" ht="32.25" customHeight="1" x14ac:dyDescent="0.2">
      <c r="A14" s="96">
        <v>11</v>
      </c>
      <c r="B14" s="354" t="str">
        <f t="shared" si="0"/>
        <v>100M--</v>
      </c>
      <c r="C14" s="355"/>
      <c r="D14" s="355"/>
      <c r="E14" s="356"/>
      <c r="F14" s="357"/>
      <c r="G14" s="358"/>
      <c r="H14" s="359" t="s">
        <v>185</v>
      </c>
      <c r="I14" s="360"/>
      <c r="J14" s="360"/>
      <c r="K14" s="361"/>
      <c r="L14" s="361"/>
      <c r="M14" s="362"/>
    </row>
    <row r="15" spans="1:13" s="134" customFormat="1" ht="32.25" customHeight="1" x14ac:dyDescent="0.2">
      <c r="A15" s="96">
        <v>13</v>
      </c>
      <c r="B15" s="354" t="str">
        <f t="shared" si="0"/>
        <v>100M--</v>
      </c>
      <c r="C15" s="355"/>
      <c r="D15" s="355"/>
      <c r="E15" s="356"/>
      <c r="F15" s="357"/>
      <c r="G15" s="358"/>
      <c r="H15" s="359" t="s">
        <v>185</v>
      </c>
      <c r="I15" s="360"/>
      <c r="J15" s="360"/>
      <c r="K15" s="361"/>
      <c r="L15" s="361"/>
      <c r="M15" s="362"/>
    </row>
    <row r="16" spans="1:13" s="134" customFormat="1" ht="32.25" customHeight="1" x14ac:dyDescent="0.2">
      <c r="A16" s="96">
        <v>14</v>
      </c>
      <c r="B16" s="354" t="str">
        <f t="shared" si="0"/>
        <v>100M--</v>
      </c>
      <c r="C16" s="355"/>
      <c r="D16" s="355"/>
      <c r="E16" s="356"/>
      <c r="F16" s="357"/>
      <c r="G16" s="358"/>
      <c r="H16" s="359" t="s">
        <v>185</v>
      </c>
      <c r="I16" s="360"/>
      <c r="J16" s="360"/>
      <c r="K16" s="361"/>
      <c r="L16" s="361"/>
      <c r="M16" s="362"/>
    </row>
    <row r="17" spans="1:13" s="134" customFormat="1" ht="32.25" customHeight="1" x14ac:dyDescent="0.2">
      <c r="A17" s="96">
        <v>15</v>
      </c>
      <c r="B17" s="354" t="str">
        <f t="shared" si="0"/>
        <v>100M--</v>
      </c>
      <c r="C17" s="355"/>
      <c r="D17" s="355"/>
      <c r="E17" s="356"/>
      <c r="F17" s="357"/>
      <c r="G17" s="358"/>
      <c r="H17" s="359" t="s">
        <v>185</v>
      </c>
      <c r="I17" s="360"/>
      <c r="J17" s="360"/>
      <c r="K17" s="361"/>
      <c r="L17" s="361"/>
      <c r="M17" s="362"/>
    </row>
    <row r="18" spans="1:13" s="134" customFormat="1" ht="32.25" customHeight="1" x14ac:dyDescent="0.2">
      <c r="A18" s="96">
        <v>16</v>
      </c>
      <c r="B18" s="354" t="str">
        <f t="shared" si="0"/>
        <v>100M--</v>
      </c>
      <c r="C18" s="355"/>
      <c r="D18" s="355"/>
      <c r="E18" s="356"/>
      <c r="F18" s="357"/>
      <c r="G18" s="358"/>
      <c r="H18" s="359" t="s">
        <v>185</v>
      </c>
      <c r="I18" s="360"/>
      <c r="J18" s="360"/>
      <c r="K18" s="361"/>
      <c r="L18" s="361"/>
      <c r="M18" s="362"/>
    </row>
    <row r="19" spans="1:13" s="216" customFormat="1" ht="32.25" customHeight="1" x14ac:dyDescent="0.2">
      <c r="A19" s="96">
        <v>18</v>
      </c>
      <c r="B19" s="354" t="str">
        <f t="shared" si="0"/>
        <v>100M--</v>
      </c>
      <c r="C19" s="355"/>
      <c r="D19" s="355"/>
      <c r="E19" s="356"/>
      <c r="F19" s="357"/>
      <c r="G19" s="358"/>
      <c r="H19" s="359" t="s">
        <v>185</v>
      </c>
      <c r="I19" s="360"/>
      <c r="J19" s="360"/>
      <c r="K19" s="361"/>
      <c r="L19" s="361"/>
      <c r="M19" s="362"/>
    </row>
    <row r="20" spans="1:13" s="216" customFormat="1" ht="32.25" customHeight="1" x14ac:dyDescent="0.2">
      <c r="A20" s="96">
        <v>19</v>
      </c>
      <c r="B20" s="354" t="str">
        <f t="shared" si="0"/>
        <v>100M--</v>
      </c>
      <c r="C20" s="355"/>
      <c r="D20" s="355"/>
      <c r="E20" s="356"/>
      <c r="F20" s="357"/>
      <c r="G20" s="358"/>
      <c r="H20" s="359" t="s">
        <v>185</v>
      </c>
      <c r="I20" s="360"/>
      <c r="J20" s="360"/>
      <c r="K20" s="361"/>
      <c r="L20" s="361"/>
      <c r="M20" s="362"/>
    </row>
    <row r="21" spans="1:13" s="216" customFormat="1" ht="32.25" customHeight="1" x14ac:dyDescent="0.2">
      <c r="A21" s="96">
        <v>20</v>
      </c>
      <c r="B21" s="354" t="str">
        <f t="shared" si="0"/>
        <v>100M--</v>
      </c>
      <c r="C21" s="355"/>
      <c r="D21" s="355"/>
      <c r="E21" s="356"/>
      <c r="F21" s="357"/>
      <c r="G21" s="358"/>
      <c r="H21" s="359" t="s">
        <v>185</v>
      </c>
      <c r="I21" s="360"/>
      <c r="J21" s="360"/>
      <c r="K21" s="361"/>
      <c r="L21" s="361"/>
      <c r="M21" s="362"/>
    </row>
    <row r="22" spans="1:13" s="216" customFormat="1" ht="32.25" customHeight="1" x14ac:dyDescent="0.2">
      <c r="A22" s="96">
        <v>21</v>
      </c>
      <c r="B22" s="354" t="str">
        <f t="shared" si="0"/>
        <v>100M--</v>
      </c>
      <c r="C22" s="355"/>
      <c r="D22" s="355"/>
      <c r="E22" s="356"/>
      <c r="F22" s="357"/>
      <c r="G22" s="358"/>
      <c r="H22" s="359" t="s">
        <v>185</v>
      </c>
      <c r="I22" s="360"/>
      <c r="J22" s="360"/>
      <c r="K22" s="361"/>
      <c r="L22" s="361"/>
      <c r="M22" s="362"/>
    </row>
    <row r="23" spans="1:13" s="216" customFormat="1" ht="32.25" customHeight="1" x14ac:dyDescent="0.2">
      <c r="A23" s="96">
        <v>22</v>
      </c>
      <c r="B23" s="354" t="str">
        <f t="shared" si="0"/>
        <v>100M--</v>
      </c>
      <c r="C23" s="355"/>
      <c r="D23" s="355"/>
      <c r="E23" s="356"/>
      <c r="F23" s="357"/>
      <c r="G23" s="358"/>
      <c r="H23" s="359" t="s">
        <v>185</v>
      </c>
      <c r="I23" s="360"/>
      <c r="J23" s="360"/>
      <c r="K23" s="361"/>
      <c r="L23" s="361"/>
      <c r="M23" s="362"/>
    </row>
    <row r="24" spans="1:13" s="216" customFormat="1" ht="32.25" customHeight="1" x14ac:dyDescent="0.2">
      <c r="A24" s="96">
        <v>23</v>
      </c>
      <c r="B24" s="354" t="str">
        <f t="shared" si="0"/>
        <v>100M--</v>
      </c>
      <c r="C24" s="355"/>
      <c r="D24" s="355"/>
      <c r="E24" s="356"/>
      <c r="F24" s="357"/>
      <c r="G24" s="358"/>
      <c r="H24" s="359" t="s">
        <v>185</v>
      </c>
      <c r="I24" s="360"/>
      <c r="J24" s="360"/>
      <c r="K24" s="361"/>
      <c r="L24" s="361"/>
      <c r="M24" s="362"/>
    </row>
    <row r="25" spans="1:13" s="216" customFormat="1" ht="32.25" customHeight="1" x14ac:dyDescent="0.2">
      <c r="A25" s="96">
        <v>24</v>
      </c>
      <c r="B25" s="354" t="str">
        <f t="shared" si="0"/>
        <v>100M--</v>
      </c>
      <c r="C25" s="355"/>
      <c r="D25" s="355"/>
      <c r="E25" s="356"/>
      <c r="F25" s="357"/>
      <c r="G25" s="358"/>
      <c r="H25" s="359" t="s">
        <v>185</v>
      </c>
      <c r="I25" s="360"/>
      <c r="J25" s="360"/>
      <c r="K25" s="361"/>
      <c r="L25" s="361"/>
      <c r="M25" s="362"/>
    </row>
    <row r="26" spans="1:13" s="216" customFormat="1" ht="32.25" customHeight="1" x14ac:dyDescent="0.2">
      <c r="A26" s="96">
        <v>25</v>
      </c>
      <c r="B26" s="354" t="str">
        <f t="shared" si="0"/>
        <v>100M--</v>
      </c>
      <c r="C26" s="355"/>
      <c r="D26" s="355"/>
      <c r="E26" s="356"/>
      <c r="F26" s="357"/>
      <c r="G26" s="358"/>
      <c r="H26" s="359" t="s">
        <v>185</v>
      </c>
      <c r="I26" s="360"/>
      <c r="J26" s="360"/>
      <c r="K26" s="361"/>
      <c r="L26" s="361"/>
      <c r="M26" s="362"/>
    </row>
    <row r="27" spans="1:13" s="216" customFormat="1" ht="32.25" customHeight="1" x14ac:dyDescent="0.2">
      <c r="A27" s="96">
        <v>26</v>
      </c>
      <c r="B27" s="354" t="str">
        <f t="shared" si="0"/>
        <v>100M--</v>
      </c>
      <c r="C27" s="355"/>
      <c r="D27" s="355"/>
      <c r="E27" s="356"/>
      <c r="F27" s="357"/>
      <c r="G27" s="358"/>
      <c r="H27" s="359" t="s">
        <v>185</v>
      </c>
      <c r="I27" s="360"/>
      <c r="J27" s="360"/>
      <c r="K27" s="361"/>
      <c r="L27" s="361"/>
      <c r="M27" s="362"/>
    </row>
    <row r="28" spans="1:13" s="216" customFormat="1" ht="32.25" customHeight="1" x14ac:dyDescent="0.2">
      <c r="A28" s="96">
        <v>27</v>
      </c>
      <c r="B28" s="354" t="str">
        <f t="shared" si="0"/>
        <v>100M--</v>
      </c>
      <c r="C28" s="355"/>
      <c r="D28" s="355"/>
      <c r="E28" s="356"/>
      <c r="F28" s="357"/>
      <c r="G28" s="358"/>
      <c r="H28" s="359" t="s">
        <v>185</v>
      </c>
      <c r="I28" s="360"/>
      <c r="J28" s="360"/>
      <c r="K28" s="361"/>
      <c r="L28" s="361"/>
      <c r="M28" s="362"/>
    </row>
    <row r="29" spans="1:13" s="216" customFormat="1" ht="32.25" customHeight="1" x14ac:dyDescent="0.2">
      <c r="A29" s="96">
        <v>29</v>
      </c>
      <c r="B29" s="354" t="str">
        <f t="shared" si="0"/>
        <v>100M--</v>
      </c>
      <c r="C29" s="355"/>
      <c r="D29" s="355"/>
      <c r="E29" s="356"/>
      <c r="F29" s="357"/>
      <c r="G29" s="358"/>
      <c r="H29" s="359" t="s">
        <v>185</v>
      </c>
      <c r="I29" s="360"/>
      <c r="J29" s="360"/>
      <c r="K29" s="361"/>
      <c r="L29" s="361"/>
      <c r="M29" s="362"/>
    </row>
    <row r="30" spans="1:13" s="216" customFormat="1" ht="32.25" customHeight="1" x14ac:dyDescent="0.2">
      <c r="A30" s="96">
        <v>30</v>
      </c>
      <c r="B30" s="354" t="str">
        <f t="shared" si="0"/>
        <v>100M--</v>
      </c>
      <c r="C30" s="355"/>
      <c r="D30" s="355"/>
      <c r="E30" s="356"/>
      <c r="F30" s="357"/>
      <c r="G30" s="358"/>
      <c r="H30" s="359" t="s">
        <v>185</v>
      </c>
      <c r="I30" s="360"/>
      <c r="J30" s="360"/>
      <c r="K30" s="361"/>
      <c r="L30" s="361"/>
      <c r="M30" s="362"/>
    </row>
    <row r="31" spans="1:13" s="216" customFormat="1" ht="32.25" customHeight="1" x14ac:dyDescent="0.2">
      <c r="A31" s="96">
        <v>31</v>
      </c>
      <c r="B31" s="354" t="str">
        <f t="shared" si="0"/>
        <v>100M--</v>
      </c>
      <c r="C31" s="355"/>
      <c r="D31" s="355"/>
      <c r="E31" s="356"/>
      <c r="F31" s="357"/>
      <c r="G31" s="358"/>
      <c r="H31" s="359" t="s">
        <v>185</v>
      </c>
      <c r="I31" s="360"/>
      <c r="J31" s="360"/>
      <c r="K31" s="361"/>
      <c r="L31" s="361"/>
      <c r="M31" s="362"/>
    </row>
    <row r="32" spans="1:13" s="216" customFormat="1" ht="32.25" customHeight="1" x14ac:dyDescent="0.2">
      <c r="A32" s="96">
        <v>32</v>
      </c>
      <c r="B32" s="354" t="str">
        <f t="shared" si="0"/>
        <v>100M--</v>
      </c>
      <c r="C32" s="355"/>
      <c r="D32" s="355"/>
      <c r="E32" s="356"/>
      <c r="F32" s="357"/>
      <c r="G32" s="358"/>
      <c r="H32" s="359" t="s">
        <v>185</v>
      </c>
      <c r="I32" s="360"/>
      <c r="J32" s="360"/>
      <c r="K32" s="361"/>
      <c r="L32" s="361"/>
      <c r="M32" s="362"/>
    </row>
    <row r="33" spans="1:13" s="216" customFormat="1" ht="32.25" customHeight="1" x14ac:dyDescent="0.2">
      <c r="A33" s="96">
        <v>33</v>
      </c>
      <c r="B33" s="354" t="str">
        <f t="shared" si="0"/>
        <v>100M--</v>
      </c>
      <c r="C33" s="355"/>
      <c r="D33" s="355"/>
      <c r="E33" s="356"/>
      <c r="F33" s="357"/>
      <c r="G33" s="358"/>
      <c r="H33" s="359" t="s">
        <v>185</v>
      </c>
      <c r="I33" s="360"/>
      <c r="J33" s="360"/>
      <c r="K33" s="361"/>
      <c r="L33" s="361"/>
      <c r="M33" s="362"/>
    </row>
    <row r="34" spans="1:13" s="216" customFormat="1" ht="32.25" customHeight="1" x14ac:dyDescent="0.2">
      <c r="A34" s="96"/>
      <c r="B34" s="354" t="str">
        <f t="shared" si="0"/>
        <v>100M--</v>
      </c>
      <c r="C34" s="355"/>
      <c r="D34" s="355"/>
      <c r="E34" s="356"/>
      <c r="F34" s="357"/>
      <c r="G34" s="358"/>
      <c r="H34" s="359" t="s">
        <v>185</v>
      </c>
      <c r="I34" s="360"/>
      <c r="J34" s="360"/>
      <c r="K34" s="361"/>
      <c r="L34" s="361"/>
      <c r="M34" s="362"/>
    </row>
    <row r="35" spans="1:13" s="216" customFormat="1" ht="32.25" customHeight="1" x14ac:dyDescent="0.2">
      <c r="A35" s="96">
        <v>34</v>
      </c>
      <c r="B35" s="354" t="str">
        <f t="shared" si="0"/>
        <v>80M.ENG--</v>
      </c>
      <c r="C35" s="363"/>
      <c r="D35" s="363"/>
      <c r="E35" s="364"/>
      <c r="F35" s="365"/>
      <c r="G35" s="366"/>
      <c r="H35" s="367" t="s">
        <v>839</v>
      </c>
      <c r="I35" s="368"/>
      <c r="J35" s="368"/>
      <c r="K35" s="369"/>
      <c r="L35" s="369"/>
      <c r="M35" s="369"/>
    </row>
    <row r="36" spans="1:13" s="216" customFormat="1" ht="32.25" customHeight="1" x14ac:dyDescent="0.2">
      <c r="A36" s="96">
        <v>35</v>
      </c>
      <c r="B36" s="354" t="str">
        <f t="shared" si="0"/>
        <v>80M.ENG--</v>
      </c>
      <c r="C36" s="363"/>
      <c r="D36" s="363"/>
      <c r="E36" s="364"/>
      <c r="F36" s="365"/>
      <c r="G36" s="366"/>
      <c r="H36" s="367" t="s">
        <v>839</v>
      </c>
      <c r="I36" s="368"/>
      <c r="J36" s="368"/>
      <c r="K36" s="369"/>
      <c r="L36" s="369"/>
      <c r="M36" s="370"/>
    </row>
    <row r="37" spans="1:13" s="134" customFormat="1" ht="32.25" customHeight="1" x14ac:dyDescent="0.2">
      <c r="A37" s="96">
        <v>36</v>
      </c>
      <c r="B37" s="354" t="str">
        <f t="shared" si="0"/>
        <v>80M.ENG--</v>
      </c>
      <c r="C37" s="363"/>
      <c r="D37" s="363"/>
      <c r="E37" s="364"/>
      <c r="F37" s="365"/>
      <c r="G37" s="366"/>
      <c r="H37" s="367" t="s">
        <v>839</v>
      </c>
      <c r="I37" s="368"/>
      <c r="J37" s="368"/>
      <c r="K37" s="369"/>
      <c r="L37" s="369"/>
      <c r="M37" s="370"/>
    </row>
    <row r="38" spans="1:13" s="134" customFormat="1" ht="32.25" customHeight="1" x14ac:dyDescent="0.2">
      <c r="A38" s="96">
        <v>37</v>
      </c>
      <c r="B38" s="354" t="str">
        <f t="shared" si="0"/>
        <v>80M.ENG--</v>
      </c>
      <c r="C38" s="363"/>
      <c r="D38" s="363"/>
      <c r="E38" s="364"/>
      <c r="F38" s="365"/>
      <c r="G38" s="366"/>
      <c r="H38" s="367" t="s">
        <v>839</v>
      </c>
      <c r="I38" s="368"/>
      <c r="J38" s="368"/>
      <c r="K38" s="369"/>
      <c r="L38" s="369"/>
      <c r="M38" s="370"/>
    </row>
    <row r="39" spans="1:13" s="134" customFormat="1" ht="32.25" customHeight="1" x14ac:dyDescent="0.2">
      <c r="A39" s="96">
        <v>39</v>
      </c>
      <c r="B39" s="354" t="str">
        <f t="shared" si="0"/>
        <v>80M.ENG--</v>
      </c>
      <c r="C39" s="363"/>
      <c r="D39" s="363"/>
      <c r="E39" s="364"/>
      <c r="F39" s="365"/>
      <c r="G39" s="366"/>
      <c r="H39" s="367" t="s">
        <v>839</v>
      </c>
      <c r="I39" s="368"/>
      <c r="J39" s="368"/>
      <c r="K39" s="369"/>
      <c r="L39" s="369"/>
      <c r="M39" s="370"/>
    </row>
    <row r="40" spans="1:13" s="134" customFormat="1" ht="32.25" customHeight="1" x14ac:dyDescent="0.2">
      <c r="A40" s="96">
        <v>40</v>
      </c>
      <c r="B40" s="354" t="str">
        <f t="shared" si="0"/>
        <v>80M.ENG--</v>
      </c>
      <c r="C40" s="363"/>
      <c r="D40" s="363"/>
      <c r="E40" s="364"/>
      <c r="F40" s="365"/>
      <c r="G40" s="366"/>
      <c r="H40" s="367" t="s">
        <v>839</v>
      </c>
      <c r="I40" s="368"/>
      <c r="J40" s="368"/>
      <c r="K40" s="369"/>
      <c r="L40" s="369"/>
      <c r="M40" s="370"/>
    </row>
    <row r="41" spans="1:13" s="134" customFormat="1" ht="32.25" customHeight="1" x14ac:dyDescent="0.2">
      <c r="A41" s="96">
        <v>41</v>
      </c>
      <c r="B41" s="354" t="str">
        <f t="shared" si="0"/>
        <v>80M.ENG--</v>
      </c>
      <c r="C41" s="363"/>
      <c r="D41" s="363"/>
      <c r="E41" s="364"/>
      <c r="F41" s="365"/>
      <c r="G41" s="366"/>
      <c r="H41" s="367" t="s">
        <v>839</v>
      </c>
      <c r="I41" s="368"/>
      <c r="J41" s="368"/>
      <c r="K41" s="369"/>
      <c r="L41" s="369"/>
      <c r="M41" s="370"/>
    </row>
    <row r="42" spans="1:13" s="134" customFormat="1" ht="32.25" customHeight="1" x14ac:dyDescent="0.2">
      <c r="A42" s="96">
        <v>42</v>
      </c>
      <c r="B42" s="354" t="str">
        <f t="shared" si="0"/>
        <v>80M.ENG--</v>
      </c>
      <c r="C42" s="363"/>
      <c r="D42" s="363"/>
      <c r="E42" s="364"/>
      <c r="F42" s="365"/>
      <c r="G42" s="366"/>
      <c r="H42" s="367" t="s">
        <v>839</v>
      </c>
      <c r="I42" s="368"/>
      <c r="J42" s="368"/>
      <c r="K42" s="369"/>
      <c r="L42" s="369"/>
      <c r="M42" s="370"/>
    </row>
    <row r="43" spans="1:13" s="134" customFormat="1" ht="32.25" customHeight="1" x14ac:dyDescent="0.2">
      <c r="A43" s="96">
        <v>43</v>
      </c>
      <c r="B43" s="354" t="str">
        <f t="shared" si="0"/>
        <v>80M.ENG--</v>
      </c>
      <c r="C43" s="363"/>
      <c r="D43" s="363"/>
      <c r="E43" s="364"/>
      <c r="F43" s="365"/>
      <c r="G43" s="366"/>
      <c r="H43" s="367" t="s">
        <v>839</v>
      </c>
      <c r="I43" s="368"/>
      <c r="J43" s="368"/>
      <c r="K43" s="369"/>
      <c r="L43" s="369"/>
      <c r="M43" s="370"/>
    </row>
    <row r="44" spans="1:13" s="134" customFormat="1" ht="32.25" customHeight="1" x14ac:dyDescent="0.2">
      <c r="A44" s="96">
        <v>44</v>
      </c>
      <c r="B44" s="354" t="str">
        <f t="shared" si="0"/>
        <v>80M.ENG--</v>
      </c>
      <c r="C44" s="363"/>
      <c r="D44" s="363"/>
      <c r="E44" s="364"/>
      <c r="F44" s="365"/>
      <c r="G44" s="366"/>
      <c r="H44" s="367" t="s">
        <v>839</v>
      </c>
      <c r="I44" s="368"/>
      <c r="J44" s="368"/>
      <c r="K44" s="369"/>
      <c r="L44" s="369"/>
      <c r="M44" s="370"/>
    </row>
    <row r="45" spans="1:13" s="134" customFormat="1" ht="32.25" customHeight="1" x14ac:dyDescent="0.2">
      <c r="A45" s="96">
        <v>45</v>
      </c>
      <c r="B45" s="354" t="str">
        <f t="shared" si="0"/>
        <v>80M.ENG--</v>
      </c>
      <c r="C45" s="363"/>
      <c r="D45" s="363"/>
      <c r="E45" s="364"/>
      <c r="F45" s="365"/>
      <c r="G45" s="366"/>
      <c r="H45" s="367" t="s">
        <v>839</v>
      </c>
      <c r="I45" s="368"/>
      <c r="J45" s="368"/>
      <c r="K45" s="369"/>
      <c r="L45" s="369"/>
      <c r="M45" s="370"/>
    </row>
    <row r="46" spans="1:13" s="134" customFormat="1" ht="32.25" customHeight="1" x14ac:dyDescent="0.2">
      <c r="A46" s="96">
        <v>46</v>
      </c>
      <c r="B46" s="354" t="str">
        <f t="shared" si="0"/>
        <v>80M.ENG--</v>
      </c>
      <c r="C46" s="363"/>
      <c r="D46" s="363"/>
      <c r="E46" s="364"/>
      <c r="F46" s="365"/>
      <c r="G46" s="366"/>
      <c r="H46" s="367" t="s">
        <v>839</v>
      </c>
      <c r="I46" s="368"/>
      <c r="J46" s="368"/>
      <c r="K46" s="369"/>
      <c r="L46" s="369"/>
      <c r="M46" s="370"/>
    </row>
    <row r="47" spans="1:13" s="134" customFormat="1" ht="32.25" customHeight="1" x14ac:dyDescent="0.2">
      <c r="A47" s="96">
        <v>49</v>
      </c>
      <c r="B47" s="354" t="str">
        <f t="shared" si="0"/>
        <v>80M.ENG--</v>
      </c>
      <c r="C47" s="363"/>
      <c r="D47" s="363"/>
      <c r="E47" s="364"/>
      <c r="F47" s="365"/>
      <c r="G47" s="366"/>
      <c r="H47" s="367" t="s">
        <v>839</v>
      </c>
      <c r="I47" s="368"/>
      <c r="J47" s="368"/>
      <c r="K47" s="369"/>
      <c r="L47" s="369"/>
      <c r="M47" s="370"/>
    </row>
    <row r="48" spans="1:13" s="134" customFormat="1" ht="32.25" customHeight="1" x14ac:dyDescent="0.2">
      <c r="A48" s="96">
        <v>50</v>
      </c>
      <c r="B48" s="354" t="str">
        <f t="shared" si="0"/>
        <v>80M.ENG--</v>
      </c>
      <c r="C48" s="363"/>
      <c r="D48" s="363"/>
      <c r="E48" s="371"/>
      <c r="F48" s="372"/>
      <c r="G48" s="366"/>
      <c r="H48" s="367" t="s">
        <v>839</v>
      </c>
      <c r="I48" s="368"/>
      <c r="J48" s="368"/>
      <c r="K48" s="369"/>
      <c r="L48" s="369"/>
      <c r="M48" s="370"/>
    </row>
    <row r="49" spans="1:20" s="134" customFormat="1" ht="32.25" customHeight="1" x14ac:dyDescent="0.2">
      <c r="A49" s="96">
        <v>51</v>
      </c>
      <c r="B49" s="354" t="str">
        <f t="shared" si="0"/>
        <v>80M.ENG--</v>
      </c>
      <c r="C49" s="363"/>
      <c r="D49" s="363"/>
      <c r="E49" s="364"/>
      <c r="F49" s="365"/>
      <c r="G49" s="366"/>
      <c r="H49" s="367" t="s">
        <v>839</v>
      </c>
      <c r="I49" s="368"/>
      <c r="J49" s="368"/>
      <c r="K49" s="369"/>
      <c r="L49" s="369"/>
      <c r="M49" s="370"/>
    </row>
    <row r="50" spans="1:20" s="134" customFormat="1" ht="32.25" customHeight="1" x14ac:dyDescent="0.2">
      <c r="A50" s="96">
        <v>52</v>
      </c>
      <c r="B50" s="354" t="str">
        <f t="shared" si="0"/>
        <v>80M.ENG--</v>
      </c>
      <c r="C50" s="363"/>
      <c r="D50" s="363"/>
      <c r="E50" s="364"/>
      <c r="F50" s="365"/>
      <c r="G50" s="366"/>
      <c r="H50" s="367" t="s">
        <v>839</v>
      </c>
      <c r="I50" s="368"/>
      <c r="J50" s="368"/>
      <c r="K50" s="369"/>
      <c r="L50" s="369"/>
      <c r="M50" s="370"/>
    </row>
    <row r="51" spans="1:20" s="134" customFormat="1" ht="32.25" customHeight="1" x14ac:dyDescent="0.2">
      <c r="A51" s="96">
        <v>53</v>
      </c>
      <c r="B51" s="354" t="str">
        <f t="shared" si="0"/>
        <v>80M.ENG--</v>
      </c>
      <c r="C51" s="363"/>
      <c r="D51" s="363"/>
      <c r="E51" s="364"/>
      <c r="F51" s="365"/>
      <c r="G51" s="366"/>
      <c r="H51" s="367" t="s">
        <v>839</v>
      </c>
      <c r="I51" s="368"/>
      <c r="J51" s="368"/>
      <c r="K51" s="369"/>
      <c r="L51" s="369"/>
      <c r="M51" s="370"/>
    </row>
    <row r="52" spans="1:20" s="134" customFormat="1" ht="32.25" customHeight="1" x14ac:dyDescent="0.2">
      <c r="A52" s="96">
        <v>54</v>
      </c>
      <c r="B52" s="354" t="str">
        <f t="shared" si="0"/>
        <v>80M.ENG--</v>
      </c>
      <c r="C52" s="363"/>
      <c r="D52" s="363"/>
      <c r="E52" s="364"/>
      <c r="F52" s="365"/>
      <c r="G52" s="366"/>
      <c r="H52" s="367" t="s">
        <v>839</v>
      </c>
      <c r="I52" s="368"/>
      <c r="J52" s="368"/>
      <c r="K52" s="369"/>
      <c r="L52" s="369"/>
      <c r="M52" s="370"/>
    </row>
    <row r="53" spans="1:20" s="134" customFormat="1" ht="32.25" customHeight="1" x14ac:dyDescent="0.2">
      <c r="A53" s="96">
        <v>55</v>
      </c>
      <c r="B53" s="354" t="str">
        <f t="shared" si="0"/>
        <v>80M.ENG--</v>
      </c>
      <c r="C53" s="363"/>
      <c r="D53" s="363"/>
      <c r="E53" s="364"/>
      <c r="F53" s="365"/>
      <c r="G53" s="366"/>
      <c r="H53" s="367" t="s">
        <v>839</v>
      </c>
      <c r="I53" s="368"/>
      <c r="J53" s="368"/>
      <c r="K53" s="369"/>
      <c r="L53" s="369"/>
      <c r="M53" s="370"/>
    </row>
    <row r="54" spans="1:20" s="134" customFormat="1" ht="32.25" customHeight="1" x14ac:dyDescent="0.2">
      <c r="A54" s="96">
        <v>56</v>
      </c>
      <c r="B54" s="354" t="str">
        <f t="shared" si="0"/>
        <v>80M.ENG--</v>
      </c>
      <c r="C54" s="363"/>
      <c r="D54" s="363"/>
      <c r="E54" s="364"/>
      <c r="F54" s="365"/>
      <c r="G54" s="366"/>
      <c r="H54" s="367" t="s">
        <v>839</v>
      </c>
      <c r="I54" s="368"/>
      <c r="J54" s="368"/>
      <c r="K54" s="369"/>
      <c r="L54" s="369"/>
      <c r="M54" s="370"/>
    </row>
    <row r="55" spans="1:20" s="134" customFormat="1" ht="32.25" customHeight="1" x14ac:dyDescent="0.2">
      <c r="A55" s="96">
        <v>57</v>
      </c>
      <c r="B55" s="354" t="str">
        <f t="shared" si="0"/>
        <v>80M.ENG--</v>
      </c>
      <c r="C55" s="363"/>
      <c r="D55" s="363"/>
      <c r="E55" s="364"/>
      <c r="F55" s="365"/>
      <c r="G55" s="366"/>
      <c r="H55" s="367" t="s">
        <v>839</v>
      </c>
      <c r="I55" s="368"/>
      <c r="J55" s="368"/>
      <c r="K55" s="369"/>
      <c r="L55" s="369"/>
      <c r="M55" s="370"/>
    </row>
    <row r="56" spans="1:20" s="134" customFormat="1" ht="32.25" customHeight="1" x14ac:dyDescent="0.2">
      <c r="A56" s="96">
        <v>58</v>
      </c>
      <c r="B56" s="354" t="str">
        <f t="shared" si="0"/>
        <v>80M.ENG--</v>
      </c>
      <c r="C56" s="363"/>
      <c r="D56" s="363"/>
      <c r="E56" s="364"/>
      <c r="F56" s="365"/>
      <c r="G56" s="366"/>
      <c r="H56" s="367" t="s">
        <v>839</v>
      </c>
      <c r="I56" s="368"/>
      <c r="J56" s="368"/>
      <c r="K56" s="369"/>
      <c r="L56" s="369"/>
      <c r="M56" s="370"/>
    </row>
    <row r="57" spans="1:20" s="134" customFormat="1" ht="32.25" customHeight="1" x14ac:dyDescent="0.2">
      <c r="A57" s="96">
        <v>59</v>
      </c>
      <c r="B57" s="354" t="str">
        <f t="shared" si="0"/>
        <v>80M.ENG--</v>
      </c>
      <c r="C57" s="363"/>
      <c r="D57" s="363"/>
      <c r="E57" s="364"/>
      <c r="F57" s="365"/>
      <c r="G57" s="366"/>
      <c r="H57" s="367" t="s">
        <v>839</v>
      </c>
      <c r="I57" s="368"/>
      <c r="J57" s="368"/>
      <c r="K57" s="369"/>
      <c r="L57" s="369"/>
      <c r="M57" s="370"/>
    </row>
    <row r="58" spans="1:20" s="134" customFormat="1" ht="32.25" customHeight="1" x14ac:dyDescent="0.2">
      <c r="A58" s="96">
        <v>60</v>
      </c>
      <c r="B58" s="354" t="str">
        <f t="shared" si="0"/>
        <v>80M.ENG--</v>
      </c>
      <c r="C58" s="363"/>
      <c r="D58" s="363"/>
      <c r="E58" s="364"/>
      <c r="F58" s="365"/>
      <c r="G58" s="366"/>
      <c r="H58" s="367" t="s">
        <v>839</v>
      </c>
      <c r="I58" s="368"/>
      <c r="J58" s="368"/>
      <c r="K58" s="369"/>
      <c r="L58" s="369"/>
      <c r="M58" s="370"/>
    </row>
    <row r="59" spans="1:20" s="134" customFormat="1" ht="32.25" customHeight="1" x14ac:dyDescent="0.2">
      <c r="A59" s="96">
        <v>61</v>
      </c>
      <c r="B59" s="354" t="str">
        <f t="shared" si="0"/>
        <v>80M.ENG--</v>
      </c>
      <c r="C59" s="363"/>
      <c r="D59" s="363"/>
      <c r="E59" s="364"/>
      <c r="F59" s="365"/>
      <c r="G59" s="366"/>
      <c r="H59" s="367" t="s">
        <v>839</v>
      </c>
      <c r="I59" s="368"/>
      <c r="J59" s="368"/>
      <c r="K59" s="369"/>
      <c r="L59" s="369"/>
      <c r="M59" s="370"/>
    </row>
    <row r="60" spans="1:20" s="134" customFormat="1" ht="32.25" customHeight="1" x14ac:dyDescent="0.2">
      <c r="A60" s="96">
        <v>62</v>
      </c>
      <c r="B60" s="354" t="str">
        <f t="shared" si="0"/>
        <v>80M.ENG--</v>
      </c>
      <c r="C60" s="363"/>
      <c r="D60" s="363"/>
      <c r="E60" s="364"/>
      <c r="F60" s="365"/>
      <c r="G60" s="366"/>
      <c r="H60" s="367" t="s">
        <v>839</v>
      </c>
      <c r="I60" s="368"/>
      <c r="J60" s="368"/>
      <c r="K60" s="369"/>
      <c r="L60" s="369"/>
      <c r="M60" s="370"/>
    </row>
    <row r="61" spans="1:20" s="134" customFormat="1" ht="32.25" customHeight="1" x14ac:dyDescent="0.2">
      <c r="A61" s="96">
        <v>63</v>
      </c>
      <c r="B61" s="354" t="str">
        <f t="shared" si="0"/>
        <v>80M.ENG--</v>
      </c>
      <c r="C61" s="363"/>
      <c r="D61" s="363"/>
      <c r="E61" s="364"/>
      <c r="F61" s="365"/>
      <c r="G61" s="366"/>
      <c r="H61" s="367" t="s">
        <v>839</v>
      </c>
      <c r="I61" s="368"/>
      <c r="J61" s="368"/>
      <c r="K61" s="369"/>
      <c r="L61" s="369"/>
      <c r="M61" s="370"/>
      <c r="S61" s="216"/>
      <c r="T61" s="216"/>
    </row>
    <row r="62" spans="1:20" s="134" customFormat="1" ht="32.25" customHeight="1" x14ac:dyDescent="0.2">
      <c r="A62" s="96">
        <v>64</v>
      </c>
      <c r="B62" s="354" t="str">
        <f t="shared" si="0"/>
        <v>80M.ENG--</v>
      </c>
      <c r="C62" s="363"/>
      <c r="D62" s="363"/>
      <c r="E62" s="364"/>
      <c r="F62" s="365"/>
      <c r="G62" s="366"/>
      <c r="H62" s="367" t="s">
        <v>839</v>
      </c>
      <c r="I62" s="368"/>
      <c r="J62" s="368"/>
      <c r="K62" s="369"/>
      <c r="L62" s="369"/>
      <c r="M62" s="370"/>
      <c r="S62" s="216"/>
      <c r="T62" s="216"/>
    </row>
    <row r="63" spans="1:20" s="134" customFormat="1" ht="32.25" customHeight="1" x14ac:dyDescent="0.2">
      <c r="A63" s="96">
        <v>65</v>
      </c>
      <c r="B63" s="354" t="str">
        <f t="shared" si="0"/>
        <v>80M.ENG--</v>
      </c>
      <c r="C63" s="363"/>
      <c r="D63" s="363"/>
      <c r="E63" s="364"/>
      <c r="F63" s="365"/>
      <c r="G63" s="366"/>
      <c r="H63" s="367" t="s">
        <v>839</v>
      </c>
      <c r="I63" s="368"/>
      <c r="J63" s="368"/>
      <c r="K63" s="369"/>
      <c r="L63" s="369"/>
      <c r="M63" s="370"/>
      <c r="S63" s="216"/>
      <c r="T63" s="216"/>
    </row>
    <row r="64" spans="1:20" s="134" customFormat="1" ht="32.25" customHeight="1" x14ac:dyDescent="0.2">
      <c r="A64" s="96">
        <v>66</v>
      </c>
      <c r="B64" s="354" t="str">
        <f t="shared" ref="B64:B124" si="1">CONCATENATE(H64,"-",K64,"-",L64)</f>
        <v>80M.ENG--</v>
      </c>
      <c r="C64" s="363"/>
      <c r="D64" s="363"/>
      <c r="E64" s="364"/>
      <c r="F64" s="365"/>
      <c r="G64" s="366"/>
      <c r="H64" s="367" t="s">
        <v>839</v>
      </c>
      <c r="I64" s="368"/>
      <c r="J64" s="368"/>
      <c r="K64" s="369"/>
      <c r="L64" s="369"/>
      <c r="M64" s="370"/>
      <c r="S64" s="216"/>
      <c r="T64" s="216"/>
    </row>
    <row r="65" spans="1:20" s="134" customFormat="1" ht="32.25" customHeight="1" x14ac:dyDescent="0.2">
      <c r="A65" s="96">
        <v>67</v>
      </c>
      <c r="B65" s="354" t="str">
        <f t="shared" si="1"/>
        <v>1500M--</v>
      </c>
      <c r="C65" s="355"/>
      <c r="D65" s="355"/>
      <c r="E65" s="356"/>
      <c r="F65" s="357"/>
      <c r="G65" s="358"/>
      <c r="H65" s="359" t="s">
        <v>328</v>
      </c>
      <c r="I65" s="427"/>
      <c r="J65" s="427"/>
      <c r="K65" s="361"/>
      <c r="L65" s="361"/>
      <c r="M65" s="361"/>
      <c r="S65" s="216"/>
      <c r="T65" s="216"/>
    </row>
    <row r="66" spans="1:20" s="134" customFormat="1" ht="32.25" customHeight="1" x14ac:dyDescent="0.2">
      <c r="A66" s="96">
        <v>68</v>
      </c>
      <c r="B66" s="354" t="str">
        <f t="shared" si="1"/>
        <v>1500M--</v>
      </c>
      <c r="C66" s="355"/>
      <c r="D66" s="355"/>
      <c r="E66" s="356"/>
      <c r="F66" s="357"/>
      <c r="G66" s="358"/>
      <c r="H66" s="359" t="s">
        <v>328</v>
      </c>
      <c r="I66" s="427"/>
      <c r="J66" s="427"/>
      <c r="K66" s="361"/>
      <c r="L66" s="361"/>
      <c r="M66" s="362"/>
      <c r="S66" s="216"/>
      <c r="T66" s="216"/>
    </row>
    <row r="67" spans="1:20" s="134" customFormat="1" ht="32.25" customHeight="1" x14ac:dyDescent="0.2">
      <c r="A67" s="96">
        <v>70</v>
      </c>
      <c r="B67" s="354" t="str">
        <f t="shared" si="1"/>
        <v>1500M--</v>
      </c>
      <c r="C67" s="355"/>
      <c r="D67" s="355"/>
      <c r="E67" s="356"/>
      <c r="F67" s="357"/>
      <c r="G67" s="358"/>
      <c r="H67" s="359" t="s">
        <v>328</v>
      </c>
      <c r="I67" s="427"/>
      <c r="J67" s="427"/>
      <c r="K67" s="361"/>
      <c r="L67" s="361"/>
      <c r="M67" s="362"/>
      <c r="S67" s="216"/>
      <c r="T67" s="216"/>
    </row>
    <row r="68" spans="1:20" s="134" customFormat="1" ht="32.25" customHeight="1" x14ac:dyDescent="0.2">
      <c r="A68" s="96">
        <v>72</v>
      </c>
      <c r="B68" s="354" t="str">
        <f t="shared" si="1"/>
        <v>1500M--</v>
      </c>
      <c r="C68" s="355"/>
      <c r="D68" s="355"/>
      <c r="E68" s="356"/>
      <c r="F68" s="357"/>
      <c r="G68" s="358"/>
      <c r="H68" s="359" t="s">
        <v>328</v>
      </c>
      <c r="I68" s="427"/>
      <c r="J68" s="427"/>
      <c r="K68" s="361"/>
      <c r="L68" s="361"/>
      <c r="M68" s="362"/>
      <c r="S68" s="216"/>
      <c r="T68" s="216"/>
    </row>
    <row r="69" spans="1:20" s="134" customFormat="1" ht="32.25" customHeight="1" x14ac:dyDescent="0.2">
      <c r="A69" s="96">
        <v>73</v>
      </c>
      <c r="B69" s="354" t="str">
        <f t="shared" si="1"/>
        <v>1500M--</v>
      </c>
      <c r="C69" s="355"/>
      <c r="D69" s="355"/>
      <c r="E69" s="356"/>
      <c r="F69" s="357"/>
      <c r="G69" s="358"/>
      <c r="H69" s="359" t="s">
        <v>328</v>
      </c>
      <c r="I69" s="427"/>
      <c r="J69" s="427"/>
      <c r="K69" s="361"/>
      <c r="L69" s="361"/>
      <c r="M69" s="362"/>
      <c r="S69" s="216"/>
      <c r="T69" s="216"/>
    </row>
    <row r="70" spans="1:20" s="134" customFormat="1" ht="32.25" customHeight="1" x14ac:dyDescent="0.2">
      <c r="A70" s="96">
        <v>74</v>
      </c>
      <c r="B70" s="354" t="str">
        <f t="shared" si="1"/>
        <v>1500M--</v>
      </c>
      <c r="C70" s="355"/>
      <c r="D70" s="355"/>
      <c r="E70" s="356"/>
      <c r="F70" s="357"/>
      <c r="G70" s="358"/>
      <c r="H70" s="359" t="s">
        <v>328</v>
      </c>
      <c r="I70" s="427"/>
      <c r="J70" s="427"/>
      <c r="K70" s="361"/>
      <c r="L70" s="361"/>
      <c r="M70" s="362"/>
      <c r="S70" s="216"/>
      <c r="T70" s="216"/>
    </row>
    <row r="71" spans="1:20" s="134" customFormat="1" ht="32.25" customHeight="1" x14ac:dyDescent="0.2">
      <c r="A71" s="96">
        <v>75</v>
      </c>
      <c r="B71" s="354" t="str">
        <f t="shared" si="1"/>
        <v>1500M--</v>
      </c>
      <c r="C71" s="355"/>
      <c r="D71" s="355"/>
      <c r="E71" s="356"/>
      <c r="F71" s="357"/>
      <c r="G71" s="358"/>
      <c r="H71" s="359" t="s">
        <v>328</v>
      </c>
      <c r="I71" s="427"/>
      <c r="J71" s="427"/>
      <c r="K71" s="361"/>
      <c r="L71" s="361"/>
      <c r="M71" s="362"/>
      <c r="S71" s="216"/>
      <c r="T71" s="216"/>
    </row>
    <row r="72" spans="1:20" s="134" customFormat="1" ht="32.25" customHeight="1" x14ac:dyDescent="0.2">
      <c r="A72" s="96">
        <v>76</v>
      </c>
      <c r="B72" s="354" t="str">
        <f t="shared" si="1"/>
        <v>1500M--</v>
      </c>
      <c r="C72" s="355"/>
      <c r="D72" s="355"/>
      <c r="E72" s="356"/>
      <c r="F72" s="357"/>
      <c r="G72" s="358"/>
      <c r="H72" s="359" t="s">
        <v>328</v>
      </c>
      <c r="I72" s="427"/>
      <c r="J72" s="427"/>
      <c r="K72" s="361"/>
      <c r="L72" s="361"/>
      <c r="M72" s="362"/>
      <c r="S72" s="216"/>
      <c r="T72" s="216"/>
    </row>
    <row r="73" spans="1:20" s="134" customFormat="1" ht="32.25" customHeight="1" x14ac:dyDescent="0.2">
      <c r="A73" s="96">
        <v>77</v>
      </c>
      <c r="B73" s="354" t="str">
        <f t="shared" si="1"/>
        <v>1500M--</v>
      </c>
      <c r="C73" s="355"/>
      <c r="D73" s="355"/>
      <c r="E73" s="356"/>
      <c r="F73" s="357"/>
      <c r="G73" s="358"/>
      <c r="H73" s="359" t="s">
        <v>328</v>
      </c>
      <c r="I73" s="427"/>
      <c r="J73" s="427"/>
      <c r="K73" s="361"/>
      <c r="L73" s="361"/>
      <c r="M73" s="362"/>
      <c r="S73" s="216"/>
      <c r="T73" s="216"/>
    </row>
    <row r="74" spans="1:20" s="134" customFormat="1" ht="32.25" customHeight="1" x14ac:dyDescent="0.2">
      <c r="A74" s="96">
        <v>78</v>
      </c>
      <c r="B74" s="354" t="str">
        <f t="shared" si="1"/>
        <v>1500M--</v>
      </c>
      <c r="C74" s="355"/>
      <c r="D74" s="355"/>
      <c r="E74" s="356"/>
      <c r="F74" s="357"/>
      <c r="G74" s="358"/>
      <c r="H74" s="359" t="s">
        <v>328</v>
      </c>
      <c r="I74" s="427"/>
      <c r="J74" s="427"/>
      <c r="K74" s="361"/>
      <c r="L74" s="361"/>
      <c r="M74" s="362"/>
      <c r="S74" s="216"/>
      <c r="T74" s="216"/>
    </row>
    <row r="75" spans="1:20" s="134" customFormat="1" ht="32.25" customHeight="1" x14ac:dyDescent="0.2">
      <c r="A75" s="96">
        <v>79</v>
      </c>
      <c r="B75" s="354" t="str">
        <f t="shared" si="1"/>
        <v>1500M--</v>
      </c>
      <c r="C75" s="355"/>
      <c r="D75" s="355"/>
      <c r="E75" s="356"/>
      <c r="F75" s="357"/>
      <c r="G75" s="358"/>
      <c r="H75" s="359" t="s">
        <v>328</v>
      </c>
      <c r="I75" s="427"/>
      <c r="J75" s="427"/>
      <c r="K75" s="361"/>
      <c r="L75" s="361"/>
      <c r="M75" s="362"/>
      <c r="S75" s="216"/>
      <c r="T75" s="216"/>
    </row>
    <row r="76" spans="1:20" s="134" customFormat="1" ht="32.25" customHeight="1" x14ac:dyDescent="0.2">
      <c r="A76" s="96">
        <v>80</v>
      </c>
      <c r="B76" s="354" t="str">
        <f t="shared" si="1"/>
        <v>1500M--</v>
      </c>
      <c r="C76" s="355"/>
      <c r="D76" s="355"/>
      <c r="E76" s="356"/>
      <c r="F76" s="357"/>
      <c r="G76" s="358"/>
      <c r="H76" s="359" t="s">
        <v>328</v>
      </c>
      <c r="I76" s="427"/>
      <c r="J76" s="427"/>
      <c r="K76" s="361"/>
      <c r="L76" s="361"/>
      <c r="M76" s="362"/>
      <c r="S76" s="216"/>
      <c r="T76" s="216"/>
    </row>
    <row r="77" spans="1:20" s="134" customFormat="1" ht="32.25" customHeight="1" x14ac:dyDescent="0.2">
      <c r="A77" s="96">
        <v>82</v>
      </c>
      <c r="B77" s="354" t="str">
        <f t="shared" si="1"/>
        <v>1500M--</v>
      </c>
      <c r="C77" s="355"/>
      <c r="D77" s="355"/>
      <c r="E77" s="356"/>
      <c r="F77" s="357"/>
      <c r="G77" s="358"/>
      <c r="H77" s="359" t="s">
        <v>328</v>
      </c>
      <c r="I77" s="427"/>
      <c r="J77" s="427"/>
      <c r="K77" s="361"/>
      <c r="L77" s="361"/>
      <c r="M77" s="362"/>
      <c r="S77"/>
      <c r="T77"/>
    </row>
    <row r="78" spans="1:20" s="134" customFormat="1" ht="32.25" customHeight="1" x14ac:dyDescent="0.2">
      <c r="A78" s="96">
        <v>83</v>
      </c>
      <c r="B78" s="354" t="str">
        <f t="shared" si="1"/>
        <v>1500M--</v>
      </c>
      <c r="C78" s="355"/>
      <c r="D78" s="355"/>
      <c r="E78" s="356"/>
      <c r="F78" s="357"/>
      <c r="G78" s="358"/>
      <c r="H78" s="359" t="s">
        <v>328</v>
      </c>
      <c r="I78" s="427"/>
      <c r="J78" s="427"/>
      <c r="K78" s="361"/>
      <c r="L78" s="361"/>
      <c r="M78" s="362"/>
      <c r="S78"/>
      <c r="T78"/>
    </row>
    <row r="79" spans="1:20" s="134" customFormat="1" ht="32.25" customHeight="1" x14ac:dyDescent="0.2">
      <c r="A79" s="96">
        <v>84</v>
      </c>
      <c r="B79" s="354" t="str">
        <f t="shared" si="1"/>
        <v>1500M--</v>
      </c>
      <c r="C79" s="355"/>
      <c r="D79" s="355"/>
      <c r="E79" s="356"/>
      <c r="F79" s="357"/>
      <c r="G79" s="358"/>
      <c r="H79" s="359" t="s">
        <v>328</v>
      </c>
      <c r="I79" s="427"/>
      <c r="J79" s="427"/>
      <c r="K79" s="361"/>
      <c r="L79" s="361"/>
      <c r="M79" s="362"/>
      <c r="S79"/>
      <c r="T79"/>
    </row>
    <row r="80" spans="1:20" s="134" customFormat="1" ht="32.25" customHeight="1" x14ac:dyDescent="0.2">
      <c r="A80" s="96">
        <v>85</v>
      </c>
      <c r="B80" s="354" t="str">
        <f t="shared" si="1"/>
        <v>1500M--</v>
      </c>
      <c r="C80" s="355"/>
      <c r="D80" s="355"/>
      <c r="E80" s="356"/>
      <c r="F80" s="357"/>
      <c r="G80" s="358"/>
      <c r="H80" s="359" t="s">
        <v>328</v>
      </c>
      <c r="I80" s="427"/>
      <c r="J80" s="427"/>
      <c r="K80" s="361"/>
      <c r="L80" s="361"/>
      <c r="M80" s="362"/>
      <c r="S80"/>
      <c r="T80"/>
    </row>
    <row r="81" spans="1:20" s="134" customFormat="1" ht="32.25" customHeight="1" x14ac:dyDescent="0.2">
      <c r="A81" s="96">
        <v>86</v>
      </c>
      <c r="B81" s="354" t="str">
        <f t="shared" si="1"/>
        <v>1500M--</v>
      </c>
      <c r="C81" s="355"/>
      <c r="D81" s="355"/>
      <c r="E81" s="373"/>
      <c r="F81" s="374"/>
      <c r="G81" s="358"/>
      <c r="H81" s="359" t="s">
        <v>328</v>
      </c>
      <c r="I81" s="427"/>
      <c r="J81" s="427"/>
      <c r="K81" s="361"/>
      <c r="L81" s="361"/>
      <c r="M81" s="362"/>
      <c r="S81"/>
      <c r="T81"/>
    </row>
    <row r="82" spans="1:20" s="134" customFormat="1" ht="32.25" customHeight="1" x14ac:dyDescent="0.2">
      <c r="A82" s="96">
        <v>87</v>
      </c>
      <c r="B82" s="354" t="str">
        <f t="shared" si="1"/>
        <v>1500M--</v>
      </c>
      <c r="C82" s="355"/>
      <c r="D82" s="355"/>
      <c r="E82" s="356"/>
      <c r="F82" s="357"/>
      <c r="G82" s="358"/>
      <c r="H82" s="359" t="s">
        <v>328</v>
      </c>
      <c r="I82" s="427"/>
      <c r="J82" s="427"/>
      <c r="K82" s="361"/>
      <c r="L82" s="361"/>
      <c r="M82" s="362"/>
      <c r="S82"/>
      <c r="T82"/>
    </row>
    <row r="83" spans="1:20" s="134" customFormat="1" ht="32.25" customHeight="1" x14ac:dyDescent="0.2">
      <c r="A83" s="96">
        <v>88</v>
      </c>
      <c r="B83" s="354" t="str">
        <f t="shared" si="1"/>
        <v>1500M--</v>
      </c>
      <c r="C83" s="355"/>
      <c r="D83" s="355"/>
      <c r="E83" s="356"/>
      <c r="F83" s="357"/>
      <c r="G83" s="358"/>
      <c r="H83" s="359" t="s">
        <v>328</v>
      </c>
      <c r="I83" s="427"/>
      <c r="J83" s="427"/>
      <c r="K83" s="361"/>
      <c r="L83" s="361"/>
      <c r="M83" s="362"/>
      <c r="S83"/>
      <c r="T83"/>
    </row>
    <row r="84" spans="1:20" s="134" customFormat="1" ht="32.25" customHeight="1" x14ac:dyDescent="0.2">
      <c r="A84" s="96">
        <v>89</v>
      </c>
      <c r="B84" s="354" t="str">
        <f t="shared" si="1"/>
        <v>1500M--</v>
      </c>
      <c r="C84" s="355"/>
      <c r="D84" s="355"/>
      <c r="E84" s="356"/>
      <c r="F84" s="357"/>
      <c r="G84" s="358"/>
      <c r="H84" s="359" t="s">
        <v>328</v>
      </c>
      <c r="I84" s="427"/>
      <c r="J84" s="427"/>
      <c r="K84" s="361"/>
      <c r="L84" s="361"/>
      <c r="M84" s="362"/>
      <c r="S84"/>
      <c r="T84"/>
    </row>
    <row r="85" spans="1:20" s="134" customFormat="1" ht="32.25" customHeight="1" x14ac:dyDescent="0.2">
      <c r="A85" s="96">
        <v>90</v>
      </c>
      <c r="B85" s="354" t="str">
        <f t="shared" si="1"/>
        <v>1500M--</v>
      </c>
      <c r="C85" s="355"/>
      <c r="D85" s="355"/>
      <c r="E85" s="356"/>
      <c r="F85" s="357"/>
      <c r="G85" s="358"/>
      <c r="H85" s="359" t="s">
        <v>328</v>
      </c>
      <c r="I85" s="427"/>
      <c r="J85" s="427"/>
      <c r="K85" s="361"/>
      <c r="L85" s="361"/>
      <c r="M85" s="362"/>
      <c r="S85"/>
      <c r="T85"/>
    </row>
    <row r="86" spans="1:20" s="134" customFormat="1" ht="32.25" customHeight="1" x14ac:dyDescent="0.2">
      <c r="A86" s="96">
        <v>91</v>
      </c>
      <c r="B86" s="354" t="str">
        <f t="shared" si="1"/>
        <v>1500M--</v>
      </c>
      <c r="C86" s="355"/>
      <c r="D86" s="355"/>
      <c r="E86" s="356"/>
      <c r="F86" s="357"/>
      <c r="G86" s="358"/>
      <c r="H86" s="359" t="s">
        <v>328</v>
      </c>
      <c r="I86" s="360"/>
      <c r="J86" s="360"/>
      <c r="K86" s="361"/>
      <c r="L86" s="361"/>
      <c r="M86" s="362"/>
      <c r="S86"/>
      <c r="T86"/>
    </row>
    <row r="87" spans="1:20" s="134" customFormat="1" ht="32.25" customHeight="1" x14ac:dyDescent="0.2">
      <c r="A87" s="96">
        <v>92</v>
      </c>
      <c r="B87" s="354" t="str">
        <f t="shared" si="1"/>
        <v>1500M--</v>
      </c>
      <c r="C87" s="355"/>
      <c r="D87" s="355"/>
      <c r="E87" s="356"/>
      <c r="F87" s="357"/>
      <c r="G87" s="358"/>
      <c r="H87" s="359" t="s">
        <v>328</v>
      </c>
      <c r="I87" s="360"/>
      <c r="J87" s="360"/>
      <c r="K87" s="361"/>
      <c r="L87" s="361"/>
      <c r="M87" s="362"/>
      <c r="S87"/>
      <c r="T87"/>
    </row>
    <row r="88" spans="1:20" s="134" customFormat="1" ht="32.25" customHeight="1" x14ac:dyDescent="0.2">
      <c r="A88" s="96">
        <v>93</v>
      </c>
      <c r="B88" s="354" t="str">
        <f t="shared" si="1"/>
        <v>1500M--</v>
      </c>
      <c r="C88" s="355"/>
      <c r="D88" s="355"/>
      <c r="E88" s="356"/>
      <c r="F88" s="357"/>
      <c r="G88" s="358"/>
      <c r="H88" s="359" t="s">
        <v>328</v>
      </c>
      <c r="I88" s="360"/>
      <c r="J88" s="360"/>
      <c r="K88" s="361"/>
      <c r="L88" s="361"/>
      <c r="M88" s="362"/>
      <c r="S88"/>
      <c r="T88"/>
    </row>
    <row r="89" spans="1:20" s="134" customFormat="1" ht="32.25" customHeight="1" x14ac:dyDescent="0.2">
      <c r="A89" s="96">
        <v>94</v>
      </c>
      <c r="B89" s="354" t="str">
        <f t="shared" si="1"/>
        <v>1500M--</v>
      </c>
      <c r="C89" s="355"/>
      <c r="D89" s="355"/>
      <c r="E89" s="356"/>
      <c r="F89" s="357"/>
      <c r="G89" s="358"/>
      <c r="H89" s="359" t="s">
        <v>328</v>
      </c>
      <c r="I89" s="360"/>
      <c r="J89" s="360"/>
      <c r="K89" s="361"/>
      <c r="L89" s="361"/>
      <c r="M89" s="362"/>
      <c r="S89"/>
      <c r="T89"/>
    </row>
    <row r="90" spans="1:20" s="134" customFormat="1" ht="32.25" customHeight="1" x14ac:dyDescent="0.2">
      <c r="A90" s="96">
        <v>95</v>
      </c>
      <c r="B90" s="354" t="str">
        <f t="shared" si="1"/>
        <v>1500M--</v>
      </c>
      <c r="C90" s="355"/>
      <c r="D90" s="355"/>
      <c r="E90" s="356"/>
      <c r="F90" s="357"/>
      <c r="G90" s="358"/>
      <c r="H90" s="359" t="s">
        <v>328</v>
      </c>
      <c r="I90" s="360"/>
      <c r="J90" s="360"/>
      <c r="K90" s="361"/>
      <c r="L90" s="361"/>
      <c r="M90" s="362"/>
      <c r="S90"/>
      <c r="T90"/>
    </row>
    <row r="91" spans="1:20" s="216" customFormat="1" ht="32.25" customHeight="1" x14ac:dyDescent="0.2">
      <c r="A91" s="96">
        <v>96</v>
      </c>
      <c r="B91" s="354" t="str">
        <f t="shared" si="1"/>
        <v>1500M--</v>
      </c>
      <c r="C91" s="355"/>
      <c r="D91" s="355"/>
      <c r="E91" s="356"/>
      <c r="F91" s="357"/>
      <c r="G91" s="358"/>
      <c r="H91" s="359" t="s">
        <v>328</v>
      </c>
      <c r="I91" s="360"/>
      <c r="J91" s="360"/>
      <c r="K91" s="361"/>
      <c r="L91" s="361"/>
      <c r="M91" s="362"/>
      <c r="S91"/>
      <c r="T91"/>
    </row>
    <row r="92" spans="1:20" s="216" customFormat="1" ht="32.25" customHeight="1" x14ac:dyDescent="0.2">
      <c r="A92" s="96">
        <v>97</v>
      </c>
      <c r="B92" s="354" t="str">
        <f t="shared" si="1"/>
        <v>1500M--</v>
      </c>
      <c r="C92" s="355"/>
      <c r="D92" s="355"/>
      <c r="E92" s="356"/>
      <c r="F92" s="357"/>
      <c r="G92" s="358"/>
      <c r="H92" s="359" t="s">
        <v>328</v>
      </c>
      <c r="I92" s="360"/>
      <c r="J92" s="360"/>
      <c r="K92" s="361"/>
      <c r="L92" s="361"/>
      <c r="M92" s="362"/>
      <c r="S92"/>
      <c r="T92"/>
    </row>
    <row r="93" spans="1:20" s="216" customFormat="1" ht="32.25" customHeight="1" x14ac:dyDescent="0.2">
      <c r="A93" s="96">
        <v>98</v>
      </c>
      <c r="B93" s="354" t="str">
        <f t="shared" si="1"/>
        <v>1500M--</v>
      </c>
      <c r="C93" s="355"/>
      <c r="D93" s="355"/>
      <c r="E93" s="356"/>
      <c r="F93" s="357"/>
      <c r="G93" s="358"/>
      <c r="H93" s="359" t="s">
        <v>328</v>
      </c>
      <c r="I93" s="360"/>
      <c r="J93" s="360"/>
      <c r="K93" s="361"/>
      <c r="L93" s="361"/>
      <c r="M93" s="362"/>
      <c r="S93"/>
      <c r="T93"/>
    </row>
    <row r="94" spans="1:20" s="216" customFormat="1" ht="32.25" customHeight="1" x14ac:dyDescent="0.2">
      <c r="A94" s="96">
        <v>99</v>
      </c>
      <c r="B94" s="354" t="str">
        <f t="shared" si="1"/>
        <v>1500M--</v>
      </c>
      <c r="C94" s="355"/>
      <c r="D94" s="355"/>
      <c r="E94" s="356"/>
      <c r="F94" s="357"/>
      <c r="G94" s="358"/>
      <c r="H94" s="359" t="s">
        <v>328</v>
      </c>
      <c r="I94" s="360"/>
      <c r="J94" s="360"/>
      <c r="K94" s="361"/>
      <c r="L94" s="361"/>
      <c r="M94" s="362"/>
      <c r="S94"/>
      <c r="T94"/>
    </row>
    <row r="95" spans="1:20" s="216" customFormat="1" ht="32.25" customHeight="1" x14ac:dyDescent="0.2">
      <c r="A95" s="96">
        <v>100</v>
      </c>
      <c r="B95" s="354" t="str">
        <f t="shared" si="1"/>
        <v>200M--</v>
      </c>
      <c r="C95" s="363"/>
      <c r="D95" s="363"/>
      <c r="E95" s="364"/>
      <c r="F95" s="365"/>
      <c r="G95" s="366"/>
      <c r="H95" s="367" t="s">
        <v>461</v>
      </c>
      <c r="I95" s="368"/>
      <c r="J95" s="368"/>
      <c r="K95" s="369"/>
      <c r="L95" s="369"/>
      <c r="M95" s="369"/>
      <c r="S95"/>
      <c r="T95"/>
    </row>
    <row r="96" spans="1:20" s="216" customFormat="1" ht="32.25" customHeight="1" x14ac:dyDescent="0.2">
      <c r="A96" s="96">
        <v>101</v>
      </c>
      <c r="B96" s="354" t="str">
        <f t="shared" si="1"/>
        <v>200M--</v>
      </c>
      <c r="C96" s="363"/>
      <c r="D96" s="363"/>
      <c r="E96" s="364"/>
      <c r="F96" s="365"/>
      <c r="G96" s="366"/>
      <c r="H96" s="367" t="s">
        <v>461</v>
      </c>
      <c r="I96" s="368"/>
      <c r="J96" s="368"/>
      <c r="K96" s="369"/>
      <c r="L96" s="369"/>
      <c r="M96" s="370"/>
      <c r="S96"/>
      <c r="T96"/>
    </row>
    <row r="97" spans="1:20" s="216" customFormat="1" ht="32.25" customHeight="1" x14ac:dyDescent="0.2">
      <c r="A97" s="96">
        <v>102</v>
      </c>
      <c r="B97" s="354" t="str">
        <f t="shared" si="1"/>
        <v>200M--</v>
      </c>
      <c r="C97" s="363"/>
      <c r="D97" s="363"/>
      <c r="E97" s="364"/>
      <c r="F97" s="365"/>
      <c r="G97" s="366"/>
      <c r="H97" s="367" t="s">
        <v>461</v>
      </c>
      <c r="I97" s="368"/>
      <c r="J97" s="368"/>
      <c r="K97" s="369"/>
      <c r="L97" s="369"/>
      <c r="M97" s="370"/>
      <c r="S97"/>
      <c r="T97"/>
    </row>
    <row r="98" spans="1:20" s="216" customFormat="1" ht="32.25" customHeight="1" x14ac:dyDescent="0.2">
      <c r="A98" s="96">
        <v>103</v>
      </c>
      <c r="B98" s="354" t="str">
        <f t="shared" si="1"/>
        <v>200M--</v>
      </c>
      <c r="C98" s="363"/>
      <c r="D98" s="363"/>
      <c r="E98" s="364"/>
      <c r="F98" s="365"/>
      <c r="G98" s="366"/>
      <c r="H98" s="367" t="s">
        <v>461</v>
      </c>
      <c r="I98" s="368"/>
      <c r="J98" s="368"/>
      <c r="K98" s="369"/>
      <c r="L98" s="369"/>
      <c r="M98" s="370"/>
      <c r="S98"/>
      <c r="T98"/>
    </row>
    <row r="99" spans="1:20" s="216" customFormat="1" ht="32.25" customHeight="1" x14ac:dyDescent="0.2">
      <c r="A99" s="96">
        <v>104</v>
      </c>
      <c r="B99" s="354" t="str">
        <f t="shared" si="1"/>
        <v>200M--</v>
      </c>
      <c r="C99" s="363"/>
      <c r="D99" s="363"/>
      <c r="E99" s="364"/>
      <c r="F99" s="365"/>
      <c r="G99" s="366"/>
      <c r="H99" s="367" t="s">
        <v>461</v>
      </c>
      <c r="I99" s="368"/>
      <c r="J99" s="368"/>
      <c r="K99" s="369"/>
      <c r="L99" s="369"/>
      <c r="M99" s="370"/>
      <c r="S99"/>
      <c r="T99"/>
    </row>
    <row r="100" spans="1:20" s="216" customFormat="1" ht="32.25" customHeight="1" x14ac:dyDescent="0.2">
      <c r="A100" s="96">
        <v>105</v>
      </c>
      <c r="B100" s="354" t="str">
        <f t="shared" si="1"/>
        <v>200M--</v>
      </c>
      <c r="C100" s="363"/>
      <c r="D100" s="363"/>
      <c r="E100" s="364"/>
      <c r="F100" s="365"/>
      <c r="G100" s="366"/>
      <c r="H100" s="367" t="s">
        <v>461</v>
      </c>
      <c r="I100" s="368"/>
      <c r="J100" s="368"/>
      <c r="K100" s="369"/>
      <c r="L100" s="369"/>
      <c r="M100" s="370"/>
      <c r="S100"/>
      <c r="T100"/>
    </row>
    <row r="101" spans="1:20" s="216" customFormat="1" ht="32.25" customHeight="1" x14ac:dyDescent="0.2">
      <c r="A101" s="96">
        <v>106</v>
      </c>
      <c r="B101" s="354" t="str">
        <f t="shared" si="1"/>
        <v>200M--</v>
      </c>
      <c r="C101" s="363"/>
      <c r="D101" s="363"/>
      <c r="E101" s="364"/>
      <c r="F101" s="365"/>
      <c r="G101" s="366"/>
      <c r="H101" s="367" t="s">
        <v>461</v>
      </c>
      <c r="I101" s="368"/>
      <c r="J101" s="368"/>
      <c r="K101" s="369"/>
      <c r="L101" s="369"/>
      <c r="M101" s="370"/>
      <c r="S101"/>
      <c r="T101"/>
    </row>
    <row r="102" spans="1:20" s="216" customFormat="1" ht="32.25" customHeight="1" x14ac:dyDescent="0.2">
      <c r="A102" s="96">
        <v>107</v>
      </c>
      <c r="B102" s="354" t="str">
        <f t="shared" si="1"/>
        <v>200M--</v>
      </c>
      <c r="C102" s="363"/>
      <c r="D102" s="363"/>
      <c r="E102" s="364"/>
      <c r="F102" s="365"/>
      <c r="G102" s="366"/>
      <c r="H102" s="367" t="s">
        <v>461</v>
      </c>
      <c r="I102" s="368"/>
      <c r="J102" s="368"/>
      <c r="K102" s="369"/>
      <c r="L102" s="369"/>
      <c r="M102" s="370"/>
      <c r="S102"/>
      <c r="T102"/>
    </row>
    <row r="103" spans="1:20" s="216" customFormat="1" ht="32.25" customHeight="1" x14ac:dyDescent="0.2">
      <c r="A103" s="96">
        <v>108</v>
      </c>
      <c r="B103" s="354" t="str">
        <f t="shared" si="1"/>
        <v>200M--</v>
      </c>
      <c r="C103" s="363"/>
      <c r="D103" s="363"/>
      <c r="E103" s="364"/>
      <c r="F103" s="365"/>
      <c r="G103" s="366"/>
      <c r="H103" s="367" t="s">
        <v>461</v>
      </c>
      <c r="I103" s="368"/>
      <c r="J103" s="368"/>
      <c r="K103" s="369"/>
      <c r="L103" s="369"/>
      <c r="M103" s="370"/>
      <c r="S103"/>
      <c r="T103"/>
    </row>
    <row r="104" spans="1:20" s="216" customFormat="1" ht="32.25" customHeight="1" x14ac:dyDescent="0.2">
      <c r="A104" s="96">
        <v>109</v>
      </c>
      <c r="B104" s="354" t="str">
        <f t="shared" si="1"/>
        <v>200M--</v>
      </c>
      <c r="C104" s="363"/>
      <c r="D104" s="363"/>
      <c r="E104" s="364"/>
      <c r="F104" s="365"/>
      <c r="G104" s="366"/>
      <c r="H104" s="367" t="s">
        <v>461</v>
      </c>
      <c r="I104" s="368"/>
      <c r="J104" s="368"/>
      <c r="K104" s="369"/>
      <c r="L104" s="369"/>
      <c r="M104" s="370"/>
      <c r="S104"/>
      <c r="T104"/>
    </row>
    <row r="105" spans="1:20" s="216" customFormat="1" ht="32.25" customHeight="1" x14ac:dyDescent="0.2">
      <c r="A105" s="96">
        <v>110</v>
      </c>
      <c r="B105" s="354" t="str">
        <f t="shared" si="1"/>
        <v>200M--</v>
      </c>
      <c r="C105" s="363"/>
      <c r="D105" s="363"/>
      <c r="E105" s="364"/>
      <c r="F105" s="365"/>
      <c r="G105" s="366"/>
      <c r="H105" s="367" t="s">
        <v>461</v>
      </c>
      <c r="I105" s="368"/>
      <c r="J105" s="368"/>
      <c r="K105" s="369"/>
      <c r="L105" s="369"/>
      <c r="M105" s="370"/>
      <c r="S105"/>
      <c r="T105"/>
    </row>
    <row r="106" spans="1:20" s="216" customFormat="1" ht="32.25" customHeight="1" x14ac:dyDescent="0.2">
      <c r="A106" s="96">
        <v>111</v>
      </c>
      <c r="B106" s="354" t="str">
        <f t="shared" si="1"/>
        <v>200M--</v>
      </c>
      <c r="C106" s="363"/>
      <c r="D106" s="363"/>
      <c r="E106" s="364"/>
      <c r="F106" s="365"/>
      <c r="G106" s="366"/>
      <c r="H106" s="367" t="s">
        <v>461</v>
      </c>
      <c r="I106" s="368"/>
      <c r="J106" s="368"/>
      <c r="K106" s="369"/>
      <c r="L106" s="369"/>
      <c r="M106" s="370"/>
      <c r="S106"/>
      <c r="T106"/>
    </row>
    <row r="107" spans="1:20" s="216" customFormat="1" ht="32.25" customHeight="1" x14ac:dyDescent="0.2">
      <c r="A107" s="96">
        <v>112</v>
      </c>
      <c r="B107" s="354" t="str">
        <f t="shared" si="1"/>
        <v>200M--</v>
      </c>
      <c r="C107" s="363"/>
      <c r="D107" s="363"/>
      <c r="E107" s="364"/>
      <c r="F107" s="365"/>
      <c r="G107" s="366"/>
      <c r="H107" s="367" t="s">
        <v>461</v>
      </c>
      <c r="I107" s="368"/>
      <c r="J107" s="368"/>
      <c r="K107" s="369"/>
      <c r="L107" s="369"/>
      <c r="M107" s="370"/>
      <c r="S107"/>
      <c r="T107"/>
    </row>
    <row r="108" spans="1:20" s="216" customFormat="1" ht="32.25" customHeight="1" x14ac:dyDescent="0.2">
      <c r="A108" s="96">
        <v>113</v>
      </c>
      <c r="B108" s="354" t="str">
        <f t="shared" si="1"/>
        <v>200M--</v>
      </c>
      <c r="C108" s="363"/>
      <c r="D108" s="363"/>
      <c r="E108" s="364"/>
      <c r="F108" s="365"/>
      <c r="G108" s="366"/>
      <c r="H108" s="367" t="s">
        <v>461</v>
      </c>
      <c r="I108" s="368"/>
      <c r="J108" s="368"/>
      <c r="K108" s="369"/>
      <c r="L108" s="369"/>
      <c r="M108" s="370"/>
      <c r="S108"/>
      <c r="T108"/>
    </row>
    <row r="109" spans="1:20" s="216" customFormat="1" ht="32.25" customHeight="1" x14ac:dyDescent="0.2">
      <c r="A109" s="96">
        <v>114</v>
      </c>
      <c r="B109" s="354" t="str">
        <f t="shared" si="1"/>
        <v>200M--</v>
      </c>
      <c r="C109" s="363"/>
      <c r="D109" s="363"/>
      <c r="E109" s="364"/>
      <c r="F109" s="365"/>
      <c r="G109" s="366"/>
      <c r="H109" s="367" t="s">
        <v>461</v>
      </c>
      <c r="I109" s="368"/>
      <c r="J109" s="368"/>
      <c r="K109" s="369"/>
      <c r="L109" s="369"/>
      <c r="M109" s="370"/>
      <c r="S109"/>
      <c r="T109"/>
    </row>
    <row r="110" spans="1:20" s="216" customFormat="1" ht="32.25" customHeight="1" x14ac:dyDescent="0.2">
      <c r="A110" s="96">
        <v>115</v>
      </c>
      <c r="B110" s="354" t="str">
        <f t="shared" si="1"/>
        <v>200M--</v>
      </c>
      <c r="C110" s="363"/>
      <c r="D110" s="363"/>
      <c r="E110" s="364"/>
      <c r="F110" s="365"/>
      <c r="G110" s="366"/>
      <c r="H110" s="367" t="s">
        <v>461</v>
      </c>
      <c r="I110" s="368"/>
      <c r="J110" s="368"/>
      <c r="K110" s="369"/>
      <c r="L110" s="369"/>
      <c r="M110" s="370"/>
      <c r="S110"/>
      <c r="T110"/>
    </row>
    <row r="111" spans="1:20" s="216" customFormat="1" ht="32.25" customHeight="1" x14ac:dyDescent="0.2">
      <c r="A111" s="96">
        <v>116</v>
      </c>
      <c r="B111" s="354" t="str">
        <f t="shared" si="1"/>
        <v>200M--</v>
      </c>
      <c r="C111" s="363"/>
      <c r="D111" s="363"/>
      <c r="E111" s="364"/>
      <c r="F111" s="365"/>
      <c r="G111" s="366"/>
      <c r="H111" s="367" t="s">
        <v>461</v>
      </c>
      <c r="I111" s="368"/>
      <c r="J111" s="368"/>
      <c r="K111" s="369"/>
      <c r="L111" s="369"/>
      <c r="M111" s="370"/>
      <c r="S111"/>
      <c r="T111"/>
    </row>
    <row r="112" spans="1:20" s="216" customFormat="1" ht="32.25" customHeight="1" x14ac:dyDescent="0.2">
      <c r="A112" s="96">
        <v>117</v>
      </c>
      <c r="B112" s="354" t="str">
        <f t="shared" si="1"/>
        <v>200M--</v>
      </c>
      <c r="C112" s="363"/>
      <c r="D112" s="363"/>
      <c r="E112" s="364"/>
      <c r="F112" s="365"/>
      <c r="G112" s="366"/>
      <c r="H112" s="367" t="s">
        <v>461</v>
      </c>
      <c r="I112" s="368"/>
      <c r="J112" s="368"/>
      <c r="K112" s="369"/>
      <c r="L112" s="369"/>
      <c r="M112" s="370"/>
      <c r="S112"/>
      <c r="T112"/>
    </row>
    <row r="113" spans="1:20" s="216" customFormat="1" ht="32.25" customHeight="1" x14ac:dyDescent="0.2">
      <c r="A113" s="96">
        <v>118</v>
      </c>
      <c r="B113" s="354" t="str">
        <f t="shared" si="1"/>
        <v>200M--</v>
      </c>
      <c r="C113" s="363"/>
      <c r="D113" s="363"/>
      <c r="E113" s="364"/>
      <c r="F113" s="365"/>
      <c r="G113" s="366"/>
      <c r="H113" s="367" t="s">
        <v>461</v>
      </c>
      <c r="I113" s="368"/>
      <c r="J113" s="368"/>
      <c r="K113" s="369"/>
      <c r="L113" s="369"/>
      <c r="M113" s="370"/>
      <c r="S113"/>
      <c r="T113"/>
    </row>
    <row r="114" spans="1:20" s="216" customFormat="1" ht="32.25" customHeight="1" x14ac:dyDescent="0.2">
      <c r="A114" s="96">
        <v>119</v>
      </c>
      <c r="B114" s="354" t="str">
        <f t="shared" si="1"/>
        <v>200M--</v>
      </c>
      <c r="C114" s="363"/>
      <c r="D114" s="363"/>
      <c r="E114" s="364"/>
      <c r="F114" s="365"/>
      <c r="G114" s="366"/>
      <c r="H114" s="367" t="s">
        <v>461</v>
      </c>
      <c r="I114" s="368"/>
      <c r="J114" s="368"/>
      <c r="K114" s="369"/>
      <c r="L114" s="369"/>
      <c r="M114" s="370"/>
      <c r="S114"/>
      <c r="T114"/>
    </row>
    <row r="115" spans="1:20" s="216" customFormat="1" ht="32.25" customHeight="1" x14ac:dyDescent="0.2">
      <c r="A115" s="96">
        <v>120</v>
      </c>
      <c r="B115" s="354" t="str">
        <f t="shared" si="1"/>
        <v>200M--</v>
      </c>
      <c r="C115" s="363"/>
      <c r="D115" s="363"/>
      <c r="E115" s="364"/>
      <c r="F115" s="365"/>
      <c r="G115" s="366"/>
      <c r="H115" s="367" t="s">
        <v>461</v>
      </c>
      <c r="I115" s="368"/>
      <c r="J115" s="368"/>
      <c r="K115" s="369"/>
      <c r="L115" s="369"/>
      <c r="M115" s="370"/>
      <c r="S115"/>
      <c r="T115"/>
    </row>
    <row r="116" spans="1:20" s="216" customFormat="1" ht="32.25" customHeight="1" x14ac:dyDescent="0.2">
      <c r="A116" s="96">
        <v>121</v>
      </c>
      <c r="B116" s="354" t="str">
        <f t="shared" si="1"/>
        <v>200M--</v>
      </c>
      <c r="C116" s="363"/>
      <c r="D116" s="363"/>
      <c r="E116" s="364"/>
      <c r="F116" s="365"/>
      <c r="G116" s="366"/>
      <c r="H116" s="367" t="s">
        <v>461</v>
      </c>
      <c r="I116" s="368"/>
      <c r="J116" s="368"/>
      <c r="K116" s="369"/>
      <c r="L116" s="369"/>
      <c r="M116" s="370"/>
      <c r="S116"/>
      <c r="T116"/>
    </row>
    <row r="117" spans="1:20" s="216" customFormat="1" ht="32.25" customHeight="1" x14ac:dyDescent="0.2">
      <c r="A117" s="96">
        <v>122</v>
      </c>
      <c r="B117" s="354" t="str">
        <f t="shared" si="1"/>
        <v>200M--</v>
      </c>
      <c r="C117" s="363"/>
      <c r="D117" s="363"/>
      <c r="E117" s="364"/>
      <c r="F117" s="365"/>
      <c r="G117" s="366"/>
      <c r="H117" s="367" t="s">
        <v>461</v>
      </c>
      <c r="I117" s="368"/>
      <c r="J117" s="368"/>
      <c r="K117" s="369"/>
      <c r="L117" s="369"/>
      <c r="M117" s="370"/>
      <c r="S117"/>
      <c r="T117"/>
    </row>
    <row r="118" spans="1:20" s="216" customFormat="1" ht="32.25" customHeight="1" x14ac:dyDescent="0.2">
      <c r="A118" s="96">
        <v>123</v>
      </c>
      <c r="B118" s="354" t="str">
        <f t="shared" si="1"/>
        <v>200M--</v>
      </c>
      <c r="C118" s="363"/>
      <c r="D118" s="363"/>
      <c r="E118" s="364"/>
      <c r="F118" s="365"/>
      <c r="G118" s="366"/>
      <c r="H118" s="367" t="s">
        <v>461</v>
      </c>
      <c r="I118" s="368"/>
      <c r="J118" s="368"/>
      <c r="K118" s="369"/>
      <c r="L118" s="369"/>
      <c r="M118" s="370"/>
      <c r="S118"/>
      <c r="T118"/>
    </row>
    <row r="119" spans="1:20" s="216" customFormat="1" ht="32.25" customHeight="1" x14ac:dyDescent="0.2">
      <c r="A119" s="96">
        <v>124</v>
      </c>
      <c r="B119" s="354" t="str">
        <f t="shared" si="1"/>
        <v>200M--</v>
      </c>
      <c r="C119" s="363"/>
      <c r="D119" s="363"/>
      <c r="E119" s="364"/>
      <c r="F119" s="365"/>
      <c r="G119" s="366"/>
      <c r="H119" s="367" t="s">
        <v>461</v>
      </c>
      <c r="I119" s="368"/>
      <c r="J119" s="368"/>
      <c r="K119" s="369"/>
      <c r="L119" s="369"/>
      <c r="M119" s="370"/>
      <c r="S119"/>
      <c r="T119"/>
    </row>
    <row r="120" spans="1:20" s="216" customFormat="1" ht="32.25" customHeight="1" x14ac:dyDescent="0.2">
      <c r="A120" s="96">
        <v>125</v>
      </c>
      <c r="B120" s="354" t="str">
        <f t="shared" si="1"/>
        <v>200M--</v>
      </c>
      <c r="C120" s="363"/>
      <c r="D120" s="363"/>
      <c r="E120" s="364"/>
      <c r="F120" s="365"/>
      <c r="G120" s="366"/>
      <c r="H120" s="367" t="s">
        <v>461</v>
      </c>
      <c r="I120" s="368"/>
      <c r="J120" s="368"/>
      <c r="K120" s="369"/>
      <c r="L120" s="369"/>
      <c r="M120" s="370"/>
      <c r="S120"/>
      <c r="T120"/>
    </row>
    <row r="121" spans="1:20" s="216" customFormat="1" ht="32.25" customHeight="1" x14ac:dyDescent="0.2">
      <c r="A121" s="96">
        <v>126</v>
      </c>
      <c r="B121" s="354" t="str">
        <f t="shared" si="1"/>
        <v>200M--</v>
      </c>
      <c r="C121" s="363"/>
      <c r="D121" s="363"/>
      <c r="E121" s="364"/>
      <c r="F121" s="365"/>
      <c r="G121" s="366"/>
      <c r="H121" s="367" t="s">
        <v>461</v>
      </c>
      <c r="I121" s="368"/>
      <c r="J121" s="368"/>
      <c r="K121" s="369"/>
      <c r="L121" s="369"/>
      <c r="M121" s="370"/>
      <c r="S121"/>
      <c r="T121"/>
    </row>
    <row r="122" spans="1:20" s="216" customFormat="1" ht="32.25" customHeight="1" x14ac:dyDescent="0.2">
      <c r="A122" s="96">
        <v>127</v>
      </c>
      <c r="B122" s="354" t="str">
        <f t="shared" si="1"/>
        <v>200M--</v>
      </c>
      <c r="C122" s="363"/>
      <c r="D122" s="363"/>
      <c r="E122" s="364"/>
      <c r="F122" s="365"/>
      <c r="G122" s="366"/>
      <c r="H122" s="367" t="s">
        <v>461</v>
      </c>
      <c r="I122" s="368"/>
      <c r="J122" s="368"/>
      <c r="K122" s="369"/>
      <c r="L122" s="369"/>
      <c r="M122" s="370"/>
      <c r="S122"/>
      <c r="T122"/>
    </row>
    <row r="123" spans="1:20" s="216" customFormat="1" ht="32.25" customHeight="1" x14ac:dyDescent="0.2">
      <c r="A123" s="96">
        <v>128</v>
      </c>
      <c r="B123" s="354" t="str">
        <f t="shared" si="1"/>
        <v>200M--</v>
      </c>
      <c r="C123" s="363"/>
      <c r="D123" s="363"/>
      <c r="E123" s="364"/>
      <c r="F123" s="365"/>
      <c r="G123" s="366"/>
      <c r="H123" s="367" t="s">
        <v>461</v>
      </c>
      <c r="I123" s="368"/>
      <c r="J123" s="368"/>
      <c r="K123" s="369"/>
      <c r="L123" s="369"/>
      <c r="M123" s="370"/>
      <c r="S123"/>
      <c r="T123"/>
    </row>
    <row r="124" spans="1:20" s="216" customFormat="1" ht="32.25" customHeight="1" x14ac:dyDescent="0.2">
      <c r="A124" s="96">
        <v>129</v>
      </c>
      <c r="B124" s="354" t="str">
        <f t="shared" si="1"/>
        <v>200M--</v>
      </c>
      <c r="C124" s="363"/>
      <c r="D124" s="363"/>
      <c r="E124" s="364"/>
      <c r="F124" s="365"/>
      <c r="G124" s="366"/>
      <c r="H124" s="367" t="s">
        <v>461</v>
      </c>
      <c r="I124" s="368"/>
      <c r="J124" s="368"/>
      <c r="K124" s="369"/>
      <c r="L124" s="369"/>
      <c r="M124" s="370"/>
      <c r="S124"/>
      <c r="T124"/>
    </row>
    <row r="125" spans="1:20" s="216" customFormat="1" ht="32.25" customHeight="1" x14ac:dyDescent="0.2">
      <c r="A125" s="96">
        <v>130</v>
      </c>
      <c r="B125" s="354" t="str">
        <f t="shared" ref="B125:B160" si="2">CONCATENATE(H125,"-",K125,"-",L125)</f>
        <v>200M--</v>
      </c>
      <c r="C125" s="363"/>
      <c r="D125" s="363"/>
      <c r="E125" s="364"/>
      <c r="F125" s="365"/>
      <c r="G125" s="366"/>
      <c r="H125" s="367" t="s">
        <v>461</v>
      </c>
      <c r="I125" s="368"/>
      <c r="J125" s="368"/>
      <c r="K125" s="369"/>
      <c r="L125" s="369"/>
      <c r="M125" s="370"/>
      <c r="S125"/>
      <c r="T125"/>
    </row>
    <row r="126" spans="1:20" s="216" customFormat="1" ht="32.25" customHeight="1" x14ac:dyDescent="0.2">
      <c r="A126" s="96">
        <v>131</v>
      </c>
      <c r="B126" s="354" t="str">
        <f t="shared" si="2"/>
        <v>200M--</v>
      </c>
      <c r="C126" s="363"/>
      <c r="D126" s="363"/>
      <c r="E126" s="364"/>
      <c r="F126" s="365"/>
      <c r="G126" s="366"/>
      <c r="H126" s="367" t="s">
        <v>461</v>
      </c>
      <c r="I126" s="368"/>
      <c r="J126" s="368"/>
      <c r="K126" s="369"/>
      <c r="L126" s="369"/>
      <c r="M126" s="370"/>
      <c r="S126"/>
      <c r="T126"/>
    </row>
    <row r="127" spans="1:20" s="216" customFormat="1" ht="32.25" customHeight="1" x14ac:dyDescent="0.2">
      <c r="A127" s="96">
        <v>132</v>
      </c>
      <c r="B127" s="354" t="str">
        <f t="shared" si="2"/>
        <v>200M--</v>
      </c>
      <c r="C127" s="363"/>
      <c r="D127" s="363"/>
      <c r="E127" s="364"/>
      <c r="F127" s="365"/>
      <c r="G127" s="366"/>
      <c r="H127" s="367" t="s">
        <v>461</v>
      </c>
      <c r="I127" s="368"/>
      <c r="J127" s="368"/>
      <c r="K127" s="369"/>
      <c r="L127" s="369"/>
      <c r="M127" s="370"/>
      <c r="S127"/>
      <c r="T127"/>
    </row>
    <row r="128" spans="1:20" s="216" customFormat="1" ht="32.25" customHeight="1" x14ac:dyDescent="0.2">
      <c r="A128" s="96">
        <v>133</v>
      </c>
      <c r="B128" s="354" t="str">
        <f t="shared" si="2"/>
        <v>3000M--</v>
      </c>
      <c r="C128" s="355"/>
      <c r="D128" s="355"/>
      <c r="E128" s="356"/>
      <c r="F128" s="357"/>
      <c r="G128" s="358"/>
      <c r="H128" s="359" t="s">
        <v>648</v>
      </c>
      <c r="I128" s="427"/>
      <c r="J128" s="427"/>
      <c r="K128" s="361"/>
      <c r="L128" s="361"/>
      <c r="M128" s="361"/>
      <c r="S128"/>
      <c r="T128"/>
    </row>
    <row r="129" spans="1:20" s="216" customFormat="1" ht="32.25" customHeight="1" x14ac:dyDescent="0.2">
      <c r="A129" s="96">
        <v>134</v>
      </c>
      <c r="B129" s="354" t="str">
        <f t="shared" si="2"/>
        <v>3000M--</v>
      </c>
      <c r="C129" s="355"/>
      <c r="D129" s="355"/>
      <c r="E129" s="356"/>
      <c r="F129" s="357"/>
      <c r="G129" s="358"/>
      <c r="H129" s="359" t="s">
        <v>648</v>
      </c>
      <c r="I129" s="427"/>
      <c r="J129" s="427"/>
      <c r="K129" s="361"/>
      <c r="L129" s="361"/>
      <c r="M129" s="362"/>
      <c r="S129"/>
      <c r="T129"/>
    </row>
    <row r="130" spans="1:20" s="216" customFormat="1" ht="32.25" customHeight="1" x14ac:dyDescent="0.2">
      <c r="A130" s="96">
        <v>135</v>
      </c>
      <c r="B130" s="354" t="str">
        <f t="shared" si="2"/>
        <v>3000M--</v>
      </c>
      <c r="C130" s="355"/>
      <c r="D130" s="355"/>
      <c r="E130" s="356"/>
      <c r="F130" s="357"/>
      <c r="G130" s="358"/>
      <c r="H130" s="359" t="s">
        <v>648</v>
      </c>
      <c r="I130" s="427"/>
      <c r="J130" s="427"/>
      <c r="K130" s="361"/>
      <c r="L130" s="361"/>
      <c r="M130" s="362"/>
      <c r="S130"/>
      <c r="T130"/>
    </row>
    <row r="131" spans="1:20" s="216" customFormat="1" ht="32.25" customHeight="1" x14ac:dyDescent="0.2">
      <c r="A131" s="96">
        <v>136</v>
      </c>
      <c r="B131" s="354" t="str">
        <f t="shared" si="2"/>
        <v>3000M--</v>
      </c>
      <c r="C131" s="355"/>
      <c r="D131" s="355"/>
      <c r="E131" s="356"/>
      <c r="F131" s="357"/>
      <c r="G131" s="358"/>
      <c r="H131" s="359" t="s">
        <v>648</v>
      </c>
      <c r="I131" s="427"/>
      <c r="J131" s="427"/>
      <c r="K131" s="361"/>
      <c r="L131" s="361"/>
      <c r="M131" s="362"/>
      <c r="S131"/>
      <c r="T131"/>
    </row>
    <row r="132" spans="1:20" s="216" customFormat="1" ht="32.25" customHeight="1" x14ac:dyDescent="0.2">
      <c r="A132" s="96">
        <v>137</v>
      </c>
      <c r="B132" s="354" t="str">
        <f t="shared" si="2"/>
        <v>3000M--</v>
      </c>
      <c r="C132" s="355"/>
      <c r="D132" s="355"/>
      <c r="E132" s="356"/>
      <c r="F132" s="357"/>
      <c r="G132" s="358"/>
      <c r="H132" s="359" t="s">
        <v>648</v>
      </c>
      <c r="I132" s="360"/>
      <c r="J132" s="360"/>
      <c r="K132" s="361"/>
      <c r="L132" s="361"/>
      <c r="M132" s="362"/>
      <c r="S132"/>
      <c r="T132"/>
    </row>
    <row r="133" spans="1:20" s="216" customFormat="1" ht="32.25" customHeight="1" x14ac:dyDescent="0.2">
      <c r="A133" s="96">
        <v>138</v>
      </c>
      <c r="B133" s="354" t="str">
        <f t="shared" si="2"/>
        <v>3000M--</v>
      </c>
      <c r="C133" s="355"/>
      <c r="D133" s="355"/>
      <c r="E133" s="356"/>
      <c r="F133" s="357"/>
      <c r="G133" s="358"/>
      <c r="H133" s="359" t="s">
        <v>648</v>
      </c>
      <c r="I133" s="360"/>
      <c r="J133" s="360"/>
      <c r="K133" s="361"/>
      <c r="L133" s="361"/>
      <c r="M133" s="362"/>
      <c r="S133"/>
      <c r="T133"/>
    </row>
    <row r="134" spans="1:20" s="216" customFormat="1" ht="32.25" customHeight="1" x14ac:dyDescent="0.2">
      <c r="A134" s="96">
        <v>139</v>
      </c>
      <c r="B134" s="354" t="str">
        <f t="shared" si="2"/>
        <v>3000M--</v>
      </c>
      <c r="C134" s="355"/>
      <c r="D134" s="355"/>
      <c r="E134" s="356"/>
      <c r="F134" s="357"/>
      <c r="G134" s="358"/>
      <c r="H134" s="359" t="s">
        <v>648</v>
      </c>
      <c r="I134" s="360"/>
      <c r="J134" s="360"/>
      <c r="K134" s="361"/>
      <c r="L134" s="361"/>
      <c r="M134" s="362"/>
      <c r="S134"/>
      <c r="T134"/>
    </row>
    <row r="135" spans="1:20" s="216" customFormat="1" ht="32.25" customHeight="1" x14ac:dyDescent="0.2">
      <c r="A135" s="96">
        <v>140</v>
      </c>
      <c r="B135" s="354" t="str">
        <f t="shared" si="2"/>
        <v>3000M--</v>
      </c>
      <c r="C135" s="355"/>
      <c r="D135" s="355"/>
      <c r="E135" s="356"/>
      <c r="F135" s="357"/>
      <c r="G135" s="358"/>
      <c r="H135" s="359" t="s">
        <v>648</v>
      </c>
      <c r="I135" s="360"/>
      <c r="J135" s="360"/>
      <c r="K135" s="361"/>
      <c r="L135" s="361"/>
      <c r="M135" s="362"/>
      <c r="S135"/>
      <c r="T135"/>
    </row>
    <row r="136" spans="1:20" s="216" customFormat="1" ht="32.25" customHeight="1" x14ac:dyDescent="0.2">
      <c r="A136" s="96">
        <v>141</v>
      </c>
      <c r="B136" s="354" t="str">
        <f t="shared" si="2"/>
        <v>3000M--</v>
      </c>
      <c r="C136" s="355"/>
      <c r="D136" s="355"/>
      <c r="E136" s="356"/>
      <c r="F136" s="357"/>
      <c r="G136" s="358"/>
      <c r="H136" s="359" t="s">
        <v>648</v>
      </c>
      <c r="I136" s="360"/>
      <c r="J136" s="360"/>
      <c r="K136" s="361"/>
      <c r="L136" s="361"/>
      <c r="M136" s="362"/>
      <c r="S136"/>
      <c r="T136"/>
    </row>
    <row r="137" spans="1:20" s="216" customFormat="1" ht="32.25" customHeight="1" x14ac:dyDescent="0.2">
      <c r="A137" s="96">
        <v>142</v>
      </c>
      <c r="B137" s="354" t="str">
        <f t="shared" si="2"/>
        <v>3000M--</v>
      </c>
      <c r="C137" s="355"/>
      <c r="D137" s="355"/>
      <c r="E137" s="356"/>
      <c r="F137" s="357"/>
      <c r="G137" s="358"/>
      <c r="H137" s="359" t="s">
        <v>648</v>
      </c>
      <c r="I137" s="360"/>
      <c r="J137" s="360"/>
      <c r="K137" s="361"/>
      <c r="L137" s="361"/>
      <c r="M137" s="362"/>
      <c r="S137"/>
      <c r="T137"/>
    </row>
    <row r="138" spans="1:20" s="216" customFormat="1" ht="32.25" customHeight="1" x14ac:dyDescent="0.2">
      <c r="A138" s="96">
        <v>143</v>
      </c>
      <c r="B138" s="354" t="str">
        <f t="shared" si="2"/>
        <v>3000M--</v>
      </c>
      <c r="C138" s="355"/>
      <c r="D138" s="355"/>
      <c r="E138" s="356"/>
      <c r="F138" s="357"/>
      <c r="G138" s="358"/>
      <c r="H138" s="359" t="s">
        <v>648</v>
      </c>
      <c r="I138" s="360"/>
      <c r="J138" s="360"/>
      <c r="K138" s="361"/>
      <c r="L138" s="361"/>
      <c r="M138" s="362"/>
      <c r="S138"/>
      <c r="T138"/>
    </row>
    <row r="139" spans="1:20" s="216" customFormat="1" ht="32.25" customHeight="1" x14ac:dyDescent="0.2">
      <c r="A139" s="96">
        <v>144</v>
      </c>
      <c r="B139" s="354" t="str">
        <f t="shared" si="2"/>
        <v>3000M--</v>
      </c>
      <c r="C139" s="355"/>
      <c r="D139" s="355"/>
      <c r="E139" s="356"/>
      <c r="F139" s="357"/>
      <c r="G139" s="358"/>
      <c r="H139" s="359" t="s">
        <v>648</v>
      </c>
      <c r="I139" s="360"/>
      <c r="J139" s="360"/>
      <c r="K139" s="361"/>
      <c r="L139" s="361"/>
      <c r="M139" s="362"/>
      <c r="S139"/>
      <c r="T139"/>
    </row>
    <row r="140" spans="1:20" s="216" customFormat="1" ht="32.25" customHeight="1" x14ac:dyDescent="0.2">
      <c r="A140" s="96">
        <v>145</v>
      </c>
      <c r="B140" s="354" t="str">
        <f t="shared" si="2"/>
        <v>3000M--</v>
      </c>
      <c r="C140" s="355"/>
      <c r="D140" s="355"/>
      <c r="E140" s="356"/>
      <c r="F140" s="357"/>
      <c r="G140" s="358"/>
      <c r="H140" s="359" t="s">
        <v>648</v>
      </c>
      <c r="I140" s="360"/>
      <c r="J140" s="360"/>
      <c r="K140" s="361"/>
      <c r="L140" s="361"/>
      <c r="M140" s="362"/>
      <c r="S140"/>
      <c r="T140"/>
    </row>
    <row r="141" spans="1:20" s="216" customFormat="1" ht="32.25" customHeight="1" x14ac:dyDescent="0.2">
      <c r="A141" s="96">
        <v>146</v>
      </c>
      <c r="B141" s="354" t="str">
        <f t="shared" si="2"/>
        <v>3000M--</v>
      </c>
      <c r="C141" s="355"/>
      <c r="D141" s="355"/>
      <c r="E141" s="356"/>
      <c r="F141" s="357"/>
      <c r="G141" s="358"/>
      <c r="H141" s="359" t="s">
        <v>648</v>
      </c>
      <c r="I141" s="360"/>
      <c r="J141" s="360"/>
      <c r="K141" s="361"/>
      <c r="L141" s="361"/>
      <c r="M141" s="362"/>
      <c r="S141"/>
      <c r="T141"/>
    </row>
    <row r="142" spans="1:20" s="216" customFormat="1" ht="32.25" customHeight="1" x14ac:dyDescent="0.2">
      <c r="A142" s="96">
        <v>147</v>
      </c>
      <c r="B142" s="354" t="str">
        <f t="shared" si="2"/>
        <v>3000M--</v>
      </c>
      <c r="C142" s="355"/>
      <c r="D142" s="355"/>
      <c r="E142" s="356"/>
      <c r="F142" s="357"/>
      <c r="G142" s="358"/>
      <c r="H142" s="359" t="s">
        <v>648</v>
      </c>
      <c r="I142" s="360"/>
      <c r="J142" s="360"/>
      <c r="K142" s="361"/>
      <c r="L142" s="361"/>
      <c r="M142" s="362"/>
      <c r="S142"/>
      <c r="T142"/>
    </row>
    <row r="143" spans="1:20" s="216" customFormat="1" ht="32.25" customHeight="1" x14ac:dyDescent="0.2">
      <c r="A143" s="96">
        <v>148</v>
      </c>
      <c r="B143" s="354" t="str">
        <f t="shared" si="2"/>
        <v>3000M--</v>
      </c>
      <c r="C143" s="355"/>
      <c r="D143" s="355"/>
      <c r="E143" s="356"/>
      <c r="F143" s="357"/>
      <c r="G143" s="358"/>
      <c r="H143" s="359" t="s">
        <v>648</v>
      </c>
      <c r="I143" s="360"/>
      <c r="J143" s="360"/>
      <c r="K143" s="361"/>
      <c r="L143" s="361"/>
      <c r="M143" s="362"/>
      <c r="S143"/>
      <c r="T143"/>
    </row>
    <row r="144" spans="1:20" s="216" customFormat="1" ht="32.25" customHeight="1" x14ac:dyDescent="0.2">
      <c r="A144" s="96">
        <v>149</v>
      </c>
      <c r="B144" s="354" t="str">
        <f t="shared" si="2"/>
        <v>3000M--</v>
      </c>
      <c r="C144" s="355"/>
      <c r="D144" s="355"/>
      <c r="E144" s="373"/>
      <c r="F144" s="374"/>
      <c r="G144" s="358"/>
      <c r="H144" s="359" t="s">
        <v>648</v>
      </c>
      <c r="I144" s="360"/>
      <c r="J144" s="360"/>
      <c r="K144" s="361"/>
      <c r="L144" s="361"/>
      <c r="M144" s="362"/>
      <c r="S144"/>
      <c r="T144"/>
    </row>
    <row r="145" spans="1:20" s="216" customFormat="1" ht="32.25" customHeight="1" x14ac:dyDescent="0.2">
      <c r="A145" s="96">
        <v>150</v>
      </c>
      <c r="B145" s="354" t="str">
        <f t="shared" si="2"/>
        <v>3000M--</v>
      </c>
      <c r="C145" s="355"/>
      <c r="D145" s="355"/>
      <c r="E145" s="356"/>
      <c r="F145" s="357"/>
      <c r="G145" s="358"/>
      <c r="H145" s="359" t="s">
        <v>648</v>
      </c>
      <c r="I145" s="360"/>
      <c r="J145" s="360"/>
      <c r="K145" s="361"/>
      <c r="L145" s="361"/>
      <c r="M145" s="362"/>
      <c r="S145"/>
      <c r="T145"/>
    </row>
    <row r="146" spans="1:20" s="216" customFormat="1" ht="32.25" customHeight="1" x14ac:dyDescent="0.2">
      <c r="A146" s="96">
        <v>151</v>
      </c>
      <c r="B146" s="354" t="str">
        <f t="shared" si="2"/>
        <v>3000M--</v>
      </c>
      <c r="C146" s="355"/>
      <c r="D146" s="355"/>
      <c r="E146" s="356"/>
      <c r="F146" s="357"/>
      <c r="G146" s="358"/>
      <c r="H146" s="359" t="s">
        <v>648</v>
      </c>
      <c r="I146" s="360"/>
      <c r="J146" s="360"/>
      <c r="K146" s="361"/>
      <c r="L146" s="361"/>
      <c r="M146" s="362"/>
      <c r="S146"/>
      <c r="T146"/>
    </row>
    <row r="147" spans="1:20" s="216" customFormat="1" ht="32.25" customHeight="1" x14ac:dyDescent="0.2">
      <c r="A147" s="96">
        <v>152</v>
      </c>
      <c r="B147" s="354" t="str">
        <f t="shared" si="2"/>
        <v>3000M--</v>
      </c>
      <c r="C147" s="355"/>
      <c r="D147" s="355"/>
      <c r="E147" s="356"/>
      <c r="F147" s="357"/>
      <c r="G147" s="358"/>
      <c r="H147" s="359" t="s">
        <v>648</v>
      </c>
      <c r="I147" s="360"/>
      <c r="J147" s="360"/>
      <c r="K147" s="361"/>
      <c r="L147" s="361"/>
      <c r="M147" s="362"/>
      <c r="S147"/>
      <c r="T147"/>
    </row>
    <row r="148" spans="1:20" s="216" customFormat="1" ht="32.25" customHeight="1" x14ac:dyDescent="0.2">
      <c r="A148" s="96">
        <v>153</v>
      </c>
      <c r="B148" s="354" t="str">
        <f t="shared" si="2"/>
        <v>3000M--</v>
      </c>
      <c r="C148" s="355"/>
      <c r="D148" s="355"/>
      <c r="E148" s="356"/>
      <c r="F148" s="357"/>
      <c r="G148" s="358"/>
      <c r="H148" s="359" t="s">
        <v>648</v>
      </c>
      <c r="I148" s="360"/>
      <c r="J148" s="360"/>
      <c r="K148" s="361"/>
      <c r="L148" s="361"/>
      <c r="M148" s="362"/>
      <c r="S148"/>
      <c r="T148"/>
    </row>
    <row r="149" spans="1:20" s="216" customFormat="1" ht="32.25" customHeight="1" x14ac:dyDescent="0.2">
      <c r="A149" s="96">
        <v>154</v>
      </c>
      <c r="B149" s="354" t="str">
        <f t="shared" si="2"/>
        <v>3000M--</v>
      </c>
      <c r="C149" s="355"/>
      <c r="D149" s="355"/>
      <c r="E149" s="356"/>
      <c r="F149" s="357"/>
      <c r="G149" s="358"/>
      <c r="H149" s="359" t="s">
        <v>648</v>
      </c>
      <c r="I149" s="360"/>
      <c r="J149" s="360"/>
      <c r="K149" s="361"/>
      <c r="L149" s="361"/>
      <c r="M149" s="362"/>
      <c r="S149"/>
      <c r="T149"/>
    </row>
    <row r="150" spans="1:20" s="216" customFormat="1" ht="32.25" customHeight="1" x14ac:dyDescent="0.2">
      <c r="A150" s="96">
        <v>155</v>
      </c>
      <c r="B150" s="354" t="str">
        <f t="shared" si="2"/>
        <v>3000M--</v>
      </c>
      <c r="C150" s="355"/>
      <c r="D150" s="355"/>
      <c r="E150" s="356"/>
      <c r="F150" s="357"/>
      <c r="G150" s="358"/>
      <c r="H150" s="359" t="s">
        <v>648</v>
      </c>
      <c r="I150" s="360"/>
      <c r="J150" s="360"/>
      <c r="K150" s="361"/>
      <c r="L150" s="361"/>
      <c r="M150" s="362"/>
      <c r="S150"/>
      <c r="T150"/>
    </row>
    <row r="151" spans="1:20" s="216" customFormat="1" ht="32.25" customHeight="1" x14ac:dyDescent="0.2">
      <c r="A151" s="96">
        <v>156</v>
      </c>
      <c r="B151" s="354" t="str">
        <f t="shared" si="2"/>
        <v>3000M--</v>
      </c>
      <c r="C151" s="355"/>
      <c r="D151" s="355"/>
      <c r="E151" s="356"/>
      <c r="F151" s="357"/>
      <c r="G151" s="358"/>
      <c r="H151" s="359" t="s">
        <v>648</v>
      </c>
      <c r="I151" s="360"/>
      <c r="J151" s="360"/>
      <c r="K151" s="361"/>
      <c r="L151" s="361"/>
      <c r="M151" s="362"/>
      <c r="S151"/>
      <c r="T151"/>
    </row>
    <row r="152" spans="1:20" s="216" customFormat="1" ht="32.25" customHeight="1" x14ac:dyDescent="0.2">
      <c r="A152" s="96">
        <v>157</v>
      </c>
      <c r="B152" s="354" t="str">
        <f t="shared" si="2"/>
        <v>3000M--</v>
      </c>
      <c r="C152" s="355"/>
      <c r="D152" s="355"/>
      <c r="E152" s="356"/>
      <c r="F152" s="357"/>
      <c r="G152" s="358"/>
      <c r="H152" s="359" t="s">
        <v>648</v>
      </c>
      <c r="I152" s="360"/>
      <c r="J152" s="360"/>
      <c r="K152" s="361"/>
      <c r="L152" s="361"/>
      <c r="M152" s="362"/>
      <c r="S152"/>
      <c r="T152"/>
    </row>
    <row r="153" spans="1:20" s="216" customFormat="1" ht="32.25" customHeight="1" x14ac:dyDescent="0.2">
      <c r="A153" s="96">
        <v>158</v>
      </c>
      <c r="B153" s="354" t="str">
        <f t="shared" si="2"/>
        <v>3000M--</v>
      </c>
      <c r="C153" s="355"/>
      <c r="D153" s="355"/>
      <c r="E153" s="356"/>
      <c r="F153" s="357"/>
      <c r="G153" s="358"/>
      <c r="H153" s="359" t="s">
        <v>648</v>
      </c>
      <c r="I153" s="360"/>
      <c r="J153" s="360"/>
      <c r="K153" s="361"/>
      <c r="L153" s="361"/>
      <c r="M153" s="362"/>
      <c r="S153"/>
      <c r="T153"/>
    </row>
    <row r="154" spans="1:20" s="216" customFormat="1" ht="32.25" customHeight="1" x14ac:dyDescent="0.2">
      <c r="A154" s="96">
        <v>159</v>
      </c>
      <c r="B154" s="354" t="str">
        <f t="shared" si="2"/>
        <v>3000M--</v>
      </c>
      <c r="C154" s="355"/>
      <c r="D154" s="355"/>
      <c r="E154" s="356"/>
      <c r="F154" s="357"/>
      <c r="G154" s="358"/>
      <c r="H154" s="359" t="s">
        <v>648</v>
      </c>
      <c r="I154" s="360"/>
      <c r="J154" s="360"/>
      <c r="K154" s="361"/>
      <c r="L154" s="361"/>
      <c r="M154" s="362"/>
      <c r="S154"/>
      <c r="T154"/>
    </row>
    <row r="155" spans="1:20" s="216" customFormat="1" ht="32.25" customHeight="1" x14ac:dyDescent="0.2">
      <c r="A155" s="96">
        <v>160</v>
      </c>
      <c r="B155" s="354" t="str">
        <f t="shared" si="2"/>
        <v>3000M--</v>
      </c>
      <c r="C155" s="355"/>
      <c r="D155" s="355"/>
      <c r="E155" s="356"/>
      <c r="F155" s="357"/>
      <c r="G155" s="358"/>
      <c r="H155" s="359" t="s">
        <v>648</v>
      </c>
      <c r="I155" s="360"/>
      <c r="J155" s="360"/>
      <c r="K155" s="361"/>
      <c r="L155" s="361"/>
      <c r="M155" s="362"/>
      <c r="S155"/>
      <c r="T155"/>
    </row>
    <row r="156" spans="1:20" s="216" customFormat="1" ht="32.25" customHeight="1" x14ac:dyDescent="0.2">
      <c r="A156" s="96">
        <v>161</v>
      </c>
      <c r="B156" s="354" t="str">
        <f t="shared" si="2"/>
        <v>3000M--</v>
      </c>
      <c r="C156" s="355"/>
      <c r="D156" s="355"/>
      <c r="E156" s="356"/>
      <c r="F156" s="357"/>
      <c r="G156" s="358"/>
      <c r="H156" s="359" t="s">
        <v>648</v>
      </c>
      <c r="I156" s="360"/>
      <c r="J156" s="360"/>
      <c r="K156" s="361"/>
      <c r="L156" s="361"/>
      <c r="M156" s="362"/>
      <c r="S156"/>
      <c r="T156"/>
    </row>
    <row r="157" spans="1:20" s="216" customFormat="1" ht="32.25" customHeight="1" x14ac:dyDescent="0.2">
      <c r="A157" s="96">
        <v>162</v>
      </c>
      <c r="B157" s="354" t="str">
        <f t="shared" si="2"/>
        <v>3000M--</v>
      </c>
      <c r="C157" s="355"/>
      <c r="D157" s="355"/>
      <c r="E157" s="356"/>
      <c r="F157" s="357"/>
      <c r="G157" s="358"/>
      <c r="H157" s="359" t="s">
        <v>648</v>
      </c>
      <c r="I157" s="360"/>
      <c r="J157" s="360"/>
      <c r="K157" s="361"/>
      <c r="L157" s="361"/>
      <c r="M157" s="362"/>
      <c r="S157"/>
      <c r="T157"/>
    </row>
    <row r="158" spans="1:20" s="216" customFormat="1" ht="32.25" customHeight="1" x14ac:dyDescent="0.2">
      <c r="A158" s="96">
        <v>163</v>
      </c>
      <c r="B158" s="354" t="str">
        <f t="shared" si="2"/>
        <v>3000M--</v>
      </c>
      <c r="C158" s="355"/>
      <c r="D158" s="355"/>
      <c r="E158" s="356"/>
      <c r="F158" s="357"/>
      <c r="G158" s="358"/>
      <c r="H158" s="359" t="s">
        <v>648</v>
      </c>
      <c r="I158" s="360"/>
      <c r="J158" s="360"/>
      <c r="K158" s="361"/>
      <c r="L158" s="361"/>
      <c r="M158" s="362"/>
      <c r="S158"/>
      <c r="T158"/>
    </row>
    <row r="159" spans="1:20" s="216" customFormat="1" ht="32.25" customHeight="1" x14ac:dyDescent="0.2">
      <c r="A159" s="96">
        <v>164</v>
      </c>
      <c r="B159" s="354" t="str">
        <f t="shared" si="2"/>
        <v>3000M--</v>
      </c>
      <c r="C159" s="355"/>
      <c r="D159" s="355"/>
      <c r="E159" s="356"/>
      <c r="F159" s="357"/>
      <c r="G159" s="358"/>
      <c r="H159" s="359" t="s">
        <v>648</v>
      </c>
      <c r="I159" s="360"/>
      <c r="J159" s="360"/>
      <c r="K159" s="361"/>
      <c r="L159" s="361"/>
      <c r="M159" s="362"/>
      <c r="S159"/>
      <c r="T159"/>
    </row>
    <row r="160" spans="1:20" s="216" customFormat="1" ht="32.25" customHeight="1" x14ac:dyDescent="0.2">
      <c r="A160" s="96">
        <v>165</v>
      </c>
      <c r="B160" s="354" t="str">
        <f t="shared" si="2"/>
        <v>3000M--</v>
      </c>
      <c r="C160" s="355"/>
      <c r="D160" s="355"/>
      <c r="E160" s="356"/>
      <c r="F160" s="357"/>
      <c r="G160" s="358"/>
      <c r="H160" s="359" t="s">
        <v>648</v>
      </c>
      <c r="I160" s="360"/>
      <c r="J160" s="360"/>
      <c r="K160" s="361"/>
      <c r="L160" s="361"/>
      <c r="M160" s="362"/>
      <c r="S160"/>
      <c r="T160"/>
    </row>
    <row r="161" spans="1:20" s="216" customFormat="1" ht="32.25" customHeight="1" x14ac:dyDescent="0.2">
      <c r="A161" s="469"/>
      <c r="B161" s="470"/>
      <c r="C161" s="363"/>
      <c r="D161" s="363"/>
      <c r="E161" s="364"/>
      <c r="F161" s="365"/>
      <c r="G161" s="366"/>
      <c r="H161" s="367"/>
      <c r="I161" s="368"/>
      <c r="J161" s="368"/>
      <c r="K161" s="369"/>
      <c r="L161" s="369"/>
      <c r="M161" s="370"/>
      <c r="S161"/>
      <c r="T161"/>
    </row>
    <row r="162" spans="1:20" s="216" customFormat="1" ht="32.25" customHeight="1" x14ac:dyDescent="0.2">
      <c r="A162" s="96">
        <v>199</v>
      </c>
      <c r="B162" s="354" t="str">
        <f t="shared" ref="B162:B213" si="3">CONCATENATE(H162,"-",K162,"-",L162)</f>
        <v>400M--</v>
      </c>
      <c r="C162" s="355"/>
      <c r="D162" s="355"/>
      <c r="E162" s="356"/>
      <c r="F162" s="357"/>
      <c r="G162" s="358"/>
      <c r="H162" s="359" t="s">
        <v>462</v>
      </c>
      <c r="I162" s="427"/>
      <c r="J162" s="427"/>
      <c r="K162" s="361"/>
      <c r="L162" s="361"/>
      <c r="M162" s="361"/>
      <c r="S162"/>
      <c r="T162"/>
    </row>
    <row r="163" spans="1:20" s="216" customFormat="1" ht="32.25" customHeight="1" x14ac:dyDescent="0.2">
      <c r="A163" s="96">
        <v>201</v>
      </c>
      <c r="B163" s="354" t="str">
        <f t="shared" si="3"/>
        <v>400M--</v>
      </c>
      <c r="C163" s="355"/>
      <c r="D163" s="355"/>
      <c r="E163" s="356"/>
      <c r="F163" s="357"/>
      <c r="G163" s="358"/>
      <c r="H163" s="359" t="s">
        <v>462</v>
      </c>
      <c r="I163" s="427"/>
      <c r="J163" s="427"/>
      <c r="K163" s="361"/>
      <c r="L163" s="361"/>
      <c r="M163" s="362"/>
      <c r="S163"/>
      <c r="T163"/>
    </row>
    <row r="164" spans="1:20" s="216" customFormat="1" ht="32.25" customHeight="1" x14ac:dyDescent="0.2">
      <c r="A164" s="96">
        <v>202</v>
      </c>
      <c r="B164" s="354" t="str">
        <f t="shared" si="3"/>
        <v>400M--</v>
      </c>
      <c r="C164" s="355"/>
      <c r="D164" s="355"/>
      <c r="E164" s="356"/>
      <c r="F164" s="357"/>
      <c r="G164" s="358"/>
      <c r="H164" s="359" t="s">
        <v>462</v>
      </c>
      <c r="I164" s="427"/>
      <c r="J164" s="427"/>
      <c r="K164" s="361"/>
      <c r="L164" s="361"/>
      <c r="M164" s="362"/>
      <c r="S164"/>
      <c r="T164"/>
    </row>
    <row r="165" spans="1:20" s="216" customFormat="1" ht="32.25" customHeight="1" x14ac:dyDescent="0.2">
      <c r="A165" s="96">
        <v>203</v>
      </c>
      <c r="B165" s="354" t="str">
        <f t="shared" si="3"/>
        <v>400M--</v>
      </c>
      <c r="C165" s="355"/>
      <c r="D165" s="355"/>
      <c r="E165" s="356"/>
      <c r="F165" s="357"/>
      <c r="G165" s="358"/>
      <c r="H165" s="359" t="s">
        <v>462</v>
      </c>
      <c r="I165" s="427"/>
      <c r="J165" s="427"/>
      <c r="K165" s="361"/>
      <c r="L165" s="361"/>
      <c r="M165" s="362"/>
      <c r="S165"/>
      <c r="T165"/>
    </row>
    <row r="166" spans="1:20" s="216" customFormat="1" ht="32.25" customHeight="1" x14ac:dyDescent="0.2">
      <c r="A166" s="96">
        <v>204</v>
      </c>
      <c r="B166" s="354" t="str">
        <f t="shared" si="3"/>
        <v>400M--</v>
      </c>
      <c r="C166" s="355"/>
      <c r="D166" s="355"/>
      <c r="E166" s="356"/>
      <c r="F166" s="357"/>
      <c r="G166" s="358"/>
      <c r="H166" s="359" t="s">
        <v>462</v>
      </c>
      <c r="I166" s="427"/>
      <c r="J166" s="427"/>
      <c r="K166" s="361"/>
      <c r="L166" s="361"/>
      <c r="M166" s="362"/>
      <c r="S166"/>
      <c r="T166"/>
    </row>
    <row r="167" spans="1:20" s="216" customFormat="1" ht="32.25" customHeight="1" x14ac:dyDescent="0.2">
      <c r="A167" s="96">
        <v>205</v>
      </c>
      <c r="B167" s="354" t="str">
        <f t="shared" si="3"/>
        <v>400M--</v>
      </c>
      <c r="C167" s="355"/>
      <c r="D167" s="355"/>
      <c r="E167" s="356"/>
      <c r="F167" s="357"/>
      <c r="G167" s="358"/>
      <c r="H167" s="359" t="s">
        <v>462</v>
      </c>
      <c r="I167" s="427"/>
      <c r="J167" s="427"/>
      <c r="K167" s="361"/>
      <c r="L167" s="361"/>
      <c r="M167" s="362"/>
      <c r="S167"/>
      <c r="T167"/>
    </row>
    <row r="168" spans="1:20" s="216" customFormat="1" ht="32.25" customHeight="1" x14ac:dyDescent="0.2">
      <c r="A168" s="96">
        <v>206</v>
      </c>
      <c r="B168" s="354" t="str">
        <f t="shared" si="3"/>
        <v>400M--</v>
      </c>
      <c r="C168" s="355"/>
      <c r="D168" s="355"/>
      <c r="E168" s="356"/>
      <c r="F168" s="357"/>
      <c r="G168" s="358"/>
      <c r="H168" s="359" t="s">
        <v>462</v>
      </c>
      <c r="I168" s="427"/>
      <c r="J168" s="427"/>
      <c r="K168" s="361"/>
      <c r="L168" s="361"/>
      <c r="M168" s="362"/>
      <c r="S168"/>
      <c r="T168"/>
    </row>
    <row r="169" spans="1:20" s="216" customFormat="1" ht="32.25" customHeight="1" x14ac:dyDescent="0.2">
      <c r="A169" s="96">
        <v>207</v>
      </c>
      <c r="B169" s="354" t="str">
        <f t="shared" si="3"/>
        <v>400M--</v>
      </c>
      <c r="C169" s="355"/>
      <c r="D169" s="355"/>
      <c r="E169" s="356"/>
      <c r="F169" s="357"/>
      <c r="G169" s="358"/>
      <c r="H169" s="359" t="s">
        <v>462</v>
      </c>
      <c r="I169" s="427"/>
      <c r="J169" s="427"/>
      <c r="K169" s="361"/>
      <c r="L169" s="361"/>
      <c r="M169" s="362"/>
      <c r="S169"/>
      <c r="T169"/>
    </row>
    <row r="170" spans="1:20" s="216" customFormat="1" ht="32.25" customHeight="1" x14ac:dyDescent="0.2">
      <c r="A170" s="96">
        <v>208</v>
      </c>
      <c r="B170" s="354" t="str">
        <f t="shared" si="3"/>
        <v>400M--</v>
      </c>
      <c r="C170" s="355"/>
      <c r="D170" s="355"/>
      <c r="E170" s="356"/>
      <c r="F170" s="357"/>
      <c r="G170" s="358"/>
      <c r="H170" s="359" t="s">
        <v>462</v>
      </c>
      <c r="I170" s="427"/>
      <c r="J170" s="427"/>
      <c r="K170" s="361"/>
      <c r="L170" s="361"/>
      <c r="M170" s="362"/>
      <c r="S170"/>
      <c r="T170"/>
    </row>
    <row r="171" spans="1:20" s="216" customFormat="1" ht="32.25" customHeight="1" x14ac:dyDescent="0.2">
      <c r="A171" s="96">
        <v>210</v>
      </c>
      <c r="B171" s="354" t="str">
        <f t="shared" si="3"/>
        <v>400M--</v>
      </c>
      <c r="C171" s="355"/>
      <c r="D171" s="355"/>
      <c r="E171" s="356"/>
      <c r="F171" s="357"/>
      <c r="G171" s="358"/>
      <c r="H171" s="359" t="s">
        <v>462</v>
      </c>
      <c r="I171" s="427"/>
      <c r="J171" s="427"/>
      <c r="K171" s="361"/>
      <c r="L171" s="361"/>
      <c r="M171" s="362"/>
      <c r="S171"/>
      <c r="T171"/>
    </row>
    <row r="172" spans="1:20" s="216" customFormat="1" ht="32.25" customHeight="1" x14ac:dyDescent="0.2">
      <c r="A172" s="96">
        <v>211</v>
      </c>
      <c r="B172" s="354" t="str">
        <f t="shared" si="3"/>
        <v>400M--</v>
      </c>
      <c r="C172" s="355"/>
      <c r="D172" s="355"/>
      <c r="E172" s="356"/>
      <c r="F172" s="357"/>
      <c r="G172" s="358"/>
      <c r="H172" s="359" t="s">
        <v>462</v>
      </c>
      <c r="I172" s="427"/>
      <c r="J172" s="427"/>
      <c r="K172" s="361"/>
      <c r="L172" s="361"/>
      <c r="M172" s="362"/>
      <c r="S172"/>
      <c r="T172"/>
    </row>
    <row r="173" spans="1:20" s="216" customFormat="1" ht="32.25" customHeight="1" x14ac:dyDescent="0.2">
      <c r="A173" s="96">
        <v>212</v>
      </c>
      <c r="B173" s="354" t="str">
        <f t="shared" si="3"/>
        <v>400M--</v>
      </c>
      <c r="C173" s="355"/>
      <c r="D173" s="355"/>
      <c r="E173" s="356"/>
      <c r="F173" s="357"/>
      <c r="G173" s="358"/>
      <c r="H173" s="359" t="s">
        <v>462</v>
      </c>
      <c r="I173" s="427"/>
      <c r="J173" s="427"/>
      <c r="K173" s="361"/>
      <c r="L173" s="361"/>
      <c r="M173" s="362"/>
      <c r="S173"/>
      <c r="T173"/>
    </row>
    <row r="174" spans="1:20" s="216" customFormat="1" ht="32.25" customHeight="1" x14ac:dyDescent="0.2">
      <c r="A174" s="96">
        <v>213</v>
      </c>
      <c r="B174" s="354" t="str">
        <f t="shared" si="3"/>
        <v>400M--</v>
      </c>
      <c r="C174" s="355"/>
      <c r="D174" s="355"/>
      <c r="E174" s="356"/>
      <c r="F174" s="357"/>
      <c r="G174" s="358"/>
      <c r="H174" s="359" t="s">
        <v>462</v>
      </c>
      <c r="I174" s="427"/>
      <c r="J174" s="427"/>
      <c r="K174" s="361"/>
      <c r="L174" s="361"/>
      <c r="M174" s="362"/>
      <c r="S174"/>
      <c r="T174"/>
    </row>
    <row r="175" spans="1:20" s="216" customFormat="1" ht="32.25" customHeight="1" x14ac:dyDescent="0.2">
      <c r="A175" s="96">
        <v>214</v>
      </c>
      <c r="B175" s="354" t="str">
        <f t="shared" si="3"/>
        <v>400M--</v>
      </c>
      <c r="C175" s="355"/>
      <c r="D175" s="355"/>
      <c r="E175" s="356"/>
      <c r="F175" s="357"/>
      <c r="G175" s="358"/>
      <c r="H175" s="359" t="s">
        <v>462</v>
      </c>
      <c r="I175" s="427"/>
      <c r="J175" s="427"/>
      <c r="K175" s="361"/>
      <c r="L175" s="361"/>
      <c r="M175" s="362"/>
      <c r="S175"/>
      <c r="T175"/>
    </row>
    <row r="176" spans="1:20" s="216" customFormat="1" ht="32.25" customHeight="1" x14ac:dyDescent="0.2">
      <c r="A176" s="96">
        <v>215</v>
      </c>
      <c r="B176" s="354" t="str">
        <f t="shared" si="3"/>
        <v>400M--</v>
      </c>
      <c r="C176" s="355"/>
      <c r="D176" s="355"/>
      <c r="E176" s="356"/>
      <c r="F176" s="357"/>
      <c r="G176" s="358"/>
      <c r="H176" s="359" t="s">
        <v>462</v>
      </c>
      <c r="I176" s="360"/>
      <c r="J176" s="360"/>
      <c r="K176" s="361"/>
      <c r="L176" s="361"/>
      <c r="M176" s="362"/>
      <c r="S176"/>
      <c r="T176"/>
    </row>
    <row r="177" spans="1:20" s="216" customFormat="1" ht="32.25" customHeight="1" x14ac:dyDescent="0.2">
      <c r="A177" s="96">
        <v>216</v>
      </c>
      <c r="B177" s="354" t="str">
        <f t="shared" si="3"/>
        <v>400M--</v>
      </c>
      <c r="C177" s="355"/>
      <c r="D177" s="355"/>
      <c r="E177" s="356"/>
      <c r="F177" s="357"/>
      <c r="G177" s="358"/>
      <c r="H177" s="359" t="s">
        <v>462</v>
      </c>
      <c r="I177" s="360"/>
      <c r="J177" s="360"/>
      <c r="K177" s="361"/>
      <c r="L177" s="361"/>
      <c r="M177" s="362"/>
      <c r="S177"/>
      <c r="T177"/>
    </row>
    <row r="178" spans="1:20" s="216" customFormat="1" ht="32.25" customHeight="1" x14ac:dyDescent="0.2">
      <c r="A178" s="96">
        <v>217</v>
      </c>
      <c r="B178" s="354" t="str">
        <f t="shared" si="3"/>
        <v>400M--</v>
      </c>
      <c r="C178" s="355"/>
      <c r="D178" s="355"/>
      <c r="E178" s="356"/>
      <c r="F178" s="357"/>
      <c r="G178" s="358"/>
      <c r="H178" s="359" t="s">
        <v>462</v>
      </c>
      <c r="I178" s="360"/>
      <c r="J178" s="360"/>
      <c r="K178" s="361"/>
      <c r="L178" s="361"/>
      <c r="M178" s="362"/>
      <c r="S178"/>
      <c r="T178"/>
    </row>
    <row r="179" spans="1:20" s="216" customFormat="1" ht="32.25" customHeight="1" x14ac:dyDescent="0.2">
      <c r="A179" s="96">
        <v>218</v>
      </c>
      <c r="B179" s="354" t="str">
        <f t="shared" si="3"/>
        <v>400M--</v>
      </c>
      <c r="C179" s="355"/>
      <c r="D179" s="355"/>
      <c r="E179" s="356"/>
      <c r="F179" s="357"/>
      <c r="G179" s="358"/>
      <c r="H179" s="359" t="s">
        <v>462</v>
      </c>
      <c r="I179" s="360"/>
      <c r="J179" s="360"/>
      <c r="K179" s="361"/>
      <c r="L179" s="361"/>
      <c r="M179" s="362"/>
      <c r="S179"/>
      <c r="T179"/>
    </row>
    <row r="180" spans="1:20" s="216" customFormat="1" ht="32.25" customHeight="1" x14ac:dyDescent="0.2">
      <c r="A180" s="96">
        <v>219</v>
      </c>
      <c r="B180" s="354" t="str">
        <f t="shared" si="3"/>
        <v>400M--</v>
      </c>
      <c r="C180" s="355"/>
      <c r="D180" s="355"/>
      <c r="E180" s="356"/>
      <c r="F180" s="357"/>
      <c r="G180" s="358"/>
      <c r="H180" s="359" t="s">
        <v>462</v>
      </c>
      <c r="I180" s="360"/>
      <c r="J180" s="360"/>
      <c r="K180" s="361"/>
      <c r="L180" s="361"/>
      <c r="M180" s="362"/>
      <c r="S180"/>
      <c r="T180"/>
    </row>
    <row r="181" spans="1:20" s="216" customFormat="1" ht="32.25" customHeight="1" x14ac:dyDescent="0.2">
      <c r="A181" s="96">
        <v>220</v>
      </c>
      <c r="B181" s="354" t="str">
        <f t="shared" si="3"/>
        <v>400M--</v>
      </c>
      <c r="C181" s="355"/>
      <c r="D181" s="355"/>
      <c r="E181" s="356"/>
      <c r="F181" s="357"/>
      <c r="G181" s="358"/>
      <c r="H181" s="359" t="s">
        <v>462</v>
      </c>
      <c r="I181" s="360"/>
      <c r="J181" s="360"/>
      <c r="K181" s="361"/>
      <c r="L181" s="361"/>
      <c r="M181" s="362"/>
      <c r="S181"/>
      <c r="T181"/>
    </row>
    <row r="182" spans="1:20" s="216" customFormat="1" ht="32.25" customHeight="1" x14ac:dyDescent="0.2">
      <c r="A182" s="96">
        <v>221</v>
      </c>
      <c r="B182" s="354" t="str">
        <f t="shared" si="3"/>
        <v>400M--</v>
      </c>
      <c r="C182" s="355"/>
      <c r="D182" s="355"/>
      <c r="E182" s="356"/>
      <c r="F182" s="357"/>
      <c r="G182" s="358"/>
      <c r="H182" s="359" t="s">
        <v>462</v>
      </c>
      <c r="I182" s="360"/>
      <c r="J182" s="360"/>
      <c r="K182" s="361"/>
      <c r="L182" s="361"/>
      <c r="M182" s="362"/>
      <c r="S182"/>
      <c r="T182"/>
    </row>
    <row r="183" spans="1:20" s="216" customFormat="1" ht="32.25" customHeight="1" x14ac:dyDescent="0.2">
      <c r="A183" s="96">
        <v>222</v>
      </c>
      <c r="B183" s="354" t="str">
        <f t="shared" si="3"/>
        <v>400M--</v>
      </c>
      <c r="C183" s="355"/>
      <c r="D183" s="355"/>
      <c r="E183" s="356"/>
      <c r="F183" s="357"/>
      <c r="G183" s="358"/>
      <c r="H183" s="359" t="s">
        <v>462</v>
      </c>
      <c r="I183" s="360"/>
      <c r="J183" s="360"/>
      <c r="K183" s="361"/>
      <c r="L183" s="361"/>
      <c r="M183" s="362"/>
      <c r="S183"/>
      <c r="T183"/>
    </row>
    <row r="184" spans="1:20" s="216" customFormat="1" ht="32.25" customHeight="1" x14ac:dyDescent="0.2">
      <c r="A184" s="96">
        <v>223</v>
      </c>
      <c r="B184" s="354" t="str">
        <f t="shared" si="3"/>
        <v>400M--</v>
      </c>
      <c r="C184" s="355"/>
      <c r="D184" s="355"/>
      <c r="E184" s="356"/>
      <c r="F184" s="357"/>
      <c r="G184" s="358"/>
      <c r="H184" s="359" t="s">
        <v>462</v>
      </c>
      <c r="I184" s="360"/>
      <c r="J184" s="360"/>
      <c r="K184" s="361"/>
      <c r="L184" s="361"/>
      <c r="M184" s="362"/>
      <c r="S184"/>
      <c r="T184"/>
    </row>
    <row r="185" spans="1:20" s="216" customFormat="1" ht="32.25" customHeight="1" x14ac:dyDescent="0.2">
      <c r="A185" s="96">
        <v>224</v>
      </c>
      <c r="B185" s="354" t="str">
        <f t="shared" si="3"/>
        <v>400M--</v>
      </c>
      <c r="C185" s="355"/>
      <c r="D185" s="355"/>
      <c r="E185" s="356"/>
      <c r="F185" s="357"/>
      <c r="G185" s="358"/>
      <c r="H185" s="359" t="s">
        <v>462</v>
      </c>
      <c r="I185" s="360"/>
      <c r="J185" s="360"/>
      <c r="K185" s="361"/>
      <c r="L185" s="361"/>
      <c r="M185" s="362"/>
      <c r="S185"/>
      <c r="T185"/>
    </row>
    <row r="186" spans="1:20" s="216" customFormat="1" ht="32.25" customHeight="1" x14ac:dyDescent="0.2">
      <c r="A186" s="96">
        <v>225</v>
      </c>
      <c r="B186" s="354" t="str">
        <f t="shared" si="3"/>
        <v>400M--</v>
      </c>
      <c r="C186" s="355"/>
      <c r="D186" s="355"/>
      <c r="E186" s="356"/>
      <c r="F186" s="357"/>
      <c r="G186" s="358"/>
      <c r="H186" s="359" t="s">
        <v>462</v>
      </c>
      <c r="I186" s="360"/>
      <c r="J186" s="360"/>
      <c r="K186" s="361"/>
      <c r="L186" s="361"/>
      <c r="M186" s="362"/>
      <c r="S186"/>
      <c r="T186"/>
    </row>
    <row r="187" spans="1:20" s="216" customFormat="1" ht="32.25" customHeight="1" x14ac:dyDescent="0.2">
      <c r="A187" s="96">
        <v>226</v>
      </c>
      <c r="B187" s="354" t="str">
        <f t="shared" si="3"/>
        <v>400M--</v>
      </c>
      <c r="C187" s="355"/>
      <c r="D187" s="355"/>
      <c r="E187" s="356"/>
      <c r="F187" s="357"/>
      <c r="G187" s="358"/>
      <c r="H187" s="359" t="s">
        <v>462</v>
      </c>
      <c r="I187" s="360"/>
      <c r="J187" s="360"/>
      <c r="K187" s="361"/>
      <c r="L187" s="361"/>
      <c r="M187" s="362"/>
      <c r="S187"/>
      <c r="T187"/>
    </row>
    <row r="188" spans="1:20" s="216" customFormat="1" ht="32.25" customHeight="1" x14ac:dyDescent="0.2">
      <c r="A188" s="96">
        <v>227</v>
      </c>
      <c r="B188" s="354" t="str">
        <f t="shared" si="3"/>
        <v>400M--</v>
      </c>
      <c r="C188" s="355"/>
      <c r="D188" s="355"/>
      <c r="E188" s="356"/>
      <c r="F188" s="357"/>
      <c r="G188" s="358"/>
      <c r="H188" s="359" t="s">
        <v>462</v>
      </c>
      <c r="I188" s="360"/>
      <c r="J188" s="360"/>
      <c r="K188" s="361"/>
      <c r="L188" s="361"/>
      <c r="M188" s="362"/>
      <c r="S188"/>
      <c r="T188"/>
    </row>
    <row r="189" spans="1:20" s="216" customFormat="1" ht="32.25" customHeight="1" x14ac:dyDescent="0.2">
      <c r="A189" s="96">
        <v>228</v>
      </c>
      <c r="B189" s="354" t="str">
        <f t="shared" si="3"/>
        <v>400M--</v>
      </c>
      <c r="C189" s="355"/>
      <c r="D189" s="355"/>
      <c r="E189" s="356"/>
      <c r="F189" s="357"/>
      <c r="G189" s="358"/>
      <c r="H189" s="359" t="s">
        <v>462</v>
      </c>
      <c r="I189" s="360"/>
      <c r="J189" s="360"/>
      <c r="K189" s="361"/>
      <c r="L189" s="361"/>
      <c r="M189" s="362"/>
      <c r="S189"/>
      <c r="T189"/>
    </row>
    <row r="190" spans="1:20" s="216" customFormat="1" ht="32.25" customHeight="1" x14ac:dyDescent="0.2">
      <c r="A190" s="96">
        <v>229</v>
      </c>
      <c r="B190" s="354" t="str">
        <f t="shared" si="3"/>
        <v>400M--</v>
      </c>
      <c r="C190" s="355"/>
      <c r="D190" s="355"/>
      <c r="E190" s="356"/>
      <c r="F190" s="357"/>
      <c r="G190" s="358"/>
      <c r="H190" s="359" t="s">
        <v>462</v>
      </c>
      <c r="I190" s="360"/>
      <c r="J190" s="360"/>
      <c r="K190" s="361"/>
      <c r="L190" s="361"/>
      <c r="M190" s="362"/>
      <c r="S190"/>
      <c r="T190"/>
    </row>
    <row r="191" spans="1:20" s="216" customFormat="1" ht="32.25" customHeight="1" x14ac:dyDescent="0.2">
      <c r="A191" s="96">
        <v>230</v>
      </c>
      <c r="B191" s="354" t="str">
        <f t="shared" si="3"/>
        <v>400M--</v>
      </c>
      <c r="C191" s="355"/>
      <c r="D191" s="355"/>
      <c r="E191" s="356"/>
      <c r="F191" s="357"/>
      <c r="G191" s="358"/>
      <c r="H191" s="359" t="s">
        <v>462</v>
      </c>
      <c r="I191" s="360"/>
      <c r="J191" s="360"/>
      <c r="K191" s="361"/>
      <c r="L191" s="361"/>
      <c r="M191" s="362"/>
      <c r="S191"/>
      <c r="T191"/>
    </row>
    <row r="192" spans="1:20" s="216" customFormat="1" ht="32.25" customHeight="1" x14ac:dyDescent="0.2">
      <c r="A192" s="96">
        <v>231</v>
      </c>
      <c r="B192" s="354" t="str">
        <f t="shared" si="3"/>
        <v>400M--</v>
      </c>
      <c r="C192" s="355"/>
      <c r="D192" s="355"/>
      <c r="E192" s="356"/>
      <c r="F192" s="357"/>
      <c r="G192" s="358"/>
      <c r="H192" s="359" t="s">
        <v>462</v>
      </c>
      <c r="I192" s="360"/>
      <c r="J192" s="360"/>
      <c r="K192" s="361"/>
      <c r="L192" s="361"/>
      <c r="M192" s="362"/>
      <c r="S192"/>
      <c r="T192"/>
    </row>
    <row r="193" spans="1:20" s="216" customFormat="1" ht="32.25" customHeight="1" x14ac:dyDescent="0.2">
      <c r="A193" s="96">
        <v>232</v>
      </c>
      <c r="B193" s="354" t="str">
        <f t="shared" si="3"/>
        <v>800M--</v>
      </c>
      <c r="C193" s="363"/>
      <c r="D193" s="363"/>
      <c r="E193" s="364"/>
      <c r="F193" s="365"/>
      <c r="G193" s="366"/>
      <c r="H193" s="367" t="s">
        <v>153</v>
      </c>
      <c r="I193" s="428"/>
      <c r="J193" s="428"/>
      <c r="K193" s="369"/>
      <c r="L193" s="369"/>
      <c r="M193" s="369"/>
      <c r="S193"/>
      <c r="T193"/>
    </row>
    <row r="194" spans="1:20" s="216" customFormat="1" ht="32.25" customHeight="1" x14ac:dyDescent="0.2">
      <c r="A194" s="96">
        <v>233</v>
      </c>
      <c r="B194" s="354" t="str">
        <f t="shared" si="3"/>
        <v>800M--</v>
      </c>
      <c r="C194" s="363"/>
      <c r="D194" s="363"/>
      <c r="E194" s="364"/>
      <c r="F194" s="365"/>
      <c r="G194" s="366"/>
      <c r="H194" s="367" t="s">
        <v>153</v>
      </c>
      <c r="I194" s="428"/>
      <c r="J194" s="428"/>
      <c r="K194" s="369"/>
      <c r="L194" s="369"/>
      <c r="M194" s="370"/>
      <c r="S194"/>
      <c r="T194"/>
    </row>
    <row r="195" spans="1:20" s="216" customFormat="1" ht="32.25" customHeight="1" x14ac:dyDescent="0.2">
      <c r="A195" s="96">
        <v>234</v>
      </c>
      <c r="B195" s="354" t="str">
        <f t="shared" si="3"/>
        <v>800M--</v>
      </c>
      <c r="C195" s="363"/>
      <c r="D195" s="363"/>
      <c r="E195" s="364"/>
      <c r="F195" s="365"/>
      <c r="G195" s="366"/>
      <c r="H195" s="367" t="s">
        <v>153</v>
      </c>
      <c r="I195" s="428"/>
      <c r="J195" s="428"/>
      <c r="K195" s="369"/>
      <c r="L195" s="369"/>
      <c r="M195" s="370"/>
      <c r="S195"/>
      <c r="T195"/>
    </row>
    <row r="196" spans="1:20" s="216" customFormat="1" ht="32.25" customHeight="1" x14ac:dyDescent="0.2">
      <c r="A196" s="96">
        <v>235</v>
      </c>
      <c r="B196" s="354" t="str">
        <f t="shared" si="3"/>
        <v>800M--</v>
      </c>
      <c r="C196" s="363"/>
      <c r="D196" s="363"/>
      <c r="E196" s="364"/>
      <c r="F196" s="365"/>
      <c r="G196" s="366"/>
      <c r="H196" s="367" t="s">
        <v>153</v>
      </c>
      <c r="I196" s="428"/>
      <c r="J196" s="428"/>
      <c r="K196" s="369"/>
      <c r="L196" s="369"/>
      <c r="M196" s="370"/>
      <c r="S196"/>
      <c r="T196"/>
    </row>
    <row r="197" spans="1:20" s="216" customFormat="1" ht="32.25" customHeight="1" x14ac:dyDescent="0.2">
      <c r="A197" s="96">
        <v>236</v>
      </c>
      <c r="B197" s="354" t="str">
        <f t="shared" si="3"/>
        <v>800M--</v>
      </c>
      <c r="C197" s="363"/>
      <c r="D197" s="363"/>
      <c r="E197" s="364"/>
      <c r="F197" s="365"/>
      <c r="G197" s="366"/>
      <c r="H197" s="367" t="s">
        <v>153</v>
      </c>
      <c r="I197" s="428"/>
      <c r="J197" s="428"/>
      <c r="K197" s="369"/>
      <c r="L197" s="369"/>
      <c r="M197" s="370"/>
      <c r="S197"/>
      <c r="T197"/>
    </row>
    <row r="198" spans="1:20" s="216" customFormat="1" ht="32.25" customHeight="1" x14ac:dyDescent="0.2">
      <c r="A198" s="96">
        <v>237</v>
      </c>
      <c r="B198" s="354" t="str">
        <f t="shared" si="3"/>
        <v>800M--</v>
      </c>
      <c r="C198" s="363"/>
      <c r="D198" s="363"/>
      <c r="E198" s="364"/>
      <c r="F198" s="365"/>
      <c r="G198" s="366"/>
      <c r="H198" s="367" t="s">
        <v>153</v>
      </c>
      <c r="I198" s="428"/>
      <c r="J198" s="428"/>
      <c r="K198" s="369"/>
      <c r="L198" s="369"/>
      <c r="M198" s="370"/>
      <c r="S198"/>
      <c r="T198"/>
    </row>
    <row r="199" spans="1:20" s="216" customFormat="1" ht="32.25" customHeight="1" x14ac:dyDescent="0.2">
      <c r="A199" s="96">
        <v>240</v>
      </c>
      <c r="B199" s="354" t="str">
        <f t="shared" si="3"/>
        <v>800M--</v>
      </c>
      <c r="C199" s="363"/>
      <c r="D199" s="363"/>
      <c r="E199" s="364"/>
      <c r="F199" s="365"/>
      <c r="G199" s="366"/>
      <c r="H199" s="367" t="s">
        <v>153</v>
      </c>
      <c r="I199" s="428"/>
      <c r="J199" s="428"/>
      <c r="K199" s="369"/>
      <c r="L199" s="369"/>
      <c r="M199" s="370"/>
      <c r="S199"/>
      <c r="T199"/>
    </row>
    <row r="200" spans="1:20" s="216" customFormat="1" ht="32.25" customHeight="1" x14ac:dyDescent="0.2">
      <c r="A200" s="96">
        <v>241</v>
      </c>
      <c r="B200" s="354" t="str">
        <f t="shared" si="3"/>
        <v>800M--</v>
      </c>
      <c r="C200" s="363"/>
      <c r="D200" s="363"/>
      <c r="E200" s="364"/>
      <c r="F200" s="365"/>
      <c r="G200" s="366"/>
      <c r="H200" s="367" t="s">
        <v>153</v>
      </c>
      <c r="I200" s="428"/>
      <c r="J200" s="428"/>
      <c r="K200" s="369"/>
      <c r="L200" s="369"/>
      <c r="M200" s="370"/>
      <c r="S200"/>
      <c r="T200"/>
    </row>
    <row r="201" spans="1:20" s="216" customFormat="1" ht="32.25" customHeight="1" x14ac:dyDescent="0.2">
      <c r="A201" s="96">
        <v>242</v>
      </c>
      <c r="B201" s="354" t="str">
        <f t="shared" si="3"/>
        <v>800M--</v>
      </c>
      <c r="C201" s="363"/>
      <c r="D201" s="363"/>
      <c r="E201" s="364"/>
      <c r="F201" s="365"/>
      <c r="G201" s="366"/>
      <c r="H201" s="367" t="s">
        <v>153</v>
      </c>
      <c r="I201" s="428"/>
      <c r="J201" s="428"/>
      <c r="K201" s="369"/>
      <c r="L201" s="369"/>
      <c r="M201" s="370"/>
      <c r="S201"/>
      <c r="T201"/>
    </row>
    <row r="202" spans="1:20" s="216" customFormat="1" ht="32.25" customHeight="1" x14ac:dyDescent="0.2">
      <c r="A202" s="96">
        <v>244</v>
      </c>
      <c r="B202" s="354" t="str">
        <f t="shared" si="3"/>
        <v>800M--</v>
      </c>
      <c r="C202" s="363"/>
      <c r="D202" s="363"/>
      <c r="E202" s="364"/>
      <c r="F202" s="365"/>
      <c r="G202" s="366"/>
      <c r="H202" s="367" t="s">
        <v>153</v>
      </c>
      <c r="I202" s="428"/>
      <c r="J202" s="428"/>
      <c r="K202" s="369"/>
      <c r="L202" s="369"/>
      <c r="M202" s="370"/>
      <c r="S202"/>
      <c r="T202"/>
    </row>
    <row r="203" spans="1:20" s="216" customFormat="1" ht="32.25" customHeight="1" x14ac:dyDescent="0.2">
      <c r="A203" s="96">
        <v>245</v>
      </c>
      <c r="B203" s="354" t="str">
        <f t="shared" si="3"/>
        <v>800M--</v>
      </c>
      <c r="C203" s="363"/>
      <c r="D203" s="363"/>
      <c r="E203" s="364"/>
      <c r="F203" s="365"/>
      <c r="G203" s="366"/>
      <c r="H203" s="367" t="s">
        <v>153</v>
      </c>
      <c r="I203" s="428"/>
      <c r="J203" s="428"/>
      <c r="K203" s="369"/>
      <c r="L203" s="369"/>
      <c r="M203" s="370"/>
      <c r="S203"/>
      <c r="T203"/>
    </row>
    <row r="204" spans="1:20" s="216" customFormat="1" ht="32.25" customHeight="1" x14ac:dyDescent="0.2">
      <c r="A204" s="96">
        <v>247</v>
      </c>
      <c r="B204" s="354" t="str">
        <f t="shared" si="3"/>
        <v>800M--</v>
      </c>
      <c r="C204" s="363"/>
      <c r="D204" s="363"/>
      <c r="E204" s="364"/>
      <c r="F204" s="365"/>
      <c r="G204" s="366"/>
      <c r="H204" s="367" t="s">
        <v>153</v>
      </c>
      <c r="I204" s="428"/>
      <c r="J204" s="428"/>
      <c r="K204" s="369"/>
      <c r="L204" s="369"/>
      <c r="M204" s="370"/>
      <c r="S204"/>
      <c r="T204"/>
    </row>
    <row r="205" spans="1:20" s="216" customFormat="1" ht="32.25" customHeight="1" x14ac:dyDescent="0.2">
      <c r="A205" s="96">
        <v>249</v>
      </c>
      <c r="B205" s="354" t="str">
        <f t="shared" si="3"/>
        <v>800M--</v>
      </c>
      <c r="C205" s="363"/>
      <c r="D205" s="363"/>
      <c r="E205" s="364"/>
      <c r="F205" s="365"/>
      <c r="G205" s="366"/>
      <c r="H205" s="367" t="s">
        <v>153</v>
      </c>
      <c r="I205" s="428"/>
      <c r="J205" s="428"/>
      <c r="K205" s="369"/>
      <c r="L205" s="369"/>
      <c r="M205" s="370"/>
      <c r="S205"/>
      <c r="T205"/>
    </row>
    <row r="206" spans="1:20" s="216" customFormat="1" ht="32.25" customHeight="1" x14ac:dyDescent="0.2">
      <c r="A206" s="96">
        <v>250</v>
      </c>
      <c r="B206" s="354" t="str">
        <f t="shared" si="3"/>
        <v>800M--</v>
      </c>
      <c r="C206" s="363"/>
      <c r="D206" s="363"/>
      <c r="E206" s="364"/>
      <c r="F206" s="365"/>
      <c r="G206" s="366"/>
      <c r="H206" s="367" t="s">
        <v>153</v>
      </c>
      <c r="I206" s="428"/>
      <c r="J206" s="428"/>
      <c r="K206" s="369"/>
      <c r="L206" s="369"/>
      <c r="M206" s="370"/>
      <c r="S206"/>
      <c r="T206"/>
    </row>
    <row r="207" spans="1:20" s="216" customFormat="1" ht="32.25" customHeight="1" x14ac:dyDescent="0.2">
      <c r="A207" s="96">
        <v>251</v>
      </c>
      <c r="B207" s="354" t="str">
        <f t="shared" si="3"/>
        <v>800M--</v>
      </c>
      <c r="C207" s="363"/>
      <c r="D207" s="363"/>
      <c r="E207" s="364"/>
      <c r="F207" s="365"/>
      <c r="G207" s="366"/>
      <c r="H207" s="367" t="s">
        <v>153</v>
      </c>
      <c r="I207" s="428"/>
      <c r="J207" s="428"/>
      <c r="K207" s="369"/>
      <c r="L207" s="369"/>
      <c r="M207" s="370"/>
      <c r="S207"/>
      <c r="T207"/>
    </row>
    <row r="208" spans="1:20" s="216" customFormat="1" ht="32.25" customHeight="1" x14ac:dyDescent="0.2">
      <c r="A208" s="96">
        <v>252</v>
      </c>
      <c r="B208" s="354" t="str">
        <f t="shared" si="3"/>
        <v>800M--</v>
      </c>
      <c r="C208" s="363"/>
      <c r="D208" s="363"/>
      <c r="E208" s="364"/>
      <c r="F208" s="365"/>
      <c r="G208" s="366"/>
      <c r="H208" s="367" t="s">
        <v>153</v>
      </c>
      <c r="I208" s="428"/>
      <c r="J208" s="428"/>
      <c r="K208" s="369"/>
      <c r="L208" s="369"/>
      <c r="M208" s="370"/>
      <c r="S208"/>
      <c r="T208"/>
    </row>
    <row r="209" spans="1:20" s="216" customFormat="1" ht="32.25" customHeight="1" x14ac:dyDescent="0.2">
      <c r="A209" s="96">
        <v>253</v>
      </c>
      <c r="B209" s="354" t="str">
        <f t="shared" si="3"/>
        <v>800M--</v>
      </c>
      <c r="C209" s="363"/>
      <c r="D209" s="363"/>
      <c r="E209" s="364"/>
      <c r="F209" s="365"/>
      <c r="G209" s="366"/>
      <c r="H209" s="367" t="s">
        <v>153</v>
      </c>
      <c r="I209" s="428"/>
      <c r="J209" s="428"/>
      <c r="K209" s="369"/>
      <c r="L209" s="369"/>
      <c r="M209" s="370"/>
      <c r="S209"/>
      <c r="T209"/>
    </row>
    <row r="210" spans="1:20" s="216" customFormat="1" ht="32.25" customHeight="1" x14ac:dyDescent="0.2">
      <c r="A210" s="96">
        <v>254</v>
      </c>
      <c r="B210" s="354" t="str">
        <f t="shared" si="3"/>
        <v>800M--</v>
      </c>
      <c r="C210" s="363"/>
      <c r="D210" s="363"/>
      <c r="E210" s="364"/>
      <c r="F210" s="365"/>
      <c r="G210" s="366"/>
      <c r="H210" s="367" t="s">
        <v>153</v>
      </c>
      <c r="I210" s="428"/>
      <c r="J210" s="428"/>
      <c r="K210" s="369"/>
      <c r="L210" s="369"/>
      <c r="M210" s="370"/>
      <c r="S210"/>
      <c r="T210"/>
    </row>
    <row r="211" spans="1:20" s="216" customFormat="1" ht="32.25" customHeight="1" x14ac:dyDescent="0.2">
      <c r="A211" s="96">
        <v>255</v>
      </c>
      <c r="B211" s="354" t="str">
        <f t="shared" si="3"/>
        <v>800M--</v>
      </c>
      <c r="C211" s="363"/>
      <c r="D211" s="363"/>
      <c r="E211" s="364"/>
      <c r="F211" s="365"/>
      <c r="G211" s="366"/>
      <c r="H211" s="367" t="s">
        <v>153</v>
      </c>
      <c r="I211" s="428"/>
      <c r="J211" s="428"/>
      <c r="K211" s="369"/>
      <c r="L211" s="369"/>
      <c r="M211" s="370"/>
      <c r="S211"/>
      <c r="T211"/>
    </row>
    <row r="212" spans="1:20" s="216" customFormat="1" ht="32.25" customHeight="1" x14ac:dyDescent="0.2">
      <c r="A212" s="96">
        <v>256</v>
      </c>
      <c r="B212" s="354" t="str">
        <f t="shared" si="3"/>
        <v>800M--</v>
      </c>
      <c r="C212" s="363"/>
      <c r="D212" s="363"/>
      <c r="E212" s="364"/>
      <c r="F212" s="365"/>
      <c r="G212" s="366"/>
      <c r="H212" s="367" t="s">
        <v>153</v>
      </c>
      <c r="I212" s="428"/>
      <c r="J212" s="428"/>
      <c r="K212" s="369"/>
      <c r="L212" s="369"/>
      <c r="M212" s="370"/>
      <c r="S212"/>
      <c r="T212"/>
    </row>
    <row r="213" spans="1:20" s="216" customFormat="1" ht="32.25" customHeight="1" x14ac:dyDescent="0.2">
      <c r="A213" s="96">
        <v>257</v>
      </c>
      <c r="B213" s="354" t="str">
        <f t="shared" si="3"/>
        <v>800M--</v>
      </c>
      <c r="C213" s="363"/>
      <c r="D213" s="363"/>
      <c r="E213" s="364"/>
      <c r="F213" s="365"/>
      <c r="G213" s="366"/>
      <c r="H213" s="367" t="s">
        <v>153</v>
      </c>
      <c r="I213" s="428"/>
      <c r="J213" s="428"/>
      <c r="K213" s="369"/>
      <c r="L213" s="369"/>
      <c r="M213" s="370"/>
      <c r="S213"/>
      <c r="T213"/>
    </row>
    <row r="214" spans="1:20" s="216" customFormat="1" ht="32.25" customHeight="1" x14ac:dyDescent="0.2">
      <c r="A214" s="96">
        <v>258</v>
      </c>
      <c r="B214" s="354" t="str">
        <f t="shared" ref="B214:B220" si="4">CONCATENATE(H214,"-",K214,"-",L214)</f>
        <v>800M--</v>
      </c>
      <c r="C214" s="363"/>
      <c r="D214" s="363"/>
      <c r="E214" s="364"/>
      <c r="F214" s="365"/>
      <c r="G214" s="366"/>
      <c r="H214" s="367" t="s">
        <v>153</v>
      </c>
      <c r="I214" s="428"/>
      <c r="J214" s="428"/>
      <c r="K214" s="369"/>
      <c r="L214" s="369"/>
      <c r="M214" s="370"/>
      <c r="S214"/>
      <c r="T214"/>
    </row>
    <row r="215" spans="1:20" s="216" customFormat="1" ht="32.25" customHeight="1" x14ac:dyDescent="0.2">
      <c r="A215" s="96">
        <v>259</v>
      </c>
      <c r="B215" s="354" t="str">
        <f t="shared" si="4"/>
        <v>800M--</v>
      </c>
      <c r="C215" s="363"/>
      <c r="D215" s="363"/>
      <c r="E215" s="364"/>
      <c r="F215" s="365"/>
      <c r="G215" s="366"/>
      <c r="H215" s="367" t="s">
        <v>153</v>
      </c>
      <c r="I215" s="428"/>
      <c r="J215" s="428"/>
      <c r="K215" s="369"/>
      <c r="L215" s="369"/>
      <c r="M215" s="370"/>
      <c r="S215"/>
      <c r="T215"/>
    </row>
    <row r="216" spans="1:20" s="216" customFormat="1" ht="32.25" customHeight="1" x14ac:dyDescent="0.2">
      <c r="A216" s="96">
        <v>260</v>
      </c>
      <c r="B216" s="354" t="str">
        <f t="shared" si="4"/>
        <v>800M--</v>
      </c>
      <c r="C216" s="363"/>
      <c r="D216" s="363"/>
      <c r="E216" s="364"/>
      <c r="F216" s="365"/>
      <c r="G216" s="366"/>
      <c r="H216" s="367" t="s">
        <v>153</v>
      </c>
      <c r="I216" s="428"/>
      <c r="J216" s="428"/>
      <c r="K216" s="369"/>
      <c r="L216" s="369"/>
      <c r="M216" s="370"/>
      <c r="S216"/>
      <c r="T216"/>
    </row>
    <row r="217" spans="1:20" s="216" customFormat="1" ht="32.25" customHeight="1" x14ac:dyDescent="0.2">
      <c r="A217" s="96">
        <v>261</v>
      </c>
      <c r="B217" s="354" t="str">
        <f t="shared" si="4"/>
        <v>800M--</v>
      </c>
      <c r="C217" s="363"/>
      <c r="D217" s="363"/>
      <c r="E217" s="364"/>
      <c r="F217" s="365"/>
      <c r="G217" s="366"/>
      <c r="H217" s="367" t="s">
        <v>153</v>
      </c>
      <c r="I217" s="428"/>
      <c r="J217" s="428"/>
      <c r="K217" s="369"/>
      <c r="L217" s="369"/>
      <c r="M217" s="370"/>
      <c r="S217"/>
      <c r="T217"/>
    </row>
    <row r="218" spans="1:20" s="216" customFormat="1" ht="32.25" customHeight="1" x14ac:dyDescent="0.2">
      <c r="A218" s="96">
        <v>262</v>
      </c>
      <c r="B218" s="354" t="str">
        <f t="shared" si="4"/>
        <v>800M--</v>
      </c>
      <c r="C218" s="363"/>
      <c r="D218" s="363"/>
      <c r="E218" s="364"/>
      <c r="F218" s="365"/>
      <c r="G218" s="366"/>
      <c r="H218" s="367" t="s">
        <v>153</v>
      </c>
      <c r="I218" s="428"/>
      <c r="J218" s="428"/>
      <c r="K218" s="369"/>
      <c r="L218" s="369"/>
      <c r="M218" s="370"/>
      <c r="S218"/>
      <c r="T218"/>
    </row>
    <row r="219" spans="1:20" s="216" customFormat="1" ht="32.25" customHeight="1" x14ac:dyDescent="0.2">
      <c r="A219" s="96">
        <v>263</v>
      </c>
      <c r="B219" s="354" t="str">
        <f t="shared" si="4"/>
        <v>800M--</v>
      </c>
      <c r="C219" s="363"/>
      <c r="D219" s="363"/>
      <c r="E219" s="364"/>
      <c r="F219" s="365"/>
      <c r="G219" s="366"/>
      <c r="H219" s="367" t="s">
        <v>153</v>
      </c>
      <c r="I219" s="428"/>
      <c r="J219" s="428"/>
      <c r="K219" s="369"/>
      <c r="L219" s="369"/>
      <c r="M219" s="370"/>
      <c r="S219"/>
      <c r="T219"/>
    </row>
    <row r="220" spans="1:20" s="216" customFormat="1" ht="32.25" customHeight="1" x14ac:dyDescent="0.2">
      <c r="A220" s="96">
        <v>264</v>
      </c>
      <c r="B220" s="354" t="str">
        <f t="shared" si="4"/>
        <v>800M--</v>
      </c>
      <c r="C220" s="363"/>
      <c r="D220" s="363"/>
      <c r="E220" s="364"/>
      <c r="F220" s="365"/>
      <c r="G220" s="366"/>
      <c r="H220" s="367" t="s">
        <v>153</v>
      </c>
      <c r="I220" s="428"/>
      <c r="J220" s="428"/>
      <c r="K220" s="369"/>
      <c r="L220" s="369"/>
      <c r="M220" s="370"/>
      <c r="S220"/>
      <c r="T220"/>
    </row>
    <row r="221" spans="1:20" s="216" customFormat="1" ht="32.25" customHeight="1" x14ac:dyDescent="0.2">
      <c r="A221" s="96">
        <v>266</v>
      </c>
      <c r="B221" s="354" t="str">
        <f t="shared" ref="B221:B284" si="5">CONCATENATE(H221,"-",M221)</f>
        <v>CİRİT-</v>
      </c>
      <c r="C221" s="355"/>
      <c r="D221" s="355"/>
      <c r="E221" s="356"/>
      <c r="F221" s="357"/>
      <c r="G221" s="358"/>
      <c r="H221" s="359" t="s">
        <v>332</v>
      </c>
      <c r="I221" s="360"/>
      <c r="J221" s="360"/>
      <c r="K221" s="361"/>
      <c r="L221" s="361"/>
      <c r="M221" s="362"/>
      <c r="S221"/>
      <c r="T221"/>
    </row>
    <row r="222" spans="1:20" s="216" customFormat="1" ht="32.25" customHeight="1" x14ac:dyDescent="0.2">
      <c r="A222" s="96">
        <v>267</v>
      </c>
      <c r="B222" s="354" t="str">
        <f t="shared" si="5"/>
        <v>CİRİT-</v>
      </c>
      <c r="C222" s="355"/>
      <c r="D222" s="355"/>
      <c r="E222" s="356"/>
      <c r="F222" s="357"/>
      <c r="G222" s="358"/>
      <c r="H222" s="359" t="s">
        <v>332</v>
      </c>
      <c r="I222" s="360"/>
      <c r="J222" s="360"/>
      <c r="K222" s="361"/>
      <c r="L222" s="361"/>
      <c r="M222" s="362"/>
      <c r="S222"/>
      <c r="T222"/>
    </row>
    <row r="223" spans="1:20" s="216" customFormat="1" ht="32.25" customHeight="1" x14ac:dyDescent="0.2">
      <c r="A223" s="96">
        <v>268</v>
      </c>
      <c r="B223" s="354" t="str">
        <f t="shared" si="5"/>
        <v>CİRİT-</v>
      </c>
      <c r="C223" s="355"/>
      <c r="D223" s="355"/>
      <c r="E223" s="356"/>
      <c r="F223" s="357"/>
      <c r="G223" s="358"/>
      <c r="H223" s="359" t="s">
        <v>332</v>
      </c>
      <c r="I223" s="360"/>
      <c r="J223" s="360"/>
      <c r="K223" s="361"/>
      <c r="L223" s="361"/>
      <c r="M223" s="362"/>
      <c r="S223"/>
      <c r="T223"/>
    </row>
    <row r="224" spans="1:20" s="216" customFormat="1" ht="32.25" customHeight="1" x14ac:dyDescent="0.2">
      <c r="A224" s="96">
        <v>269</v>
      </c>
      <c r="B224" s="354" t="str">
        <f t="shared" si="5"/>
        <v>CİRİT-</v>
      </c>
      <c r="C224" s="355"/>
      <c r="D224" s="355"/>
      <c r="E224" s="356"/>
      <c r="F224" s="357"/>
      <c r="G224" s="358"/>
      <c r="H224" s="359" t="s">
        <v>332</v>
      </c>
      <c r="I224" s="360"/>
      <c r="J224" s="360"/>
      <c r="K224" s="361"/>
      <c r="L224" s="361"/>
      <c r="M224" s="362"/>
      <c r="S224"/>
      <c r="T224"/>
    </row>
    <row r="225" spans="1:20" s="216" customFormat="1" ht="32.25" customHeight="1" x14ac:dyDescent="0.2">
      <c r="A225" s="96">
        <v>270</v>
      </c>
      <c r="B225" s="354" t="str">
        <f t="shared" si="5"/>
        <v>CİRİT-</v>
      </c>
      <c r="C225" s="355"/>
      <c r="D225" s="355"/>
      <c r="E225" s="356"/>
      <c r="F225" s="357"/>
      <c r="G225" s="358"/>
      <c r="H225" s="359" t="s">
        <v>332</v>
      </c>
      <c r="I225" s="360"/>
      <c r="J225" s="360"/>
      <c r="K225" s="361"/>
      <c r="L225" s="361"/>
      <c r="M225" s="362"/>
      <c r="S225"/>
      <c r="T225"/>
    </row>
    <row r="226" spans="1:20" s="216" customFormat="1" ht="32.25" customHeight="1" x14ac:dyDescent="0.2">
      <c r="A226" s="96">
        <v>271</v>
      </c>
      <c r="B226" s="354" t="str">
        <f t="shared" si="5"/>
        <v>CİRİT-</v>
      </c>
      <c r="C226" s="355"/>
      <c r="D226" s="355"/>
      <c r="E226" s="356"/>
      <c r="F226" s="357"/>
      <c r="G226" s="358"/>
      <c r="H226" s="359" t="s">
        <v>332</v>
      </c>
      <c r="I226" s="360"/>
      <c r="J226" s="360"/>
      <c r="K226" s="361"/>
      <c r="L226" s="361"/>
      <c r="M226" s="362"/>
      <c r="S226"/>
      <c r="T226"/>
    </row>
    <row r="227" spans="1:20" s="216" customFormat="1" ht="32.25" customHeight="1" x14ac:dyDescent="0.2">
      <c r="A227" s="96">
        <v>272</v>
      </c>
      <c r="B227" s="354" t="str">
        <f t="shared" si="5"/>
        <v>CİRİT-</v>
      </c>
      <c r="C227" s="355"/>
      <c r="D227" s="355"/>
      <c r="E227" s="356"/>
      <c r="F227" s="357"/>
      <c r="G227" s="358"/>
      <c r="H227" s="359" t="s">
        <v>332</v>
      </c>
      <c r="I227" s="360"/>
      <c r="J227" s="360"/>
      <c r="K227" s="361"/>
      <c r="L227" s="361"/>
      <c r="M227" s="362"/>
      <c r="S227"/>
      <c r="T227"/>
    </row>
    <row r="228" spans="1:20" s="216" customFormat="1" ht="32.25" customHeight="1" x14ac:dyDescent="0.2">
      <c r="A228" s="96">
        <v>273</v>
      </c>
      <c r="B228" s="354" t="str">
        <f t="shared" si="5"/>
        <v>CİRİT-</v>
      </c>
      <c r="C228" s="355"/>
      <c r="D228" s="355"/>
      <c r="E228" s="356"/>
      <c r="F228" s="357"/>
      <c r="G228" s="358"/>
      <c r="H228" s="359" t="s">
        <v>332</v>
      </c>
      <c r="I228" s="360"/>
      <c r="J228" s="360"/>
      <c r="K228" s="361"/>
      <c r="L228" s="361"/>
      <c r="M228" s="362"/>
      <c r="S228"/>
      <c r="T228"/>
    </row>
    <row r="229" spans="1:20" s="216" customFormat="1" ht="32.25" customHeight="1" x14ac:dyDescent="0.2">
      <c r="A229" s="96">
        <v>274</v>
      </c>
      <c r="B229" s="354" t="str">
        <f t="shared" si="5"/>
        <v>CİRİT-</v>
      </c>
      <c r="C229" s="355"/>
      <c r="D229" s="355"/>
      <c r="E229" s="356"/>
      <c r="F229" s="357"/>
      <c r="G229" s="358"/>
      <c r="H229" s="359" t="s">
        <v>332</v>
      </c>
      <c r="I229" s="360"/>
      <c r="J229" s="360"/>
      <c r="K229" s="361"/>
      <c r="L229" s="361"/>
      <c r="M229" s="362"/>
      <c r="S229"/>
      <c r="T229"/>
    </row>
    <row r="230" spans="1:20" s="216" customFormat="1" ht="32.25" customHeight="1" x14ac:dyDescent="0.2">
      <c r="A230" s="96">
        <v>275</v>
      </c>
      <c r="B230" s="354" t="str">
        <f t="shared" si="5"/>
        <v>CİRİT-</v>
      </c>
      <c r="C230" s="355"/>
      <c r="D230" s="355"/>
      <c r="E230" s="356"/>
      <c r="F230" s="357"/>
      <c r="G230" s="358"/>
      <c r="H230" s="359" t="s">
        <v>332</v>
      </c>
      <c r="I230" s="360"/>
      <c r="J230" s="360"/>
      <c r="K230" s="361"/>
      <c r="L230" s="361"/>
      <c r="M230" s="362"/>
      <c r="S230"/>
      <c r="T230"/>
    </row>
    <row r="231" spans="1:20" s="134" customFormat="1" ht="32.25" customHeight="1" x14ac:dyDescent="0.2">
      <c r="A231" s="96">
        <v>276</v>
      </c>
      <c r="B231" s="354" t="str">
        <f t="shared" si="5"/>
        <v>CİRİT-</v>
      </c>
      <c r="C231" s="355"/>
      <c r="D231" s="355"/>
      <c r="E231" s="356"/>
      <c r="F231" s="357"/>
      <c r="G231" s="358"/>
      <c r="H231" s="359" t="s">
        <v>332</v>
      </c>
      <c r="I231" s="360"/>
      <c r="J231" s="360"/>
      <c r="K231" s="361"/>
      <c r="L231" s="361"/>
      <c r="M231" s="362"/>
      <c r="S231"/>
      <c r="T231"/>
    </row>
    <row r="232" spans="1:20" s="134" customFormat="1" ht="32.25" customHeight="1" x14ac:dyDescent="0.2">
      <c r="A232" s="96">
        <v>277</v>
      </c>
      <c r="B232" s="354" t="str">
        <f t="shared" si="5"/>
        <v>CİRİT-</v>
      </c>
      <c r="C232" s="355"/>
      <c r="D232" s="355"/>
      <c r="E232" s="356"/>
      <c r="F232" s="357"/>
      <c r="G232" s="358"/>
      <c r="H232" s="359" t="s">
        <v>332</v>
      </c>
      <c r="I232" s="360"/>
      <c r="J232" s="360"/>
      <c r="K232" s="361"/>
      <c r="L232" s="361"/>
      <c r="M232" s="362"/>
      <c r="S232"/>
      <c r="T232"/>
    </row>
    <row r="233" spans="1:20" s="134" customFormat="1" ht="32.25" customHeight="1" x14ac:dyDescent="0.2">
      <c r="A233" s="96">
        <v>278</v>
      </c>
      <c r="B233" s="354" t="str">
        <f t="shared" si="5"/>
        <v>CİRİT-</v>
      </c>
      <c r="C233" s="355"/>
      <c r="D233" s="355"/>
      <c r="E233" s="356"/>
      <c r="F233" s="357"/>
      <c r="G233" s="358"/>
      <c r="H233" s="359" t="s">
        <v>332</v>
      </c>
      <c r="I233" s="360"/>
      <c r="J233" s="360"/>
      <c r="K233" s="361"/>
      <c r="L233" s="361"/>
      <c r="M233" s="362"/>
      <c r="S233"/>
      <c r="T233"/>
    </row>
    <row r="234" spans="1:20" s="134" customFormat="1" ht="32.25" customHeight="1" x14ac:dyDescent="0.2">
      <c r="A234" s="96">
        <v>279</v>
      </c>
      <c r="B234" s="354" t="str">
        <f t="shared" si="5"/>
        <v>CİRİT-</v>
      </c>
      <c r="C234" s="355"/>
      <c r="D234" s="355"/>
      <c r="E234" s="356"/>
      <c r="F234" s="357"/>
      <c r="G234" s="358"/>
      <c r="H234" s="359" t="s">
        <v>332</v>
      </c>
      <c r="I234" s="360"/>
      <c r="J234" s="360"/>
      <c r="K234" s="361"/>
      <c r="L234" s="361"/>
      <c r="M234" s="362"/>
      <c r="S234"/>
      <c r="T234"/>
    </row>
    <row r="235" spans="1:20" s="134" customFormat="1" ht="32.25" customHeight="1" x14ac:dyDescent="0.2">
      <c r="A235" s="96">
        <v>280</v>
      </c>
      <c r="B235" s="354" t="str">
        <f t="shared" si="5"/>
        <v>CİRİT-</v>
      </c>
      <c r="C235" s="355"/>
      <c r="D235" s="355"/>
      <c r="E235" s="356"/>
      <c r="F235" s="357"/>
      <c r="G235" s="358"/>
      <c r="H235" s="359" t="s">
        <v>332</v>
      </c>
      <c r="I235" s="360"/>
      <c r="J235" s="360"/>
      <c r="K235" s="361"/>
      <c r="L235" s="361"/>
      <c r="M235" s="362"/>
      <c r="S235"/>
      <c r="T235"/>
    </row>
    <row r="236" spans="1:20" s="134" customFormat="1" ht="32.25" customHeight="1" x14ac:dyDescent="0.2">
      <c r="A236" s="96">
        <v>281</v>
      </c>
      <c r="B236" s="354" t="str">
        <f t="shared" si="5"/>
        <v>CİRİT-</v>
      </c>
      <c r="C236" s="355"/>
      <c r="D236" s="355"/>
      <c r="E236" s="356"/>
      <c r="F236" s="357"/>
      <c r="G236" s="358"/>
      <c r="H236" s="359" t="s">
        <v>332</v>
      </c>
      <c r="I236" s="360"/>
      <c r="J236" s="360"/>
      <c r="K236" s="361"/>
      <c r="L236" s="361"/>
      <c r="M236" s="362"/>
      <c r="S236"/>
      <c r="T236"/>
    </row>
    <row r="237" spans="1:20" s="134" customFormat="1" ht="32.25" customHeight="1" x14ac:dyDescent="0.2">
      <c r="A237" s="96">
        <v>282</v>
      </c>
      <c r="B237" s="354" t="str">
        <f t="shared" si="5"/>
        <v>CİRİT-</v>
      </c>
      <c r="C237" s="355"/>
      <c r="D237" s="355"/>
      <c r="E237" s="356"/>
      <c r="F237" s="357"/>
      <c r="G237" s="358"/>
      <c r="H237" s="359" t="s">
        <v>332</v>
      </c>
      <c r="I237" s="360"/>
      <c r="J237" s="360"/>
      <c r="K237" s="361"/>
      <c r="L237" s="361"/>
      <c r="M237" s="362"/>
      <c r="S237"/>
      <c r="T237"/>
    </row>
    <row r="238" spans="1:20" s="134" customFormat="1" ht="32.25" customHeight="1" x14ac:dyDescent="0.2">
      <c r="A238" s="96">
        <v>283</v>
      </c>
      <c r="B238" s="354" t="str">
        <f t="shared" si="5"/>
        <v>CİRİT-</v>
      </c>
      <c r="C238" s="355"/>
      <c r="D238" s="355"/>
      <c r="E238" s="356"/>
      <c r="F238" s="357"/>
      <c r="G238" s="358"/>
      <c r="H238" s="359" t="s">
        <v>332</v>
      </c>
      <c r="I238" s="360"/>
      <c r="J238" s="360"/>
      <c r="K238" s="361"/>
      <c r="L238" s="361"/>
      <c r="M238" s="362"/>
      <c r="S238"/>
      <c r="T238"/>
    </row>
    <row r="239" spans="1:20" s="134" customFormat="1" ht="32.25" customHeight="1" x14ac:dyDescent="0.2">
      <c r="A239" s="96">
        <v>284</v>
      </c>
      <c r="B239" s="354" t="str">
        <f t="shared" si="5"/>
        <v>CİRİT-</v>
      </c>
      <c r="C239" s="355"/>
      <c r="D239" s="355"/>
      <c r="E239" s="356"/>
      <c r="F239" s="357"/>
      <c r="G239" s="358"/>
      <c r="H239" s="359" t="s">
        <v>332</v>
      </c>
      <c r="I239" s="360"/>
      <c r="J239" s="360"/>
      <c r="K239" s="361"/>
      <c r="L239" s="361"/>
      <c r="M239" s="362"/>
      <c r="S239"/>
      <c r="T239"/>
    </row>
    <row r="240" spans="1:20" s="134" customFormat="1" ht="32.25" customHeight="1" x14ac:dyDescent="0.2">
      <c r="A240" s="96">
        <v>285</v>
      </c>
      <c r="B240" s="354" t="str">
        <f t="shared" si="5"/>
        <v>CİRİT-</v>
      </c>
      <c r="C240" s="355"/>
      <c r="D240" s="355"/>
      <c r="E240" s="356"/>
      <c r="F240" s="357"/>
      <c r="G240" s="358"/>
      <c r="H240" s="359" t="s">
        <v>332</v>
      </c>
      <c r="I240" s="360"/>
      <c r="J240" s="360"/>
      <c r="K240" s="361"/>
      <c r="L240" s="361"/>
      <c r="M240" s="362"/>
      <c r="S240"/>
      <c r="T240"/>
    </row>
    <row r="241" spans="1:20" s="134" customFormat="1" ht="32.25" customHeight="1" x14ac:dyDescent="0.2">
      <c r="A241" s="96">
        <v>286</v>
      </c>
      <c r="B241" s="354" t="str">
        <f t="shared" si="5"/>
        <v>CİRİT-</v>
      </c>
      <c r="C241" s="355"/>
      <c r="D241" s="355"/>
      <c r="E241" s="356"/>
      <c r="F241" s="357"/>
      <c r="G241" s="358"/>
      <c r="H241" s="359" t="s">
        <v>332</v>
      </c>
      <c r="I241" s="360"/>
      <c r="J241" s="360"/>
      <c r="K241" s="361"/>
      <c r="L241" s="361"/>
      <c r="M241" s="362"/>
      <c r="S241"/>
      <c r="T241"/>
    </row>
    <row r="242" spans="1:20" s="134" customFormat="1" ht="32.25" customHeight="1" x14ac:dyDescent="0.2">
      <c r="A242" s="96">
        <v>287</v>
      </c>
      <c r="B242" s="354" t="str">
        <f t="shared" si="5"/>
        <v>CİRİT-</v>
      </c>
      <c r="C242" s="355"/>
      <c r="D242" s="355"/>
      <c r="E242" s="356"/>
      <c r="F242" s="357"/>
      <c r="G242" s="358"/>
      <c r="H242" s="359" t="s">
        <v>332</v>
      </c>
      <c r="I242" s="360"/>
      <c r="J242" s="360"/>
      <c r="K242" s="361"/>
      <c r="L242" s="361"/>
      <c r="M242" s="362"/>
      <c r="S242"/>
      <c r="T242"/>
    </row>
    <row r="243" spans="1:20" s="134" customFormat="1" ht="32.25" customHeight="1" x14ac:dyDescent="0.2">
      <c r="A243" s="96">
        <v>288</v>
      </c>
      <c r="B243" s="354" t="str">
        <f t="shared" si="5"/>
        <v>CİRİT-</v>
      </c>
      <c r="C243" s="355"/>
      <c r="D243" s="355"/>
      <c r="E243" s="356"/>
      <c r="F243" s="357"/>
      <c r="G243" s="358"/>
      <c r="H243" s="359" t="s">
        <v>332</v>
      </c>
      <c r="I243" s="360"/>
      <c r="J243" s="360"/>
      <c r="K243" s="361"/>
      <c r="L243" s="361"/>
      <c r="M243" s="362"/>
      <c r="S243"/>
      <c r="T243"/>
    </row>
    <row r="244" spans="1:20" s="134" customFormat="1" ht="32.25" customHeight="1" x14ac:dyDescent="0.2">
      <c r="A244" s="96">
        <v>289</v>
      </c>
      <c r="B244" s="354" t="str">
        <f t="shared" si="5"/>
        <v>CİRİT-</v>
      </c>
      <c r="C244" s="355"/>
      <c r="D244" s="355"/>
      <c r="E244" s="356"/>
      <c r="F244" s="357"/>
      <c r="G244" s="358"/>
      <c r="H244" s="359" t="s">
        <v>332</v>
      </c>
      <c r="I244" s="360"/>
      <c r="J244" s="360"/>
      <c r="K244" s="361"/>
      <c r="L244" s="361"/>
      <c r="M244" s="362"/>
      <c r="S244"/>
      <c r="T244"/>
    </row>
    <row r="245" spans="1:20" s="134" customFormat="1" ht="32.25" customHeight="1" x14ac:dyDescent="0.2">
      <c r="A245" s="96">
        <v>290</v>
      </c>
      <c r="B245" s="354" t="str">
        <f t="shared" si="5"/>
        <v>CİRİT-</v>
      </c>
      <c r="C245" s="355"/>
      <c r="D245" s="355"/>
      <c r="E245" s="356"/>
      <c r="F245" s="357"/>
      <c r="G245" s="358"/>
      <c r="H245" s="359" t="s">
        <v>332</v>
      </c>
      <c r="I245" s="360"/>
      <c r="J245" s="360"/>
      <c r="K245" s="361"/>
      <c r="L245" s="361"/>
      <c r="M245" s="362"/>
      <c r="S245"/>
      <c r="T245"/>
    </row>
    <row r="246" spans="1:20" s="134" customFormat="1" ht="32.25" customHeight="1" x14ac:dyDescent="0.2">
      <c r="A246" s="96">
        <v>291</v>
      </c>
      <c r="B246" s="354" t="str">
        <f t="shared" si="5"/>
        <v>CİRİT-</v>
      </c>
      <c r="C246" s="355"/>
      <c r="D246" s="355"/>
      <c r="E246" s="356"/>
      <c r="F246" s="357"/>
      <c r="G246" s="358"/>
      <c r="H246" s="359" t="s">
        <v>332</v>
      </c>
      <c r="I246" s="360"/>
      <c r="J246" s="360"/>
      <c r="K246" s="361"/>
      <c r="L246" s="361"/>
      <c r="M246" s="362"/>
      <c r="S246"/>
      <c r="T246"/>
    </row>
    <row r="247" spans="1:20" s="134" customFormat="1" ht="32.25" customHeight="1" x14ac:dyDescent="0.2">
      <c r="A247" s="96">
        <v>292</v>
      </c>
      <c r="B247" s="354" t="str">
        <f t="shared" si="5"/>
        <v>CİRİT-</v>
      </c>
      <c r="C247" s="355"/>
      <c r="D247" s="355"/>
      <c r="E247" s="356"/>
      <c r="F247" s="357"/>
      <c r="G247" s="358"/>
      <c r="H247" s="359" t="s">
        <v>332</v>
      </c>
      <c r="I247" s="360"/>
      <c r="J247" s="360"/>
      <c r="K247" s="361"/>
      <c r="L247" s="361"/>
      <c r="M247" s="362"/>
      <c r="S247"/>
      <c r="T247"/>
    </row>
    <row r="248" spans="1:20" s="134" customFormat="1" ht="32.25" customHeight="1" x14ac:dyDescent="0.2">
      <c r="A248" s="96">
        <v>293</v>
      </c>
      <c r="B248" s="354" t="str">
        <f t="shared" si="5"/>
        <v>CİRİT-</v>
      </c>
      <c r="C248" s="355"/>
      <c r="D248" s="355"/>
      <c r="E248" s="356"/>
      <c r="F248" s="357"/>
      <c r="G248" s="358"/>
      <c r="H248" s="359" t="s">
        <v>332</v>
      </c>
      <c r="I248" s="360"/>
      <c r="J248" s="360"/>
      <c r="K248" s="361"/>
      <c r="L248" s="361"/>
      <c r="M248" s="362"/>
      <c r="S248"/>
      <c r="T248"/>
    </row>
    <row r="249" spans="1:20" s="134" customFormat="1" ht="32.25" customHeight="1" x14ac:dyDescent="0.2">
      <c r="A249" s="96">
        <v>294</v>
      </c>
      <c r="B249" s="354" t="str">
        <f t="shared" si="5"/>
        <v>CİRİT-</v>
      </c>
      <c r="C249" s="355"/>
      <c r="D249" s="355"/>
      <c r="E249" s="356"/>
      <c r="F249" s="357"/>
      <c r="G249" s="358"/>
      <c r="H249" s="359" t="s">
        <v>332</v>
      </c>
      <c r="I249" s="360"/>
      <c r="J249" s="360"/>
      <c r="K249" s="361"/>
      <c r="L249" s="361"/>
      <c r="M249" s="362"/>
      <c r="S249"/>
      <c r="T249"/>
    </row>
    <row r="250" spans="1:20" s="134" customFormat="1" ht="32.25" customHeight="1" x14ac:dyDescent="0.2">
      <c r="A250" s="96">
        <v>295</v>
      </c>
      <c r="B250" s="354" t="str">
        <f t="shared" si="5"/>
        <v>CİRİT-</v>
      </c>
      <c r="C250" s="355"/>
      <c r="D250" s="355"/>
      <c r="E250" s="356"/>
      <c r="F250" s="357"/>
      <c r="G250" s="358"/>
      <c r="H250" s="359" t="s">
        <v>332</v>
      </c>
      <c r="I250" s="360"/>
      <c r="J250" s="360"/>
      <c r="K250" s="361"/>
      <c r="L250" s="361"/>
      <c r="M250" s="362"/>
      <c r="S250"/>
      <c r="T250"/>
    </row>
    <row r="251" spans="1:20" s="134" customFormat="1" ht="32.25" customHeight="1" x14ac:dyDescent="0.2">
      <c r="A251" s="96">
        <v>296</v>
      </c>
      <c r="B251" s="354" t="str">
        <f t="shared" si="5"/>
        <v>CİRİT-</v>
      </c>
      <c r="C251" s="355"/>
      <c r="D251" s="355"/>
      <c r="E251" s="356"/>
      <c r="F251" s="357"/>
      <c r="G251" s="358"/>
      <c r="H251" s="359" t="s">
        <v>332</v>
      </c>
      <c r="I251" s="360"/>
      <c r="J251" s="360"/>
      <c r="K251" s="361"/>
      <c r="L251" s="361"/>
      <c r="M251" s="362"/>
      <c r="S251"/>
      <c r="T251"/>
    </row>
    <row r="252" spans="1:20" s="134" customFormat="1" ht="32.25" customHeight="1" x14ac:dyDescent="0.2">
      <c r="A252" s="96">
        <v>297</v>
      </c>
      <c r="B252" s="354" t="str">
        <f t="shared" si="5"/>
        <v>CİRİT-</v>
      </c>
      <c r="C252" s="355"/>
      <c r="D252" s="355"/>
      <c r="E252" s="356"/>
      <c r="F252" s="357"/>
      <c r="G252" s="358"/>
      <c r="H252" s="375" t="s">
        <v>332</v>
      </c>
      <c r="I252" s="360"/>
      <c r="J252" s="360"/>
      <c r="K252" s="361"/>
      <c r="L252" s="361"/>
      <c r="M252" s="362"/>
      <c r="S252"/>
      <c r="T252"/>
    </row>
    <row r="253" spans="1:20" s="134" customFormat="1" ht="32.25" customHeight="1" x14ac:dyDescent="0.2">
      <c r="A253" s="96">
        <v>298</v>
      </c>
      <c r="B253" s="354" t="str">
        <f t="shared" si="5"/>
        <v>ÇEKİÇ-</v>
      </c>
      <c r="C253" s="363"/>
      <c r="D253" s="363"/>
      <c r="E253" s="364"/>
      <c r="F253" s="365"/>
      <c r="G253" s="366"/>
      <c r="H253" s="367" t="s">
        <v>837</v>
      </c>
      <c r="I253" s="368"/>
      <c r="J253" s="368"/>
      <c r="K253" s="369"/>
      <c r="L253" s="369"/>
      <c r="M253" s="369"/>
      <c r="S253"/>
      <c r="T253"/>
    </row>
    <row r="254" spans="1:20" s="134" customFormat="1" ht="32.25" customHeight="1" x14ac:dyDescent="0.2">
      <c r="A254" s="96">
        <v>299</v>
      </c>
      <c r="B254" s="354" t="str">
        <f t="shared" si="5"/>
        <v>ÇEKİÇ-</v>
      </c>
      <c r="C254" s="363"/>
      <c r="D254" s="363"/>
      <c r="E254" s="364"/>
      <c r="F254" s="365"/>
      <c r="G254" s="366"/>
      <c r="H254" s="367" t="s">
        <v>837</v>
      </c>
      <c r="I254" s="368"/>
      <c r="J254" s="368"/>
      <c r="K254" s="369"/>
      <c r="L254" s="369"/>
      <c r="M254" s="370"/>
      <c r="S254"/>
      <c r="T254"/>
    </row>
    <row r="255" spans="1:20" s="134" customFormat="1" ht="32.25" customHeight="1" x14ac:dyDescent="0.2">
      <c r="A255" s="96">
        <v>300</v>
      </c>
      <c r="B255" s="354" t="str">
        <f t="shared" si="5"/>
        <v>ÇEKİÇ-</v>
      </c>
      <c r="C255" s="363"/>
      <c r="D255" s="363"/>
      <c r="E255" s="364"/>
      <c r="F255" s="365"/>
      <c r="G255" s="366"/>
      <c r="H255" s="367" t="s">
        <v>837</v>
      </c>
      <c r="I255" s="368"/>
      <c r="J255" s="368"/>
      <c r="K255" s="369"/>
      <c r="L255" s="369"/>
      <c r="M255" s="370"/>
      <c r="S255"/>
      <c r="T255"/>
    </row>
    <row r="256" spans="1:20" s="134" customFormat="1" ht="32.25" customHeight="1" x14ac:dyDescent="0.2">
      <c r="A256" s="96">
        <v>301</v>
      </c>
      <c r="B256" s="354" t="str">
        <f t="shared" si="5"/>
        <v>ÇEKİÇ-</v>
      </c>
      <c r="C256" s="363"/>
      <c r="D256" s="363"/>
      <c r="E256" s="364"/>
      <c r="F256" s="365"/>
      <c r="G256" s="366"/>
      <c r="H256" s="367" t="s">
        <v>837</v>
      </c>
      <c r="I256" s="368"/>
      <c r="J256" s="368"/>
      <c r="K256" s="369"/>
      <c r="L256" s="369"/>
      <c r="M256" s="370"/>
      <c r="S256"/>
      <c r="T256"/>
    </row>
    <row r="257" spans="1:20" s="134" customFormat="1" ht="32.25" customHeight="1" x14ac:dyDescent="0.2">
      <c r="A257" s="96">
        <v>302</v>
      </c>
      <c r="B257" s="354" t="str">
        <f t="shared" si="5"/>
        <v>ÇEKİÇ-</v>
      </c>
      <c r="C257" s="363"/>
      <c r="D257" s="363"/>
      <c r="E257" s="364"/>
      <c r="F257" s="365"/>
      <c r="G257" s="366"/>
      <c r="H257" s="367" t="s">
        <v>837</v>
      </c>
      <c r="I257" s="368"/>
      <c r="J257" s="368"/>
      <c r="K257" s="369"/>
      <c r="L257" s="369"/>
      <c r="M257" s="370"/>
      <c r="S257"/>
      <c r="T257"/>
    </row>
    <row r="258" spans="1:20" s="134" customFormat="1" ht="32.25" customHeight="1" x14ac:dyDescent="0.2">
      <c r="A258" s="96">
        <v>303</v>
      </c>
      <c r="B258" s="354" t="str">
        <f t="shared" si="5"/>
        <v>ÇEKİÇ-</v>
      </c>
      <c r="C258" s="363"/>
      <c r="D258" s="363"/>
      <c r="E258" s="364"/>
      <c r="F258" s="365"/>
      <c r="G258" s="366"/>
      <c r="H258" s="367" t="s">
        <v>837</v>
      </c>
      <c r="I258" s="368"/>
      <c r="J258" s="368"/>
      <c r="K258" s="369"/>
      <c r="L258" s="369"/>
      <c r="M258" s="370"/>
      <c r="S258"/>
      <c r="T258"/>
    </row>
    <row r="259" spans="1:20" s="134" customFormat="1" ht="32.25" customHeight="1" x14ac:dyDescent="0.2">
      <c r="A259" s="96">
        <v>304</v>
      </c>
      <c r="B259" s="354" t="str">
        <f t="shared" si="5"/>
        <v>ÇEKİÇ-</v>
      </c>
      <c r="C259" s="363"/>
      <c r="D259" s="363"/>
      <c r="E259" s="364"/>
      <c r="F259" s="365"/>
      <c r="G259" s="366"/>
      <c r="H259" s="367" t="s">
        <v>837</v>
      </c>
      <c r="I259" s="368"/>
      <c r="J259" s="368"/>
      <c r="K259" s="369"/>
      <c r="L259" s="369"/>
      <c r="M259" s="370"/>
      <c r="S259"/>
      <c r="T259"/>
    </row>
    <row r="260" spans="1:20" s="134" customFormat="1" ht="32.25" customHeight="1" x14ac:dyDescent="0.2">
      <c r="A260" s="96">
        <v>305</v>
      </c>
      <c r="B260" s="354" t="str">
        <f t="shared" si="5"/>
        <v>ÇEKİÇ-</v>
      </c>
      <c r="C260" s="363"/>
      <c r="D260" s="363"/>
      <c r="E260" s="364"/>
      <c r="F260" s="365"/>
      <c r="G260" s="366"/>
      <c r="H260" s="367" t="s">
        <v>837</v>
      </c>
      <c r="I260" s="368"/>
      <c r="J260" s="368"/>
      <c r="K260" s="369"/>
      <c r="L260" s="369"/>
      <c r="M260" s="370"/>
      <c r="S260"/>
      <c r="T260"/>
    </row>
    <row r="261" spans="1:20" s="134" customFormat="1" ht="32.25" customHeight="1" x14ac:dyDescent="0.2">
      <c r="A261" s="96">
        <v>306</v>
      </c>
      <c r="B261" s="354" t="str">
        <f t="shared" si="5"/>
        <v>ÇEKİÇ-</v>
      </c>
      <c r="C261" s="363"/>
      <c r="D261" s="363"/>
      <c r="E261" s="364"/>
      <c r="F261" s="365"/>
      <c r="G261" s="366"/>
      <c r="H261" s="367" t="s">
        <v>837</v>
      </c>
      <c r="I261" s="368"/>
      <c r="J261" s="368"/>
      <c r="K261" s="369"/>
      <c r="L261" s="369"/>
      <c r="M261" s="370"/>
      <c r="S261"/>
      <c r="T261"/>
    </row>
    <row r="262" spans="1:20" s="134" customFormat="1" ht="32.25" customHeight="1" x14ac:dyDescent="0.2">
      <c r="A262" s="96">
        <v>307</v>
      </c>
      <c r="B262" s="354" t="str">
        <f t="shared" si="5"/>
        <v>ÇEKİÇ-</v>
      </c>
      <c r="C262" s="363"/>
      <c r="D262" s="363"/>
      <c r="E262" s="364"/>
      <c r="F262" s="365"/>
      <c r="G262" s="366"/>
      <c r="H262" s="367" t="s">
        <v>837</v>
      </c>
      <c r="I262" s="368"/>
      <c r="J262" s="368"/>
      <c r="K262" s="369"/>
      <c r="L262" s="369"/>
      <c r="M262" s="370"/>
      <c r="S262"/>
      <c r="T262"/>
    </row>
    <row r="263" spans="1:20" s="134" customFormat="1" ht="32.25" customHeight="1" x14ac:dyDescent="0.2">
      <c r="A263" s="96">
        <v>308</v>
      </c>
      <c r="B263" s="354" t="str">
        <f t="shared" si="5"/>
        <v>ÇEKİÇ-</v>
      </c>
      <c r="C263" s="363"/>
      <c r="D263" s="363"/>
      <c r="E263" s="364"/>
      <c r="F263" s="365"/>
      <c r="G263" s="366"/>
      <c r="H263" s="367" t="s">
        <v>837</v>
      </c>
      <c r="I263" s="368"/>
      <c r="J263" s="368"/>
      <c r="K263" s="369"/>
      <c r="L263" s="369"/>
      <c r="M263" s="370"/>
      <c r="S263"/>
      <c r="T263"/>
    </row>
    <row r="264" spans="1:20" s="134" customFormat="1" ht="32.25" customHeight="1" x14ac:dyDescent="0.2">
      <c r="A264" s="96">
        <v>309</v>
      </c>
      <c r="B264" s="354" t="str">
        <f t="shared" si="5"/>
        <v>ÇEKİÇ-</v>
      </c>
      <c r="C264" s="363"/>
      <c r="D264" s="363"/>
      <c r="E264" s="364"/>
      <c r="F264" s="365"/>
      <c r="G264" s="366"/>
      <c r="H264" s="367" t="s">
        <v>837</v>
      </c>
      <c r="I264" s="368"/>
      <c r="J264" s="368"/>
      <c r="K264" s="369"/>
      <c r="L264" s="369"/>
      <c r="M264" s="370"/>
      <c r="S264"/>
      <c r="T264"/>
    </row>
    <row r="265" spans="1:20" s="134" customFormat="1" ht="32.25" customHeight="1" x14ac:dyDescent="0.2">
      <c r="A265" s="96">
        <v>310</v>
      </c>
      <c r="B265" s="354" t="str">
        <f t="shared" si="5"/>
        <v>ÇEKİÇ-</v>
      </c>
      <c r="C265" s="363"/>
      <c r="D265" s="363"/>
      <c r="E265" s="364"/>
      <c r="F265" s="365"/>
      <c r="G265" s="366"/>
      <c r="H265" s="367" t="s">
        <v>837</v>
      </c>
      <c r="I265" s="368"/>
      <c r="J265" s="368"/>
      <c r="K265" s="369"/>
      <c r="L265" s="369"/>
      <c r="M265" s="370"/>
      <c r="S265"/>
      <c r="T265"/>
    </row>
    <row r="266" spans="1:20" s="134" customFormat="1" ht="32.25" customHeight="1" x14ac:dyDescent="0.2">
      <c r="A266" s="96">
        <v>311</v>
      </c>
      <c r="B266" s="354" t="str">
        <f t="shared" si="5"/>
        <v>ÇEKİÇ-</v>
      </c>
      <c r="C266" s="363"/>
      <c r="D266" s="363"/>
      <c r="E266" s="364"/>
      <c r="F266" s="365"/>
      <c r="G266" s="366"/>
      <c r="H266" s="367" t="s">
        <v>837</v>
      </c>
      <c r="I266" s="368"/>
      <c r="J266" s="368"/>
      <c r="K266" s="369"/>
      <c r="L266" s="369"/>
      <c r="M266" s="370"/>
      <c r="S266"/>
      <c r="T266"/>
    </row>
    <row r="267" spans="1:20" s="134" customFormat="1" ht="32.25" customHeight="1" x14ac:dyDescent="0.2">
      <c r="A267" s="96">
        <v>312</v>
      </c>
      <c r="B267" s="354" t="str">
        <f t="shared" si="5"/>
        <v>ÇEKİÇ-</v>
      </c>
      <c r="C267" s="363"/>
      <c r="D267" s="363"/>
      <c r="E267" s="364"/>
      <c r="F267" s="365"/>
      <c r="G267" s="366"/>
      <c r="H267" s="367" t="s">
        <v>837</v>
      </c>
      <c r="I267" s="368"/>
      <c r="J267" s="368"/>
      <c r="K267" s="369"/>
      <c r="L267" s="369"/>
      <c r="M267" s="370"/>
      <c r="S267"/>
      <c r="T267"/>
    </row>
    <row r="268" spans="1:20" s="134" customFormat="1" ht="32.25" customHeight="1" x14ac:dyDescent="0.2">
      <c r="A268" s="96">
        <v>313</v>
      </c>
      <c r="B268" s="354" t="str">
        <f t="shared" si="5"/>
        <v>ÇEKİÇ-</v>
      </c>
      <c r="C268" s="363"/>
      <c r="D268" s="363"/>
      <c r="E268" s="364"/>
      <c r="F268" s="365"/>
      <c r="G268" s="366"/>
      <c r="H268" s="367" t="s">
        <v>837</v>
      </c>
      <c r="I268" s="368"/>
      <c r="J268" s="368"/>
      <c r="K268" s="369"/>
      <c r="L268" s="369"/>
      <c r="M268" s="370"/>
      <c r="S268"/>
      <c r="T268"/>
    </row>
    <row r="269" spans="1:20" s="134" customFormat="1" ht="32.25" customHeight="1" x14ac:dyDescent="0.2">
      <c r="A269" s="96">
        <v>314</v>
      </c>
      <c r="B269" s="354" t="str">
        <f t="shared" si="5"/>
        <v>ÇEKİÇ-</v>
      </c>
      <c r="C269" s="363"/>
      <c r="D269" s="363"/>
      <c r="E269" s="364"/>
      <c r="F269" s="365"/>
      <c r="G269" s="366"/>
      <c r="H269" s="367" t="s">
        <v>837</v>
      </c>
      <c r="I269" s="368"/>
      <c r="J269" s="368"/>
      <c r="K269" s="369"/>
      <c r="L269" s="369"/>
      <c r="M269" s="370"/>
      <c r="S269"/>
      <c r="T269"/>
    </row>
    <row r="270" spans="1:20" s="134" customFormat="1" ht="32.25" customHeight="1" x14ac:dyDescent="0.2">
      <c r="A270" s="96">
        <v>315</v>
      </c>
      <c r="B270" s="354" t="str">
        <f t="shared" si="5"/>
        <v>ÇEKİÇ-</v>
      </c>
      <c r="C270" s="363"/>
      <c r="D270" s="363"/>
      <c r="E270" s="364"/>
      <c r="F270" s="365"/>
      <c r="G270" s="366"/>
      <c r="H270" s="367" t="s">
        <v>837</v>
      </c>
      <c r="I270" s="368"/>
      <c r="J270" s="368"/>
      <c r="K270" s="369"/>
      <c r="L270" s="369"/>
      <c r="M270" s="370"/>
      <c r="S270"/>
      <c r="T270"/>
    </row>
    <row r="271" spans="1:20" s="134" customFormat="1" ht="32.25" customHeight="1" x14ac:dyDescent="0.2">
      <c r="A271" s="96">
        <v>316</v>
      </c>
      <c r="B271" s="354" t="str">
        <f t="shared" si="5"/>
        <v>ÇEKİÇ-</v>
      </c>
      <c r="C271" s="363"/>
      <c r="D271" s="363"/>
      <c r="E271" s="364"/>
      <c r="F271" s="365"/>
      <c r="G271" s="366"/>
      <c r="H271" s="367" t="s">
        <v>837</v>
      </c>
      <c r="I271" s="368"/>
      <c r="J271" s="368"/>
      <c r="K271" s="369"/>
      <c r="L271" s="369"/>
      <c r="M271" s="370"/>
      <c r="S271"/>
      <c r="T271"/>
    </row>
    <row r="272" spans="1:20" s="134" customFormat="1" ht="32.25" customHeight="1" x14ac:dyDescent="0.2">
      <c r="A272" s="96">
        <v>317</v>
      </c>
      <c r="B272" s="354" t="str">
        <f t="shared" si="5"/>
        <v>ÇEKİÇ-</v>
      </c>
      <c r="C272" s="363"/>
      <c r="D272" s="363"/>
      <c r="E272" s="364"/>
      <c r="F272" s="365"/>
      <c r="G272" s="366"/>
      <c r="H272" s="367" t="s">
        <v>837</v>
      </c>
      <c r="I272" s="368"/>
      <c r="J272" s="368"/>
      <c r="K272" s="369"/>
      <c r="L272" s="369"/>
      <c r="M272" s="370"/>
      <c r="S272"/>
      <c r="T272"/>
    </row>
    <row r="273" spans="1:20" s="134" customFormat="1" ht="32.25" customHeight="1" x14ac:dyDescent="0.2">
      <c r="A273" s="96">
        <v>318</v>
      </c>
      <c r="B273" s="354" t="str">
        <f t="shared" si="5"/>
        <v>ÇEKİÇ-</v>
      </c>
      <c r="C273" s="363"/>
      <c r="D273" s="363"/>
      <c r="E273" s="364"/>
      <c r="F273" s="365"/>
      <c r="G273" s="366"/>
      <c r="H273" s="367" t="s">
        <v>837</v>
      </c>
      <c r="I273" s="368"/>
      <c r="J273" s="368"/>
      <c r="K273" s="369"/>
      <c r="L273" s="369"/>
      <c r="M273" s="370"/>
      <c r="S273"/>
      <c r="T273"/>
    </row>
    <row r="274" spans="1:20" s="134" customFormat="1" ht="32.25" customHeight="1" x14ac:dyDescent="0.2">
      <c r="A274" s="96">
        <v>319</v>
      </c>
      <c r="B274" s="354" t="str">
        <f t="shared" si="5"/>
        <v>ÇEKİÇ-</v>
      </c>
      <c r="C274" s="363"/>
      <c r="D274" s="363"/>
      <c r="E274" s="364"/>
      <c r="F274" s="365"/>
      <c r="G274" s="366"/>
      <c r="H274" s="367" t="s">
        <v>837</v>
      </c>
      <c r="I274" s="368"/>
      <c r="J274" s="368"/>
      <c r="K274" s="369"/>
      <c r="L274" s="369"/>
      <c r="M274" s="370"/>
      <c r="S274"/>
      <c r="T274"/>
    </row>
    <row r="275" spans="1:20" s="134" customFormat="1" ht="32.25" customHeight="1" x14ac:dyDescent="0.2">
      <c r="A275" s="96">
        <v>320</v>
      </c>
      <c r="B275" s="354" t="str">
        <f t="shared" si="5"/>
        <v>ÇEKİÇ-</v>
      </c>
      <c r="C275" s="363"/>
      <c r="D275" s="363"/>
      <c r="E275" s="364"/>
      <c r="F275" s="365"/>
      <c r="G275" s="366"/>
      <c r="H275" s="367" t="s">
        <v>837</v>
      </c>
      <c r="I275" s="368"/>
      <c r="J275" s="368"/>
      <c r="K275" s="369"/>
      <c r="L275" s="369"/>
      <c r="M275" s="370"/>
      <c r="S275"/>
      <c r="T275"/>
    </row>
    <row r="276" spans="1:20" s="134" customFormat="1" ht="32.25" customHeight="1" x14ac:dyDescent="0.2">
      <c r="A276" s="96">
        <v>321</v>
      </c>
      <c r="B276" s="354" t="str">
        <f t="shared" si="5"/>
        <v>ÇEKİÇ-</v>
      </c>
      <c r="C276" s="363"/>
      <c r="D276" s="363"/>
      <c r="E276" s="364"/>
      <c r="F276" s="365"/>
      <c r="G276" s="366"/>
      <c r="H276" s="367" t="s">
        <v>837</v>
      </c>
      <c r="I276" s="368"/>
      <c r="J276" s="368"/>
      <c r="K276" s="369"/>
      <c r="L276" s="369"/>
      <c r="M276" s="370"/>
      <c r="S276"/>
      <c r="T276"/>
    </row>
    <row r="277" spans="1:20" s="134" customFormat="1" ht="32.25" customHeight="1" x14ac:dyDescent="0.2">
      <c r="A277" s="96">
        <v>322</v>
      </c>
      <c r="B277" s="354" t="str">
        <f t="shared" si="5"/>
        <v>ÇEKİÇ-</v>
      </c>
      <c r="C277" s="363"/>
      <c r="D277" s="363"/>
      <c r="E277" s="364"/>
      <c r="F277" s="365"/>
      <c r="G277" s="366"/>
      <c r="H277" s="367" t="s">
        <v>837</v>
      </c>
      <c r="I277" s="368"/>
      <c r="J277" s="368"/>
      <c r="K277" s="369"/>
      <c r="L277" s="369"/>
      <c r="M277" s="370"/>
      <c r="S277"/>
      <c r="T277"/>
    </row>
    <row r="278" spans="1:20" s="134" customFormat="1" ht="32.25" customHeight="1" x14ac:dyDescent="0.2">
      <c r="A278" s="96">
        <v>323</v>
      </c>
      <c r="B278" s="354" t="str">
        <f t="shared" si="5"/>
        <v>ÇEKİÇ-</v>
      </c>
      <c r="C278" s="363"/>
      <c r="D278" s="363"/>
      <c r="E278" s="364"/>
      <c r="F278" s="365"/>
      <c r="G278" s="366"/>
      <c r="H278" s="367" t="s">
        <v>837</v>
      </c>
      <c r="I278" s="368"/>
      <c r="J278" s="368"/>
      <c r="K278" s="369"/>
      <c r="L278" s="369"/>
      <c r="M278" s="370"/>
      <c r="S278"/>
      <c r="T278"/>
    </row>
    <row r="279" spans="1:20" s="134" customFormat="1" ht="32.25" customHeight="1" x14ac:dyDescent="0.2">
      <c r="A279" s="96">
        <v>324</v>
      </c>
      <c r="B279" s="354" t="str">
        <f t="shared" si="5"/>
        <v>ÇEKİÇ-</v>
      </c>
      <c r="C279" s="363"/>
      <c r="D279" s="363"/>
      <c r="E279" s="364"/>
      <c r="F279" s="365"/>
      <c r="G279" s="366"/>
      <c r="H279" s="367" t="s">
        <v>837</v>
      </c>
      <c r="I279" s="368"/>
      <c r="J279" s="368"/>
      <c r="K279" s="369"/>
      <c r="L279" s="369"/>
      <c r="M279" s="370"/>
      <c r="S279"/>
      <c r="T279"/>
    </row>
    <row r="280" spans="1:20" s="134" customFormat="1" ht="32.25" customHeight="1" x14ac:dyDescent="0.2">
      <c r="A280" s="96">
        <v>325</v>
      </c>
      <c r="B280" s="354" t="str">
        <f t="shared" si="5"/>
        <v>ÇEKİÇ-</v>
      </c>
      <c r="C280" s="363"/>
      <c r="D280" s="363"/>
      <c r="E280" s="364"/>
      <c r="F280" s="365"/>
      <c r="G280" s="366"/>
      <c r="H280" s="367" t="s">
        <v>837</v>
      </c>
      <c r="I280" s="368"/>
      <c r="J280" s="368"/>
      <c r="K280" s="369"/>
      <c r="L280" s="369"/>
      <c r="M280" s="370"/>
      <c r="S280"/>
      <c r="T280"/>
    </row>
    <row r="281" spans="1:20" s="134" customFormat="1" ht="32.25" customHeight="1" x14ac:dyDescent="0.2">
      <c r="A281" s="96">
        <v>326</v>
      </c>
      <c r="B281" s="354" t="str">
        <f t="shared" si="5"/>
        <v>ÇEKİÇ-</v>
      </c>
      <c r="C281" s="363"/>
      <c r="D281" s="363"/>
      <c r="E281" s="364"/>
      <c r="F281" s="365"/>
      <c r="G281" s="366"/>
      <c r="H281" s="367" t="s">
        <v>837</v>
      </c>
      <c r="I281" s="368"/>
      <c r="J281" s="368"/>
      <c r="K281" s="369"/>
      <c r="L281" s="369"/>
      <c r="M281" s="370"/>
      <c r="S281"/>
      <c r="T281"/>
    </row>
    <row r="282" spans="1:20" s="134" customFormat="1" ht="32.25" customHeight="1" x14ac:dyDescent="0.2">
      <c r="A282" s="96">
        <v>327</v>
      </c>
      <c r="B282" s="354" t="str">
        <f t="shared" si="5"/>
        <v>ÇEKİÇ-</v>
      </c>
      <c r="C282" s="363"/>
      <c r="D282" s="363"/>
      <c r="E282" s="364"/>
      <c r="F282" s="365"/>
      <c r="G282" s="366"/>
      <c r="H282" s="367" t="s">
        <v>837</v>
      </c>
      <c r="I282" s="368"/>
      <c r="J282" s="368"/>
      <c r="K282" s="369"/>
      <c r="L282" s="369"/>
      <c r="M282" s="370"/>
      <c r="S282"/>
      <c r="T282"/>
    </row>
    <row r="283" spans="1:20" s="134" customFormat="1" ht="32.25" customHeight="1" x14ac:dyDescent="0.2">
      <c r="A283" s="96">
        <v>328</v>
      </c>
      <c r="B283" s="354" t="str">
        <f t="shared" si="5"/>
        <v>ÇEKİÇ-</v>
      </c>
      <c r="C283" s="363"/>
      <c r="D283" s="363"/>
      <c r="E283" s="364"/>
      <c r="F283" s="365"/>
      <c r="G283" s="366"/>
      <c r="H283" s="367" t="s">
        <v>837</v>
      </c>
      <c r="I283" s="368"/>
      <c r="J283" s="368"/>
      <c r="K283" s="369"/>
      <c r="L283" s="369"/>
      <c r="M283" s="370"/>
      <c r="S283"/>
      <c r="T283"/>
    </row>
    <row r="284" spans="1:20" s="134" customFormat="1" ht="32.25" customHeight="1" x14ac:dyDescent="0.2">
      <c r="A284" s="96">
        <v>329</v>
      </c>
      <c r="B284" s="354" t="str">
        <f t="shared" si="5"/>
        <v>ÇEKİÇ-</v>
      </c>
      <c r="C284" s="363"/>
      <c r="D284" s="363"/>
      <c r="E284" s="364"/>
      <c r="F284" s="365"/>
      <c r="G284" s="366"/>
      <c r="H284" s="367" t="s">
        <v>837</v>
      </c>
      <c r="I284" s="368"/>
      <c r="J284" s="368"/>
      <c r="K284" s="369"/>
      <c r="L284" s="369"/>
      <c r="M284" s="370"/>
      <c r="S284"/>
      <c r="T284"/>
    </row>
    <row r="285" spans="1:20" s="134" customFormat="1" ht="32.25" customHeight="1" x14ac:dyDescent="0.2">
      <c r="A285" s="96">
        <v>330</v>
      </c>
      <c r="B285" s="354" t="str">
        <f t="shared" ref="B285:B347" si="6">CONCATENATE(H285,"-",M285)</f>
        <v>ÇEKİÇ-</v>
      </c>
      <c r="C285" s="363"/>
      <c r="D285" s="363"/>
      <c r="E285" s="364"/>
      <c r="F285" s="365"/>
      <c r="G285" s="366"/>
      <c r="H285" s="376" t="s">
        <v>837</v>
      </c>
      <c r="I285" s="368"/>
      <c r="J285" s="368"/>
      <c r="K285" s="369"/>
      <c r="L285" s="369"/>
      <c r="M285" s="370"/>
      <c r="S285"/>
      <c r="T285"/>
    </row>
    <row r="286" spans="1:20" s="134" customFormat="1" ht="32.25" customHeight="1" x14ac:dyDescent="0.2">
      <c r="A286" s="96">
        <v>331</v>
      </c>
      <c r="B286" s="354" t="str">
        <f t="shared" si="6"/>
        <v>DİSK-</v>
      </c>
      <c r="C286" s="355"/>
      <c r="D286" s="355"/>
      <c r="E286" s="356"/>
      <c r="F286" s="357"/>
      <c r="G286" s="358"/>
      <c r="H286" s="359" t="s">
        <v>331</v>
      </c>
      <c r="I286" s="360"/>
      <c r="J286" s="360"/>
      <c r="K286" s="361"/>
      <c r="L286" s="361"/>
      <c r="M286" s="361"/>
      <c r="S286"/>
      <c r="T286"/>
    </row>
    <row r="287" spans="1:20" s="134" customFormat="1" ht="32.25" customHeight="1" x14ac:dyDescent="0.2">
      <c r="A287" s="96">
        <v>332</v>
      </c>
      <c r="B287" s="354" t="str">
        <f t="shared" si="6"/>
        <v>DİSK-</v>
      </c>
      <c r="C287" s="355"/>
      <c r="D287" s="355"/>
      <c r="E287" s="356"/>
      <c r="F287" s="357"/>
      <c r="G287" s="358"/>
      <c r="H287" s="359" t="s">
        <v>331</v>
      </c>
      <c r="I287" s="360"/>
      <c r="J287" s="360"/>
      <c r="K287" s="361"/>
      <c r="L287" s="361"/>
      <c r="M287" s="362"/>
      <c r="S287"/>
      <c r="T287"/>
    </row>
    <row r="288" spans="1:20" s="134" customFormat="1" ht="32.25" customHeight="1" x14ac:dyDescent="0.2">
      <c r="A288" s="96">
        <v>333</v>
      </c>
      <c r="B288" s="354" t="str">
        <f t="shared" si="6"/>
        <v>DİSK-</v>
      </c>
      <c r="C288" s="355"/>
      <c r="D288" s="355"/>
      <c r="E288" s="356"/>
      <c r="F288" s="357"/>
      <c r="G288" s="358"/>
      <c r="H288" s="359" t="s">
        <v>331</v>
      </c>
      <c r="I288" s="360"/>
      <c r="J288" s="360"/>
      <c r="K288" s="361"/>
      <c r="L288" s="361"/>
      <c r="M288" s="362"/>
      <c r="S288"/>
      <c r="T288"/>
    </row>
    <row r="289" spans="1:20" s="134" customFormat="1" ht="32.25" customHeight="1" x14ac:dyDescent="0.2">
      <c r="A289" s="96">
        <v>334</v>
      </c>
      <c r="B289" s="354" t="str">
        <f t="shared" si="6"/>
        <v>DİSK-</v>
      </c>
      <c r="C289" s="355"/>
      <c r="D289" s="355"/>
      <c r="E289" s="356"/>
      <c r="F289" s="357"/>
      <c r="G289" s="358"/>
      <c r="H289" s="359" t="s">
        <v>331</v>
      </c>
      <c r="I289" s="360"/>
      <c r="J289" s="360"/>
      <c r="K289" s="361"/>
      <c r="L289" s="361"/>
      <c r="M289" s="362"/>
      <c r="S289"/>
      <c r="T289"/>
    </row>
    <row r="290" spans="1:20" s="134" customFormat="1" ht="32.25" customHeight="1" x14ac:dyDescent="0.2">
      <c r="A290" s="96">
        <v>335</v>
      </c>
      <c r="B290" s="354" t="str">
        <f t="shared" si="6"/>
        <v>DİSK-</v>
      </c>
      <c r="C290" s="355"/>
      <c r="D290" s="355"/>
      <c r="E290" s="356"/>
      <c r="F290" s="357"/>
      <c r="G290" s="358"/>
      <c r="H290" s="359" t="s">
        <v>331</v>
      </c>
      <c r="I290" s="360"/>
      <c r="J290" s="360"/>
      <c r="K290" s="361"/>
      <c r="L290" s="361"/>
      <c r="M290" s="362"/>
      <c r="S290"/>
      <c r="T290"/>
    </row>
    <row r="291" spans="1:20" s="134" customFormat="1" ht="32.25" customHeight="1" x14ac:dyDescent="0.2">
      <c r="A291" s="96">
        <v>336</v>
      </c>
      <c r="B291" s="354" t="str">
        <f t="shared" si="6"/>
        <v>DİSK-</v>
      </c>
      <c r="C291" s="355"/>
      <c r="D291" s="355"/>
      <c r="E291" s="356"/>
      <c r="F291" s="357"/>
      <c r="G291" s="358"/>
      <c r="H291" s="359" t="s">
        <v>331</v>
      </c>
      <c r="I291" s="360"/>
      <c r="J291" s="360"/>
      <c r="K291" s="361"/>
      <c r="L291" s="361"/>
      <c r="M291" s="362"/>
      <c r="S291"/>
      <c r="T291"/>
    </row>
    <row r="292" spans="1:20" s="134" customFormat="1" ht="32.25" customHeight="1" x14ac:dyDescent="0.2">
      <c r="A292" s="96">
        <v>337</v>
      </c>
      <c r="B292" s="354" t="str">
        <f t="shared" si="6"/>
        <v>DİSK-</v>
      </c>
      <c r="C292" s="355"/>
      <c r="D292" s="355"/>
      <c r="E292" s="356"/>
      <c r="F292" s="357"/>
      <c r="G292" s="358"/>
      <c r="H292" s="359" t="s">
        <v>331</v>
      </c>
      <c r="I292" s="360"/>
      <c r="J292" s="360"/>
      <c r="K292" s="361"/>
      <c r="L292" s="361"/>
      <c r="M292" s="362"/>
      <c r="S292"/>
      <c r="T292"/>
    </row>
    <row r="293" spans="1:20" s="134" customFormat="1" ht="32.25" customHeight="1" x14ac:dyDescent="0.2">
      <c r="A293" s="96">
        <v>338</v>
      </c>
      <c r="B293" s="354" t="str">
        <f t="shared" si="6"/>
        <v>DİSK-</v>
      </c>
      <c r="C293" s="355"/>
      <c r="D293" s="355"/>
      <c r="E293" s="356"/>
      <c r="F293" s="357"/>
      <c r="G293" s="358"/>
      <c r="H293" s="359" t="s">
        <v>331</v>
      </c>
      <c r="I293" s="360"/>
      <c r="J293" s="360"/>
      <c r="K293" s="361"/>
      <c r="L293" s="361"/>
      <c r="M293" s="362"/>
      <c r="S293"/>
      <c r="T293"/>
    </row>
    <row r="294" spans="1:20" s="134" customFormat="1" ht="32.25" customHeight="1" x14ac:dyDescent="0.2">
      <c r="A294" s="96">
        <v>339</v>
      </c>
      <c r="B294" s="354" t="str">
        <f t="shared" si="6"/>
        <v>DİSK-</v>
      </c>
      <c r="C294" s="355"/>
      <c r="D294" s="355"/>
      <c r="E294" s="356"/>
      <c r="F294" s="357"/>
      <c r="G294" s="358"/>
      <c r="H294" s="359" t="s">
        <v>331</v>
      </c>
      <c r="I294" s="360"/>
      <c r="J294" s="360"/>
      <c r="K294" s="361"/>
      <c r="L294" s="361"/>
      <c r="M294" s="362"/>
      <c r="S294"/>
      <c r="T294"/>
    </row>
    <row r="295" spans="1:20" s="134" customFormat="1" ht="32.25" customHeight="1" x14ac:dyDescent="0.2">
      <c r="A295" s="96">
        <v>340</v>
      </c>
      <c r="B295" s="354" t="str">
        <f t="shared" si="6"/>
        <v>DİSK-</v>
      </c>
      <c r="C295" s="355"/>
      <c r="D295" s="355"/>
      <c r="E295" s="356"/>
      <c r="F295" s="357"/>
      <c r="G295" s="358"/>
      <c r="H295" s="359" t="s">
        <v>331</v>
      </c>
      <c r="I295" s="360"/>
      <c r="J295" s="360"/>
      <c r="K295" s="361"/>
      <c r="L295" s="361"/>
      <c r="M295" s="362"/>
      <c r="S295"/>
      <c r="T295"/>
    </row>
    <row r="296" spans="1:20" s="134" customFormat="1" ht="32.25" customHeight="1" x14ac:dyDescent="0.2">
      <c r="A296" s="96">
        <v>341</v>
      </c>
      <c r="B296" s="354" t="str">
        <f t="shared" si="6"/>
        <v>DİSK-</v>
      </c>
      <c r="C296" s="355"/>
      <c r="D296" s="355"/>
      <c r="E296" s="356"/>
      <c r="F296" s="357"/>
      <c r="G296" s="358"/>
      <c r="H296" s="359" t="s">
        <v>331</v>
      </c>
      <c r="I296" s="360"/>
      <c r="J296" s="360"/>
      <c r="K296" s="361"/>
      <c r="L296" s="361"/>
      <c r="M296" s="362"/>
      <c r="S296"/>
      <c r="T296"/>
    </row>
    <row r="297" spans="1:20" s="134" customFormat="1" ht="32.25" customHeight="1" x14ac:dyDescent="0.2">
      <c r="A297" s="96">
        <v>342</v>
      </c>
      <c r="B297" s="354" t="str">
        <f t="shared" si="6"/>
        <v>DİSK-</v>
      </c>
      <c r="C297" s="355"/>
      <c r="D297" s="355"/>
      <c r="E297" s="356"/>
      <c r="F297" s="357"/>
      <c r="G297" s="358"/>
      <c r="H297" s="359" t="s">
        <v>331</v>
      </c>
      <c r="I297" s="360"/>
      <c r="J297" s="360"/>
      <c r="K297" s="361"/>
      <c r="L297" s="361"/>
      <c r="M297" s="362"/>
      <c r="S297"/>
      <c r="T297"/>
    </row>
    <row r="298" spans="1:20" s="134" customFormat="1" ht="32.25" customHeight="1" x14ac:dyDescent="0.2">
      <c r="A298" s="96">
        <v>343</v>
      </c>
      <c r="B298" s="354" t="str">
        <f t="shared" si="6"/>
        <v>DİSK-</v>
      </c>
      <c r="C298" s="355"/>
      <c r="D298" s="355"/>
      <c r="E298" s="356"/>
      <c r="F298" s="357"/>
      <c r="G298" s="358"/>
      <c r="H298" s="359" t="s">
        <v>331</v>
      </c>
      <c r="I298" s="360"/>
      <c r="J298" s="360"/>
      <c r="K298" s="361"/>
      <c r="L298" s="361"/>
      <c r="M298" s="362"/>
      <c r="S298"/>
      <c r="T298"/>
    </row>
    <row r="299" spans="1:20" s="134" customFormat="1" ht="32.25" customHeight="1" x14ac:dyDescent="0.2">
      <c r="A299" s="96">
        <v>344</v>
      </c>
      <c r="B299" s="354" t="str">
        <f t="shared" si="6"/>
        <v>DİSK-</v>
      </c>
      <c r="C299" s="355"/>
      <c r="D299" s="355"/>
      <c r="E299" s="356"/>
      <c r="F299" s="357"/>
      <c r="G299" s="358"/>
      <c r="H299" s="359" t="s">
        <v>331</v>
      </c>
      <c r="I299" s="360"/>
      <c r="J299" s="360"/>
      <c r="K299" s="361"/>
      <c r="L299" s="361"/>
      <c r="M299" s="362"/>
      <c r="S299"/>
      <c r="T299"/>
    </row>
    <row r="300" spans="1:20" s="134" customFormat="1" ht="32.25" customHeight="1" x14ac:dyDescent="0.2">
      <c r="A300" s="96">
        <v>345</v>
      </c>
      <c r="B300" s="354" t="str">
        <f t="shared" si="6"/>
        <v>DİSK-</v>
      </c>
      <c r="C300" s="355"/>
      <c r="D300" s="355"/>
      <c r="E300" s="356"/>
      <c r="F300" s="357"/>
      <c r="G300" s="358"/>
      <c r="H300" s="359" t="s">
        <v>331</v>
      </c>
      <c r="I300" s="360"/>
      <c r="J300" s="360"/>
      <c r="K300" s="361"/>
      <c r="L300" s="361"/>
      <c r="M300" s="362"/>
      <c r="S300"/>
      <c r="T300"/>
    </row>
    <row r="301" spans="1:20" s="134" customFormat="1" ht="32.25" customHeight="1" x14ac:dyDescent="0.2">
      <c r="A301" s="96">
        <v>346</v>
      </c>
      <c r="B301" s="354" t="str">
        <f t="shared" si="6"/>
        <v>DİSK-</v>
      </c>
      <c r="C301" s="355"/>
      <c r="D301" s="355"/>
      <c r="E301" s="356"/>
      <c r="F301" s="357"/>
      <c r="G301" s="358"/>
      <c r="H301" s="359" t="s">
        <v>331</v>
      </c>
      <c r="I301" s="360"/>
      <c r="J301" s="360"/>
      <c r="K301" s="361"/>
      <c r="L301" s="361"/>
      <c r="M301" s="362"/>
      <c r="S301"/>
      <c r="T301"/>
    </row>
    <row r="302" spans="1:20" s="134" customFormat="1" ht="32.25" customHeight="1" x14ac:dyDescent="0.2">
      <c r="A302" s="96">
        <v>347</v>
      </c>
      <c r="B302" s="354" t="str">
        <f t="shared" si="6"/>
        <v>DİSK-</v>
      </c>
      <c r="C302" s="355"/>
      <c r="D302" s="355"/>
      <c r="E302" s="356"/>
      <c r="F302" s="357"/>
      <c r="G302" s="358"/>
      <c r="H302" s="359" t="s">
        <v>331</v>
      </c>
      <c r="I302" s="360"/>
      <c r="J302" s="360"/>
      <c r="K302" s="361"/>
      <c r="L302" s="361"/>
      <c r="M302" s="362"/>
      <c r="S302"/>
      <c r="T302"/>
    </row>
    <row r="303" spans="1:20" s="134" customFormat="1" ht="32.25" customHeight="1" x14ac:dyDescent="0.2">
      <c r="A303" s="96">
        <v>348</v>
      </c>
      <c r="B303" s="354" t="str">
        <f t="shared" si="6"/>
        <v>DİSK-</v>
      </c>
      <c r="C303" s="355"/>
      <c r="D303" s="355"/>
      <c r="E303" s="356"/>
      <c r="F303" s="357"/>
      <c r="G303" s="358"/>
      <c r="H303" s="359" t="s">
        <v>331</v>
      </c>
      <c r="I303" s="360"/>
      <c r="J303" s="360"/>
      <c r="K303" s="361"/>
      <c r="L303" s="361"/>
      <c r="M303" s="362"/>
      <c r="S303"/>
      <c r="T303"/>
    </row>
    <row r="304" spans="1:20" s="134" customFormat="1" ht="32.25" customHeight="1" x14ac:dyDescent="0.2">
      <c r="A304" s="96">
        <v>349</v>
      </c>
      <c r="B304" s="354" t="str">
        <f t="shared" si="6"/>
        <v>DİSK-</v>
      </c>
      <c r="C304" s="355"/>
      <c r="D304" s="355"/>
      <c r="E304" s="356"/>
      <c r="F304" s="357"/>
      <c r="G304" s="358"/>
      <c r="H304" s="359" t="s">
        <v>331</v>
      </c>
      <c r="I304" s="360"/>
      <c r="J304" s="360"/>
      <c r="K304" s="361"/>
      <c r="L304" s="361"/>
      <c r="M304" s="362"/>
      <c r="S304"/>
      <c r="T304"/>
    </row>
    <row r="305" spans="1:20" s="134" customFormat="1" ht="32.25" customHeight="1" x14ac:dyDescent="0.2">
      <c r="A305" s="96">
        <v>350</v>
      </c>
      <c r="B305" s="354" t="str">
        <f t="shared" si="6"/>
        <v>DİSK-</v>
      </c>
      <c r="C305" s="355"/>
      <c r="D305" s="355"/>
      <c r="E305" s="356"/>
      <c r="F305" s="357"/>
      <c r="G305" s="358"/>
      <c r="H305" s="359" t="s">
        <v>331</v>
      </c>
      <c r="I305" s="360"/>
      <c r="J305" s="360"/>
      <c r="K305" s="361"/>
      <c r="L305" s="361"/>
      <c r="M305" s="362"/>
      <c r="S305"/>
      <c r="T305"/>
    </row>
    <row r="306" spans="1:20" s="134" customFormat="1" ht="32.25" customHeight="1" x14ac:dyDescent="0.2">
      <c r="A306" s="96">
        <v>351</v>
      </c>
      <c r="B306" s="354" t="str">
        <f t="shared" si="6"/>
        <v>DİSK-</v>
      </c>
      <c r="C306" s="355"/>
      <c r="D306" s="355"/>
      <c r="E306" s="356"/>
      <c r="F306" s="357"/>
      <c r="G306" s="358"/>
      <c r="H306" s="359" t="s">
        <v>331</v>
      </c>
      <c r="I306" s="360"/>
      <c r="J306" s="360"/>
      <c r="K306" s="361"/>
      <c r="L306" s="361"/>
      <c r="M306" s="362"/>
      <c r="S306"/>
      <c r="T306"/>
    </row>
    <row r="307" spans="1:20" s="134" customFormat="1" ht="32.25" customHeight="1" x14ac:dyDescent="0.2">
      <c r="A307" s="96">
        <v>352</v>
      </c>
      <c r="B307" s="354" t="str">
        <f t="shared" si="6"/>
        <v>DİSK-</v>
      </c>
      <c r="C307" s="355"/>
      <c r="D307" s="355"/>
      <c r="E307" s="356"/>
      <c r="F307" s="357"/>
      <c r="G307" s="358"/>
      <c r="H307" s="359" t="s">
        <v>331</v>
      </c>
      <c r="I307" s="360"/>
      <c r="J307" s="360"/>
      <c r="K307" s="361"/>
      <c r="L307" s="361"/>
      <c r="M307" s="362"/>
      <c r="S307"/>
      <c r="T307"/>
    </row>
    <row r="308" spans="1:20" s="134" customFormat="1" ht="32.25" customHeight="1" x14ac:dyDescent="0.2">
      <c r="A308" s="96">
        <v>353</v>
      </c>
      <c r="B308" s="354" t="str">
        <f t="shared" si="6"/>
        <v>DİSK-</v>
      </c>
      <c r="C308" s="355"/>
      <c r="D308" s="355"/>
      <c r="E308" s="356"/>
      <c r="F308" s="357"/>
      <c r="G308" s="358"/>
      <c r="H308" s="359" t="s">
        <v>331</v>
      </c>
      <c r="I308" s="360"/>
      <c r="J308" s="360"/>
      <c r="K308" s="361"/>
      <c r="L308" s="361"/>
      <c r="M308" s="362"/>
      <c r="S308"/>
      <c r="T308"/>
    </row>
    <row r="309" spans="1:20" s="134" customFormat="1" ht="32.25" customHeight="1" x14ac:dyDescent="0.2">
      <c r="A309" s="96">
        <v>354</v>
      </c>
      <c r="B309" s="354" t="str">
        <f t="shared" si="6"/>
        <v>DİSK-</v>
      </c>
      <c r="C309" s="355"/>
      <c r="D309" s="355"/>
      <c r="E309" s="356"/>
      <c r="F309" s="357"/>
      <c r="G309" s="358"/>
      <c r="H309" s="359" t="s">
        <v>331</v>
      </c>
      <c r="I309" s="360"/>
      <c r="J309" s="360"/>
      <c r="K309" s="361"/>
      <c r="L309" s="361"/>
      <c r="M309" s="362"/>
      <c r="S309"/>
      <c r="T309"/>
    </row>
    <row r="310" spans="1:20" s="134" customFormat="1" ht="32.25" customHeight="1" x14ac:dyDescent="0.2">
      <c r="A310" s="96">
        <v>355</v>
      </c>
      <c r="B310" s="354" t="str">
        <f t="shared" si="6"/>
        <v>DİSK-</v>
      </c>
      <c r="C310" s="355"/>
      <c r="D310" s="355"/>
      <c r="E310" s="356"/>
      <c r="F310" s="357"/>
      <c r="G310" s="358"/>
      <c r="H310" s="359" t="s">
        <v>331</v>
      </c>
      <c r="I310" s="360"/>
      <c r="J310" s="360"/>
      <c r="K310" s="361"/>
      <c r="L310" s="361"/>
      <c r="M310" s="362"/>
      <c r="S310"/>
      <c r="T310"/>
    </row>
    <row r="311" spans="1:20" s="134" customFormat="1" ht="32.25" customHeight="1" x14ac:dyDescent="0.2">
      <c r="A311" s="96">
        <v>356</v>
      </c>
      <c r="B311" s="354" t="str">
        <f t="shared" si="6"/>
        <v>DİSK-</v>
      </c>
      <c r="C311" s="355"/>
      <c r="D311" s="355"/>
      <c r="E311" s="356"/>
      <c r="F311" s="357"/>
      <c r="G311" s="358"/>
      <c r="H311" s="359" t="s">
        <v>331</v>
      </c>
      <c r="I311" s="360"/>
      <c r="J311" s="360"/>
      <c r="K311" s="361"/>
      <c r="L311" s="361"/>
      <c r="M311" s="362"/>
      <c r="S311"/>
      <c r="T311"/>
    </row>
    <row r="312" spans="1:20" s="134" customFormat="1" ht="32.25" customHeight="1" x14ac:dyDescent="0.2">
      <c r="A312" s="96">
        <v>357</v>
      </c>
      <c r="B312" s="354" t="str">
        <f t="shared" si="6"/>
        <v>DİSK-</v>
      </c>
      <c r="C312" s="355"/>
      <c r="D312" s="355"/>
      <c r="E312" s="356"/>
      <c r="F312" s="357"/>
      <c r="G312" s="358"/>
      <c r="H312" s="359" t="s">
        <v>331</v>
      </c>
      <c r="I312" s="360"/>
      <c r="J312" s="360"/>
      <c r="K312" s="361"/>
      <c r="L312" s="361"/>
      <c r="M312" s="362"/>
      <c r="S312"/>
      <c r="T312"/>
    </row>
    <row r="313" spans="1:20" s="134" customFormat="1" ht="32.25" customHeight="1" x14ac:dyDescent="0.2">
      <c r="A313" s="96">
        <v>358</v>
      </c>
      <c r="B313" s="354" t="str">
        <f t="shared" si="6"/>
        <v>DİSK-</v>
      </c>
      <c r="C313" s="355"/>
      <c r="D313" s="355"/>
      <c r="E313" s="356"/>
      <c r="F313" s="357"/>
      <c r="G313" s="358"/>
      <c r="H313" s="359" t="s">
        <v>331</v>
      </c>
      <c r="I313" s="360"/>
      <c r="J313" s="360"/>
      <c r="K313" s="361"/>
      <c r="L313" s="361"/>
      <c r="M313" s="362"/>
      <c r="S313"/>
      <c r="T313"/>
    </row>
    <row r="314" spans="1:20" s="134" customFormat="1" ht="32.25" customHeight="1" x14ac:dyDescent="0.2">
      <c r="A314" s="96">
        <v>359</v>
      </c>
      <c r="B314" s="354" t="str">
        <f t="shared" si="6"/>
        <v>DİSK-</v>
      </c>
      <c r="C314" s="355"/>
      <c r="D314" s="355"/>
      <c r="E314" s="356"/>
      <c r="F314" s="357"/>
      <c r="G314" s="358"/>
      <c r="H314" s="359" t="s">
        <v>331</v>
      </c>
      <c r="I314" s="360"/>
      <c r="J314" s="360"/>
      <c r="K314" s="361"/>
      <c r="L314" s="361"/>
      <c r="M314" s="362"/>
      <c r="S314"/>
      <c r="T314"/>
    </row>
    <row r="315" spans="1:20" s="134" customFormat="1" ht="32.25" customHeight="1" x14ac:dyDescent="0.2">
      <c r="A315" s="96">
        <v>360</v>
      </c>
      <c r="B315" s="354" t="str">
        <f t="shared" si="6"/>
        <v>DİSK-</v>
      </c>
      <c r="C315" s="355"/>
      <c r="D315" s="355"/>
      <c r="E315" s="356"/>
      <c r="F315" s="357"/>
      <c r="G315" s="358"/>
      <c r="H315" s="359" t="s">
        <v>331</v>
      </c>
      <c r="I315" s="360"/>
      <c r="J315" s="360"/>
      <c r="K315" s="361"/>
      <c r="L315" s="361"/>
      <c r="M315" s="362"/>
      <c r="S315"/>
      <c r="T315"/>
    </row>
    <row r="316" spans="1:20" s="134" customFormat="1" ht="32.25" customHeight="1" x14ac:dyDescent="0.2">
      <c r="A316" s="96">
        <v>361</v>
      </c>
      <c r="B316" s="354" t="str">
        <f t="shared" si="6"/>
        <v>DİSK-</v>
      </c>
      <c r="C316" s="355"/>
      <c r="D316" s="355"/>
      <c r="E316" s="356"/>
      <c r="F316" s="357"/>
      <c r="G316" s="358"/>
      <c r="H316" s="359" t="s">
        <v>331</v>
      </c>
      <c r="I316" s="360"/>
      <c r="J316" s="360"/>
      <c r="K316" s="361"/>
      <c r="L316" s="361"/>
      <c r="M316" s="362"/>
      <c r="S316"/>
      <c r="T316"/>
    </row>
    <row r="317" spans="1:20" s="134" customFormat="1" ht="32.25" customHeight="1" x14ac:dyDescent="0.2">
      <c r="A317" s="96">
        <v>362</v>
      </c>
      <c r="B317" s="354" t="str">
        <f t="shared" si="6"/>
        <v>DİSK-</v>
      </c>
      <c r="C317" s="355"/>
      <c r="D317" s="355"/>
      <c r="E317" s="356"/>
      <c r="F317" s="357"/>
      <c r="G317" s="358"/>
      <c r="H317" s="359" t="s">
        <v>331</v>
      </c>
      <c r="I317" s="360"/>
      <c r="J317" s="360"/>
      <c r="K317" s="361"/>
      <c r="L317" s="361"/>
      <c r="M317" s="362"/>
      <c r="S317"/>
      <c r="T317"/>
    </row>
    <row r="318" spans="1:20" s="134" customFormat="1" ht="32.25" customHeight="1" x14ac:dyDescent="0.2">
      <c r="A318" s="96">
        <v>363</v>
      </c>
      <c r="B318" s="354" t="str">
        <f t="shared" si="6"/>
        <v>DİSK-</v>
      </c>
      <c r="C318" s="355"/>
      <c r="D318" s="355"/>
      <c r="E318" s="356"/>
      <c r="F318" s="357"/>
      <c r="G318" s="358"/>
      <c r="H318" s="375" t="s">
        <v>331</v>
      </c>
      <c r="I318" s="360"/>
      <c r="J318" s="360"/>
      <c r="K318" s="361"/>
      <c r="L318" s="361"/>
      <c r="M318" s="362"/>
      <c r="S318"/>
      <c r="T318"/>
    </row>
    <row r="319" spans="1:20" s="134" customFormat="1" ht="32.25" customHeight="1" x14ac:dyDescent="0.2">
      <c r="A319" s="96">
        <v>364</v>
      </c>
      <c r="B319" s="354" t="str">
        <f t="shared" si="6"/>
        <v>GÜLLE-</v>
      </c>
      <c r="C319" s="363"/>
      <c r="D319" s="363"/>
      <c r="E319" s="364"/>
      <c r="F319" s="365"/>
      <c r="G319" s="366"/>
      <c r="H319" s="367" t="s">
        <v>330</v>
      </c>
      <c r="I319" s="429"/>
      <c r="J319" s="429"/>
      <c r="K319" s="369"/>
      <c r="L319" s="369"/>
      <c r="M319" s="369"/>
      <c r="S319"/>
      <c r="T319"/>
    </row>
    <row r="320" spans="1:20" s="134" customFormat="1" ht="32.25" customHeight="1" x14ac:dyDescent="0.2">
      <c r="A320" s="96">
        <v>365</v>
      </c>
      <c r="B320" s="354" t="str">
        <f t="shared" si="6"/>
        <v>GÜLLE-</v>
      </c>
      <c r="C320" s="363"/>
      <c r="D320" s="363"/>
      <c r="E320" s="364"/>
      <c r="F320" s="365"/>
      <c r="G320" s="366"/>
      <c r="H320" s="367" t="s">
        <v>330</v>
      </c>
      <c r="I320" s="429"/>
      <c r="J320" s="429"/>
      <c r="K320" s="369"/>
      <c r="L320" s="369"/>
      <c r="M320" s="370"/>
      <c r="S320"/>
      <c r="T320"/>
    </row>
    <row r="321" spans="1:20" s="134" customFormat="1" ht="32.25" customHeight="1" x14ac:dyDescent="0.2">
      <c r="A321" s="96">
        <v>366</v>
      </c>
      <c r="B321" s="354" t="str">
        <f t="shared" si="6"/>
        <v>GÜLLE-</v>
      </c>
      <c r="C321" s="363"/>
      <c r="D321" s="363"/>
      <c r="E321" s="364"/>
      <c r="F321" s="365"/>
      <c r="G321" s="366"/>
      <c r="H321" s="367" t="s">
        <v>330</v>
      </c>
      <c r="I321" s="429"/>
      <c r="J321" s="429"/>
      <c r="K321" s="369"/>
      <c r="L321" s="369"/>
      <c r="M321" s="370"/>
      <c r="S321"/>
      <c r="T321"/>
    </row>
    <row r="322" spans="1:20" s="134" customFormat="1" ht="32.25" customHeight="1" x14ac:dyDescent="0.2">
      <c r="A322" s="96">
        <v>367</v>
      </c>
      <c r="B322" s="354" t="str">
        <f t="shared" si="6"/>
        <v>GÜLLE-</v>
      </c>
      <c r="C322" s="363"/>
      <c r="D322" s="363"/>
      <c r="E322" s="364"/>
      <c r="F322" s="365"/>
      <c r="G322" s="366"/>
      <c r="H322" s="367" t="s">
        <v>330</v>
      </c>
      <c r="I322" s="429"/>
      <c r="J322" s="429"/>
      <c r="K322" s="369"/>
      <c r="L322" s="369"/>
      <c r="M322" s="370"/>
      <c r="S322"/>
      <c r="T322"/>
    </row>
    <row r="323" spans="1:20" s="134" customFormat="1" ht="32.25" customHeight="1" x14ac:dyDescent="0.2">
      <c r="A323" s="96">
        <v>369</v>
      </c>
      <c r="B323" s="354" t="str">
        <f t="shared" si="6"/>
        <v>GÜLLE-</v>
      </c>
      <c r="C323" s="363"/>
      <c r="D323" s="363"/>
      <c r="E323" s="364"/>
      <c r="F323" s="365"/>
      <c r="G323" s="366"/>
      <c r="H323" s="367" t="s">
        <v>330</v>
      </c>
      <c r="I323" s="429"/>
      <c r="J323" s="429"/>
      <c r="K323" s="369"/>
      <c r="L323" s="369"/>
      <c r="M323" s="370"/>
      <c r="S323"/>
      <c r="T323"/>
    </row>
    <row r="324" spans="1:20" s="134" customFormat="1" ht="32.25" customHeight="1" x14ac:dyDescent="0.2">
      <c r="A324" s="96">
        <v>370</v>
      </c>
      <c r="B324" s="354" t="str">
        <f t="shared" si="6"/>
        <v>GÜLLE-</v>
      </c>
      <c r="C324" s="363"/>
      <c r="D324" s="363"/>
      <c r="E324" s="364"/>
      <c r="F324" s="365"/>
      <c r="G324" s="366"/>
      <c r="H324" s="367" t="s">
        <v>330</v>
      </c>
      <c r="I324" s="429"/>
      <c r="J324" s="429"/>
      <c r="K324" s="369"/>
      <c r="L324" s="369"/>
      <c r="M324" s="370"/>
      <c r="S324"/>
      <c r="T324"/>
    </row>
    <row r="325" spans="1:20" s="134" customFormat="1" ht="32.25" customHeight="1" x14ac:dyDescent="0.2">
      <c r="A325" s="96">
        <v>371</v>
      </c>
      <c r="B325" s="354" t="str">
        <f t="shared" si="6"/>
        <v>GÜLLE-</v>
      </c>
      <c r="C325" s="363"/>
      <c r="D325" s="363"/>
      <c r="E325" s="364"/>
      <c r="F325" s="365"/>
      <c r="G325" s="366"/>
      <c r="H325" s="367" t="s">
        <v>330</v>
      </c>
      <c r="I325" s="429"/>
      <c r="J325" s="429"/>
      <c r="K325" s="369"/>
      <c r="L325" s="369"/>
      <c r="M325" s="370"/>
      <c r="S325"/>
      <c r="T325"/>
    </row>
    <row r="326" spans="1:20" s="134" customFormat="1" ht="32.25" customHeight="1" x14ac:dyDescent="0.2">
      <c r="A326" s="96">
        <v>372</v>
      </c>
      <c r="B326" s="354" t="str">
        <f t="shared" si="6"/>
        <v>GÜLLE-</v>
      </c>
      <c r="C326" s="363"/>
      <c r="D326" s="363"/>
      <c r="E326" s="364"/>
      <c r="F326" s="365"/>
      <c r="G326" s="366"/>
      <c r="H326" s="367" t="s">
        <v>330</v>
      </c>
      <c r="I326" s="429"/>
      <c r="J326" s="429"/>
      <c r="K326" s="369"/>
      <c r="L326" s="369"/>
      <c r="M326" s="370"/>
      <c r="S326"/>
      <c r="T326"/>
    </row>
    <row r="327" spans="1:20" s="134" customFormat="1" ht="32.25" customHeight="1" x14ac:dyDescent="0.2">
      <c r="A327" s="96">
        <v>373</v>
      </c>
      <c r="B327" s="354" t="str">
        <f t="shared" si="6"/>
        <v>GÜLLE-</v>
      </c>
      <c r="C327" s="363"/>
      <c r="D327" s="363"/>
      <c r="E327" s="364"/>
      <c r="F327" s="365"/>
      <c r="G327" s="366"/>
      <c r="H327" s="367" t="s">
        <v>330</v>
      </c>
      <c r="I327" s="368"/>
      <c r="J327" s="368"/>
      <c r="K327" s="369"/>
      <c r="L327" s="369"/>
      <c r="M327" s="370"/>
      <c r="S327"/>
      <c r="T327"/>
    </row>
    <row r="328" spans="1:20" s="134" customFormat="1" ht="32.25" customHeight="1" x14ac:dyDescent="0.2">
      <c r="A328" s="96">
        <v>374</v>
      </c>
      <c r="B328" s="354" t="str">
        <f t="shared" si="6"/>
        <v>GÜLLE-</v>
      </c>
      <c r="C328" s="363"/>
      <c r="D328" s="363"/>
      <c r="E328" s="364"/>
      <c r="F328" s="365"/>
      <c r="G328" s="366"/>
      <c r="H328" s="367" t="s">
        <v>330</v>
      </c>
      <c r="I328" s="368"/>
      <c r="J328" s="368"/>
      <c r="K328" s="369"/>
      <c r="L328" s="369"/>
      <c r="M328" s="370"/>
      <c r="S328"/>
      <c r="T328"/>
    </row>
    <row r="329" spans="1:20" s="134" customFormat="1" ht="32.25" customHeight="1" x14ac:dyDescent="0.2">
      <c r="A329" s="96">
        <v>375</v>
      </c>
      <c r="B329" s="354" t="str">
        <f t="shared" si="6"/>
        <v>GÜLLE-</v>
      </c>
      <c r="C329" s="363"/>
      <c r="D329" s="363"/>
      <c r="E329" s="364"/>
      <c r="F329" s="365"/>
      <c r="G329" s="366"/>
      <c r="H329" s="367" t="s">
        <v>330</v>
      </c>
      <c r="I329" s="368"/>
      <c r="J329" s="368"/>
      <c r="K329" s="369"/>
      <c r="L329" s="369"/>
      <c r="M329" s="370"/>
      <c r="S329"/>
      <c r="T329"/>
    </row>
    <row r="330" spans="1:20" s="134" customFormat="1" ht="32.25" customHeight="1" x14ac:dyDescent="0.2">
      <c r="A330" s="96">
        <v>376</v>
      </c>
      <c r="B330" s="354" t="str">
        <f t="shared" si="6"/>
        <v>GÜLLE-</v>
      </c>
      <c r="C330" s="363"/>
      <c r="D330" s="363"/>
      <c r="E330" s="364"/>
      <c r="F330" s="365"/>
      <c r="G330" s="366"/>
      <c r="H330" s="367" t="s">
        <v>330</v>
      </c>
      <c r="I330" s="368"/>
      <c r="J330" s="368"/>
      <c r="K330" s="369"/>
      <c r="L330" s="369"/>
      <c r="M330" s="370"/>
      <c r="S330"/>
      <c r="T330"/>
    </row>
    <row r="331" spans="1:20" s="134" customFormat="1" ht="32.25" customHeight="1" x14ac:dyDescent="0.2">
      <c r="A331" s="96">
        <v>377</v>
      </c>
      <c r="B331" s="354" t="str">
        <f t="shared" si="6"/>
        <v>GÜLLE-</v>
      </c>
      <c r="C331" s="363"/>
      <c r="D331" s="363"/>
      <c r="E331" s="364"/>
      <c r="F331" s="365"/>
      <c r="G331" s="366"/>
      <c r="H331" s="367" t="s">
        <v>330</v>
      </c>
      <c r="I331" s="368"/>
      <c r="J331" s="368"/>
      <c r="K331" s="369"/>
      <c r="L331" s="369"/>
      <c r="M331" s="370"/>
      <c r="S331"/>
      <c r="T331"/>
    </row>
    <row r="332" spans="1:20" s="134" customFormat="1" ht="32.25" customHeight="1" x14ac:dyDescent="0.2">
      <c r="A332" s="96">
        <v>378</v>
      </c>
      <c r="B332" s="354" t="str">
        <f t="shared" si="6"/>
        <v>GÜLLE-</v>
      </c>
      <c r="C332" s="363"/>
      <c r="D332" s="363"/>
      <c r="E332" s="364"/>
      <c r="F332" s="365"/>
      <c r="G332" s="366"/>
      <c r="H332" s="367" t="s">
        <v>330</v>
      </c>
      <c r="I332" s="368"/>
      <c r="J332" s="368"/>
      <c r="K332" s="369"/>
      <c r="L332" s="369"/>
      <c r="M332" s="370"/>
      <c r="S332"/>
      <c r="T332"/>
    </row>
    <row r="333" spans="1:20" s="134" customFormat="1" ht="32.25" customHeight="1" x14ac:dyDescent="0.2">
      <c r="A333" s="96">
        <v>379</v>
      </c>
      <c r="B333" s="354" t="str">
        <f t="shared" si="6"/>
        <v>GÜLLE-</v>
      </c>
      <c r="C333" s="363"/>
      <c r="D333" s="363"/>
      <c r="E333" s="364"/>
      <c r="F333" s="365"/>
      <c r="G333" s="366"/>
      <c r="H333" s="367" t="s">
        <v>330</v>
      </c>
      <c r="I333" s="368"/>
      <c r="J333" s="368"/>
      <c r="K333" s="369"/>
      <c r="L333" s="369"/>
      <c r="M333" s="370"/>
      <c r="S333"/>
      <c r="T333"/>
    </row>
    <row r="334" spans="1:20" s="134" customFormat="1" ht="32.25" customHeight="1" x14ac:dyDescent="0.2">
      <c r="A334" s="96">
        <v>380</v>
      </c>
      <c r="B334" s="354" t="str">
        <f t="shared" si="6"/>
        <v>GÜLLE-</v>
      </c>
      <c r="C334" s="363"/>
      <c r="D334" s="363"/>
      <c r="E334" s="364"/>
      <c r="F334" s="365"/>
      <c r="G334" s="366"/>
      <c r="H334" s="367" t="s">
        <v>330</v>
      </c>
      <c r="I334" s="368"/>
      <c r="J334" s="368"/>
      <c r="K334" s="369"/>
      <c r="L334" s="369"/>
      <c r="M334" s="370"/>
      <c r="S334"/>
      <c r="T334"/>
    </row>
    <row r="335" spans="1:20" s="134" customFormat="1" ht="32.25" customHeight="1" x14ac:dyDescent="0.2">
      <c r="A335" s="96">
        <v>381</v>
      </c>
      <c r="B335" s="354" t="str">
        <f t="shared" si="6"/>
        <v>GÜLLE-</v>
      </c>
      <c r="C335" s="363"/>
      <c r="D335" s="363"/>
      <c r="E335" s="364"/>
      <c r="F335" s="365"/>
      <c r="G335" s="366"/>
      <c r="H335" s="367" t="s">
        <v>330</v>
      </c>
      <c r="I335" s="368"/>
      <c r="J335" s="368"/>
      <c r="K335" s="369"/>
      <c r="L335" s="369"/>
      <c r="M335" s="370"/>
      <c r="S335"/>
      <c r="T335"/>
    </row>
    <row r="336" spans="1:20" s="134" customFormat="1" ht="32.25" customHeight="1" x14ac:dyDescent="0.2">
      <c r="A336" s="96">
        <v>382</v>
      </c>
      <c r="B336" s="354" t="str">
        <f t="shared" si="6"/>
        <v>GÜLLE-</v>
      </c>
      <c r="C336" s="363"/>
      <c r="D336" s="363"/>
      <c r="E336" s="364"/>
      <c r="F336" s="365"/>
      <c r="G336" s="366"/>
      <c r="H336" s="367" t="s">
        <v>330</v>
      </c>
      <c r="I336" s="368"/>
      <c r="J336" s="368"/>
      <c r="K336" s="369"/>
      <c r="L336" s="369"/>
      <c r="M336" s="370"/>
      <c r="S336"/>
      <c r="T336"/>
    </row>
    <row r="337" spans="1:20" s="134" customFormat="1" ht="32.25" customHeight="1" x14ac:dyDescent="0.2">
      <c r="A337" s="96">
        <v>383</v>
      </c>
      <c r="B337" s="354" t="str">
        <f t="shared" si="6"/>
        <v>GÜLLE-</v>
      </c>
      <c r="C337" s="363"/>
      <c r="D337" s="363"/>
      <c r="E337" s="364"/>
      <c r="F337" s="365"/>
      <c r="G337" s="366"/>
      <c r="H337" s="367" t="s">
        <v>330</v>
      </c>
      <c r="I337" s="368"/>
      <c r="J337" s="368"/>
      <c r="K337" s="369"/>
      <c r="L337" s="369"/>
      <c r="M337" s="370"/>
      <c r="S337"/>
      <c r="T337"/>
    </row>
    <row r="338" spans="1:20" s="134" customFormat="1" ht="32.25" customHeight="1" x14ac:dyDescent="0.2">
      <c r="A338" s="96">
        <v>384</v>
      </c>
      <c r="B338" s="354" t="str">
        <f t="shared" si="6"/>
        <v>GÜLLE-</v>
      </c>
      <c r="C338" s="363"/>
      <c r="D338" s="363"/>
      <c r="E338" s="364"/>
      <c r="F338" s="365"/>
      <c r="G338" s="366"/>
      <c r="H338" s="367" t="s">
        <v>330</v>
      </c>
      <c r="I338" s="368"/>
      <c r="J338" s="368"/>
      <c r="K338" s="369"/>
      <c r="L338" s="369"/>
      <c r="M338" s="370"/>
      <c r="S338"/>
      <c r="T338"/>
    </row>
    <row r="339" spans="1:20" s="134" customFormat="1" ht="32.25" customHeight="1" x14ac:dyDescent="0.2">
      <c r="A339" s="96">
        <v>385</v>
      </c>
      <c r="B339" s="354" t="str">
        <f t="shared" si="6"/>
        <v>GÜLLE-</v>
      </c>
      <c r="C339" s="363"/>
      <c r="D339" s="363"/>
      <c r="E339" s="364"/>
      <c r="F339" s="365"/>
      <c r="G339" s="366"/>
      <c r="H339" s="367" t="s">
        <v>330</v>
      </c>
      <c r="I339" s="368"/>
      <c r="J339" s="368"/>
      <c r="K339" s="369"/>
      <c r="L339" s="369"/>
      <c r="M339" s="370"/>
      <c r="S339"/>
      <c r="T339"/>
    </row>
    <row r="340" spans="1:20" s="134" customFormat="1" ht="32.25" customHeight="1" x14ac:dyDescent="0.2">
      <c r="A340" s="96">
        <v>386</v>
      </c>
      <c r="B340" s="354" t="str">
        <f t="shared" si="6"/>
        <v>GÜLLE-</v>
      </c>
      <c r="C340" s="363"/>
      <c r="D340" s="363"/>
      <c r="E340" s="364"/>
      <c r="F340" s="365"/>
      <c r="G340" s="366"/>
      <c r="H340" s="367" t="s">
        <v>330</v>
      </c>
      <c r="I340" s="368"/>
      <c r="J340" s="368"/>
      <c r="K340" s="369"/>
      <c r="L340" s="369"/>
      <c r="M340" s="370"/>
      <c r="S340"/>
      <c r="T340"/>
    </row>
    <row r="341" spans="1:20" s="134" customFormat="1" ht="32.25" customHeight="1" x14ac:dyDescent="0.2">
      <c r="A341" s="96">
        <v>387</v>
      </c>
      <c r="B341" s="354" t="str">
        <f t="shared" si="6"/>
        <v>GÜLLE-</v>
      </c>
      <c r="C341" s="363"/>
      <c r="D341" s="363"/>
      <c r="E341" s="364"/>
      <c r="F341" s="365"/>
      <c r="G341" s="366"/>
      <c r="H341" s="367" t="s">
        <v>330</v>
      </c>
      <c r="I341" s="368"/>
      <c r="J341" s="368"/>
      <c r="K341" s="369"/>
      <c r="L341" s="369"/>
      <c r="M341" s="370"/>
      <c r="S341"/>
      <c r="T341"/>
    </row>
    <row r="342" spans="1:20" s="134" customFormat="1" ht="32.25" customHeight="1" x14ac:dyDescent="0.2">
      <c r="A342" s="96">
        <v>388</v>
      </c>
      <c r="B342" s="354" t="str">
        <f t="shared" si="6"/>
        <v>GÜLLE-</v>
      </c>
      <c r="C342" s="363"/>
      <c r="D342" s="363"/>
      <c r="E342" s="364"/>
      <c r="F342" s="365"/>
      <c r="G342" s="366"/>
      <c r="H342" s="367" t="s">
        <v>330</v>
      </c>
      <c r="I342" s="368"/>
      <c r="J342" s="368"/>
      <c r="K342" s="369"/>
      <c r="L342" s="369"/>
      <c r="M342" s="370"/>
      <c r="S342"/>
      <c r="T342"/>
    </row>
    <row r="343" spans="1:20" s="134" customFormat="1" ht="32.25" customHeight="1" x14ac:dyDescent="0.2">
      <c r="A343" s="96">
        <v>389</v>
      </c>
      <c r="B343" s="354" t="str">
        <f t="shared" si="6"/>
        <v>GÜLLE-</v>
      </c>
      <c r="C343" s="363"/>
      <c r="D343" s="363"/>
      <c r="E343" s="364"/>
      <c r="F343" s="365"/>
      <c r="G343" s="366"/>
      <c r="H343" s="367" t="s">
        <v>330</v>
      </c>
      <c r="I343" s="368"/>
      <c r="J343" s="368"/>
      <c r="K343" s="369"/>
      <c r="L343" s="369"/>
      <c r="M343" s="370"/>
      <c r="S343"/>
      <c r="T343"/>
    </row>
    <row r="344" spans="1:20" s="134" customFormat="1" ht="32.25" customHeight="1" x14ac:dyDescent="0.2">
      <c r="A344" s="96">
        <v>390</v>
      </c>
      <c r="B344" s="354" t="str">
        <f t="shared" si="6"/>
        <v>GÜLLE-</v>
      </c>
      <c r="C344" s="363"/>
      <c r="D344" s="363"/>
      <c r="E344" s="364"/>
      <c r="F344" s="365"/>
      <c r="G344" s="366"/>
      <c r="H344" s="367" t="s">
        <v>330</v>
      </c>
      <c r="I344" s="368"/>
      <c r="J344" s="368"/>
      <c r="K344" s="369"/>
      <c r="L344" s="369"/>
      <c r="M344" s="370"/>
      <c r="S344"/>
      <c r="T344"/>
    </row>
    <row r="345" spans="1:20" s="134" customFormat="1" ht="32.25" customHeight="1" x14ac:dyDescent="0.2">
      <c r="A345" s="96">
        <v>391</v>
      </c>
      <c r="B345" s="354" t="str">
        <f t="shared" si="6"/>
        <v>GÜLLE-</v>
      </c>
      <c r="C345" s="363"/>
      <c r="D345" s="363"/>
      <c r="E345" s="364"/>
      <c r="F345" s="365"/>
      <c r="G345" s="366"/>
      <c r="H345" s="367" t="s">
        <v>330</v>
      </c>
      <c r="I345" s="368"/>
      <c r="J345" s="368"/>
      <c r="K345" s="369"/>
      <c r="L345" s="369"/>
      <c r="M345" s="370"/>
      <c r="S345"/>
      <c r="T345"/>
    </row>
    <row r="346" spans="1:20" s="134" customFormat="1" ht="32.25" customHeight="1" x14ac:dyDescent="0.2">
      <c r="A346" s="96">
        <v>392</v>
      </c>
      <c r="B346" s="354" t="str">
        <f t="shared" si="6"/>
        <v>GÜLLE-</v>
      </c>
      <c r="C346" s="363"/>
      <c r="D346" s="363"/>
      <c r="E346" s="364"/>
      <c r="F346" s="365"/>
      <c r="G346" s="366"/>
      <c r="H346" s="367" t="s">
        <v>330</v>
      </c>
      <c r="I346" s="368"/>
      <c r="J346" s="368"/>
      <c r="K346" s="369"/>
      <c r="L346" s="369"/>
      <c r="M346" s="370"/>
      <c r="S346"/>
      <c r="T346"/>
    </row>
    <row r="347" spans="1:20" s="134" customFormat="1" ht="32.25" customHeight="1" x14ac:dyDescent="0.2">
      <c r="A347" s="96">
        <v>393</v>
      </c>
      <c r="B347" s="354" t="str">
        <f t="shared" si="6"/>
        <v>GÜLLE-</v>
      </c>
      <c r="C347" s="363"/>
      <c r="D347" s="363"/>
      <c r="E347" s="364"/>
      <c r="F347" s="365"/>
      <c r="G347" s="366"/>
      <c r="H347" s="367" t="s">
        <v>330</v>
      </c>
      <c r="I347" s="368"/>
      <c r="J347" s="368"/>
      <c r="K347" s="369"/>
      <c r="L347" s="369"/>
      <c r="M347" s="370"/>
      <c r="S347"/>
      <c r="T347"/>
    </row>
    <row r="348" spans="1:20" s="134" customFormat="1" ht="32.25" customHeight="1" x14ac:dyDescent="0.2">
      <c r="A348" s="96">
        <v>394</v>
      </c>
      <c r="B348" s="354" t="str">
        <f t="shared" ref="B348:B383" si="7">CONCATENATE(H348,"-",M348)</f>
        <v>GÜLLE-</v>
      </c>
      <c r="C348" s="363"/>
      <c r="D348" s="363"/>
      <c r="E348" s="364"/>
      <c r="F348" s="365"/>
      <c r="G348" s="366"/>
      <c r="H348" s="367" t="s">
        <v>330</v>
      </c>
      <c r="I348" s="368"/>
      <c r="J348" s="368"/>
      <c r="K348" s="369"/>
      <c r="L348" s="369"/>
      <c r="M348" s="370"/>
      <c r="S348"/>
      <c r="T348"/>
    </row>
    <row r="349" spans="1:20" s="134" customFormat="1" ht="32.25" customHeight="1" x14ac:dyDescent="0.2">
      <c r="A349" s="96">
        <v>395</v>
      </c>
      <c r="B349" s="354" t="str">
        <f t="shared" si="7"/>
        <v>GÜLLE-</v>
      </c>
      <c r="C349" s="363"/>
      <c r="D349" s="363"/>
      <c r="E349" s="364"/>
      <c r="F349" s="365"/>
      <c r="G349" s="366"/>
      <c r="H349" s="367" t="s">
        <v>330</v>
      </c>
      <c r="I349" s="368"/>
      <c r="J349" s="368"/>
      <c r="K349" s="369"/>
      <c r="L349" s="369"/>
      <c r="M349" s="370"/>
      <c r="S349"/>
      <c r="T349"/>
    </row>
    <row r="350" spans="1:20" s="134" customFormat="1" ht="32.25" customHeight="1" x14ac:dyDescent="0.2">
      <c r="A350" s="96">
        <v>396</v>
      </c>
      <c r="B350" s="354" t="str">
        <f t="shared" si="7"/>
        <v>GÜLLE-</v>
      </c>
      <c r="C350" s="363"/>
      <c r="D350" s="363"/>
      <c r="E350" s="364"/>
      <c r="F350" s="365"/>
      <c r="G350" s="366"/>
      <c r="H350" s="376" t="s">
        <v>330</v>
      </c>
      <c r="I350" s="368"/>
      <c r="J350" s="368"/>
      <c r="K350" s="369"/>
      <c r="L350" s="369"/>
      <c r="M350" s="370"/>
      <c r="S350"/>
      <c r="T350"/>
    </row>
    <row r="351" spans="1:20" s="134" customFormat="1" ht="32.25" customHeight="1" x14ac:dyDescent="0.2">
      <c r="A351" s="96">
        <v>397</v>
      </c>
      <c r="B351" s="354" t="str">
        <f t="shared" si="7"/>
        <v>SIRIK-</v>
      </c>
      <c r="C351" s="355"/>
      <c r="D351" s="355"/>
      <c r="E351" s="356"/>
      <c r="F351" s="357"/>
      <c r="G351" s="358"/>
      <c r="H351" s="359" t="s">
        <v>465</v>
      </c>
      <c r="I351" s="360"/>
      <c r="J351" s="360"/>
      <c r="K351" s="361"/>
      <c r="L351" s="361"/>
      <c r="M351" s="361"/>
      <c r="S351"/>
      <c r="T351"/>
    </row>
    <row r="352" spans="1:20" s="134" customFormat="1" ht="32.25" customHeight="1" x14ac:dyDescent="0.2">
      <c r="A352" s="96">
        <v>398</v>
      </c>
      <c r="B352" s="354" t="str">
        <f t="shared" si="7"/>
        <v>SIRIK-</v>
      </c>
      <c r="C352" s="355"/>
      <c r="D352" s="355"/>
      <c r="E352" s="356"/>
      <c r="F352" s="357"/>
      <c r="G352" s="358"/>
      <c r="H352" s="359" t="s">
        <v>465</v>
      </c>
      <c r="I352" s="360"/>
      <c r="J352" s="360"/>
      <c r="K352" s="361"/>
      <c r="L352" s="361"/>
      <c r="M352" s="362"/>
      <c r="S352"/>
      <c r="T352"/>
    </row>
    <row r="353" spans="1:20" s="134" customFormat="1" ht="32.25" customHeight="1" x14ac:dyDescent="0.2">
      <c r="A353" s="96">
        <v>399</v>
      </c>
      <c r="B353" s="354" t="str">
        <f t="shared" si="7"/>
        <v>SIRIK-</v>
      </c>
      <c r="C353" s="355"/>
      <c r="D353" s="355"/>
      <c r="E353" s="356"/>
      <c r="F353" s="357"/>
      <c r="G353" s="358"/>
      <c r="H353" s="359" t="s">
        <v>465</v>
      </c>
      <c r="I353" s="360"/>
      <c r="J353" s="360"/>
      <c r="K353" s="361"/>
      <c r="L353" s="361"/>
      <c r="M353" s="362"/>
      <c r="S353"/>
      <c r="T353"/>
    </row>
    <row r="354" spans="1:20" s="134" customFormat="1" ht="32.25" customHeight="1" x14ac:dyDescent="0.2">
      <c r="A354" s="96">
        <v>400</v>
      </c>
      <c r="B354" s="354" t="str">
        <f t="shared" si="7"/>
        <v>SIRIK-</v>
      </c>
      <c r="C354" s="355"/>
      <c r="D354" s="355"/>
      <c r="E354" s="356"/>
      <c r="F354" s="357"/>
      <c r="G354" s="358"/>
      <c r="H354" s="359" t="s">
        <v>465</v>
      </c>
      <c r="I354" s="360"/>
      <c r="J354" s="360"/>
      <c r="K354" s="361"/>
      <c r="L354" s="361"/>
      <c r="M354" s="362"/>
      <c r="S354"/>
      <c r="T354"/>
    </row>
    <row r="355" spans="1:20" s="134" customFormat="1" ht="32.25" customHeight="1" x14ac:dyDescent="0.2">
      <c r="A355" s="96">
        <v>401</v>
      </c>
      <c r="B355" s="354" t="str">
        <f t="shared" si="7"/>
        <v>SIRIK-</v>
      </c>
      <c r="C355" s="355"/>
      <c r="D355" s="355"/>
      <c r="E355" s="356"/>
      <c r="F355" s="357"/>
      <c r="G355" s="358"/>
      <c r="H355" s="359" t="s">
        <v>465</v>
      </c>
      <c r="I355" s="360"/>
      <c r="J355" s="360"/>
      <c r="K355" s="361"/>
      <c r="L355" s="361"/>
      <c r="M355" s="362"/>
      <c r="S355"/>
      <c r="T355"/>
    </row>
    <row r="356" spans="1:20" s="134" customFormat="1" ht="32.25" customHeight="1" x14ac:dyDescent="0.2">
      <c r="A356" s="96">
        <v>402</v>
      </c>
      <c r="B356" s="354" t="str">
        <f t="shared" si="7"/>
        <v>SIRIK-</v>
      </c>
      <c r="C356" s="355"/>
      <c r="D356" s="355"/>
      <c r="E356" s="356"/>
      <c r="F356" s="357"/>
      <c r="G356" s="358"/>
      <c r="H356" s="359" t="s">
        <v>465</v>
      </c>
      <c r="I356" s="360"/>
      <c r="J356" s="360"/>
      <c r="K356" s="361"/>
      <c r="L356" s="361"/>
      <c r="M356" s="362"/>
      <c r="S356"/>
      <c r="T356"/>
    </row>
    <row r="357" spans="1:20" s="134" customFormat="1" ht="32.25" customHeight="1" x14ac:dyDescent="0.2">
      <c r="A357" s="96">
        <v>403</v>
      </c>
      <c r="B357" s="354" t="str">
        <f t="shared" si="7"/>
        <v>SIRIK-</v>
      </c>
      <c r="C357" s="355"/>
      <c r="D357" s="355"/>
      <c r="E357" s="356"/>
      <c r="F357" s="357"/>
      <c r="G357" s="358"/>
      <c r="H357" s="359" t="s">
        <v>465</v>
      </c>
      <c r="I357" s="360"/>
      <c r="J357" s="360"/>
      <c r="K357" s="361"/>
      <c r="L357" s="361"/>
      <c r="M357" s="362"/>
      <c r="S357"/>
      <c r="T357"/>
    </row>
    <row r="358" spans="1:20" s="134" customFormat="1" ht="32.25" customHeight="1" x14ac:dyDescent="0.2">
      <c r="A358" s="96">
        <v>404</v>
      </c>
      <c r="B358" s="354" t="str">
        <f t="shared" si="7"/>
        <v>SIRIK-</v>
      </c>
      <c r="C358" s="355"/>
      <c r="D358" s="355"/>
      <c r="E358" s="356"/>
      <c r="F358" s="357"/>
      <c r="G358" s="358"/>
      <c r="H358" s="359" t="s">
        <v>465</v>
      </c>
      <c r="I358" s="360"/>
      <c r="J358" s="360"/>
      <c r="K358" s="361"/>
      <c r="L358" s="361"/>
      <c r="M358" s="362"/>
      <c r="S358"/>
      <c r="T358"/>
    </row>
    <row r="359" spans="1:20" s="134" customFormat="1" ht="32.25" customHeight="1" x14ac:dyDescent="0.2">
      <c r="A359" s="96">
        <v>405</v>
      </c>
      <c r="B359" s="354" t="str">
        <f t="shared" si="7"/>
        <v>SIRIK-</v>
      </c>
      <c r="C359" s="355"/>
      <c r="D359" s="355"/>
      <c r="E359" s="356"/>
      <c r="F359" s="357"/>
      <c r="G359" s="358"/>
      <c r="H359" s="359" t="s">
        <v>465</v>
      </c>
      <c r="I359" s="360"/>
      <c r="J359" s="360"/>
      <c r="K359" s="361"/>
      <c r="L359" s="361"/>
      <c r="M359" s="362"/>
      <c r="S359"/>
      <c r="T359"/>
    </row>
    <row r="360" spans="1:20" s="134" customFormat="1" ht="32.25" customHeight="1" x14ac:dyDescent="0.2">
      <c r="A360" s="96">
        <v>406</v>
      </c>
      <c r="B360" s="354" t="str">
        <f t="shared" si="7"/>
        <v>SIRIK-</v>
      </c>
      <c r="C360" s="355"/>
      <c r="D360" s="355"/>
      <c r="E360" s="356"/>
      <c r="F360" s="357"/>
      <c r="G360" s="358"/>
      <c r="H360" s="359" t="s">
        <v>465</v>
      </c>
      <c r="I360" s="360"/>
      <c r="J360" s="360"/>
      <c r="K360" s="361"/>
      <c r="L360" s="361"/>
      <c r="M360" s="362"/>
      <c r="S360"/>
      <c r="T360"/>
    </row>
    <row r="361" spans="1:20" s="134" customFormat="1" ht="32.25" customHeight="1" x14ac:dyDescent="0.2">
      <c r="A361" s="96">
        <v>407</v>
      </c>
      <c r="B361" s="354" t="str">
        <f t="shared" si="7"/>
        <v>SIRIK-</v>
      </c>
      <c r="C361" s="355"/>
      <c r="D361" s="355"/>
      <c r="E361" s="356"/>
      <c r="F361" s="357"/>
      <c r="G361" s="358"/>
      <c r="H361" s="359" t="s">
        <v>465</v>
      </c>
      <c r="I361" s="360"/>
      <c r="J361" s="360"/>
      <c r="K361" s="361"/>
      <c r="L361" s="361"/>
      <c r="M361" s="362"/>
      <c r="S361"/>
      <c r="T361"/>
    </row>
    <row r="362" spans="1:20" s="134" customFormat="1" ht="32.25" customHeight="1" x14ac:dyDescent="0.2">
      <c r="A362" s="96">
        <v>408</v>
      </c>
      <c r="B362" s="354" t="str">
        <f t="shared" si="7"/>
        <v>SIRIK-</v>
      </c>
      <c r="C362" s="355"/>
      <c r="D362" s="355"/>
      <c r="E362" s="356"/>
      <c r="F362" s="357"/>
      <c r="G362" s="358"/>
      <c r="H362" s="359" t="s">
        <v>465</v>
      </c>
      <c r="I362" s="360"/>
      <c r="J362" s="360"/>
      <c r="K362" s="361"/>
      <c r="L362" s="361"/>
      <c r="M362" s="362"/>
      <c r="S362"/>
      <c r="T362"/>
    </row>
    <row r="363" spans="1:20" s="134" customFormat="1" ht="32.25" customHeight="1" x14ac:dyDescent="0.2">
      <c r="A363" s="96">
        <v>409</v>
      </c>
      <c r="B363" s="354" t="str">
        <f t="shared" si="7"/>
        <v>SIRIK-</v>
      </c>
      <c r="C363" s="355"/>
      <c r="D363" s="355"/>
      <c r="E363" s="356"/>
      <c r="F363" s="357"/>
      <c r="G363" s="358"/>
      <c r="H363" s="359" t="s">
        <v>465</v>
      </c>
      <c r="I363" s="360"/>
      <c r="J363" s="360"/>
      <c r="K363" s="361"/>
      <c r="L363" s="361"/>
      <c r="M363" s="362"/>
      <c r="S363"/>
      <c r="T363"/>
    </row>
    <row r="364" spans="1:20" s="134" customFormat="1" ht="32.25" customHeight="1" x14ac:dyDescent="0.2">
      <c r="A364" s="96">
        <v>410</v>
      </c>
      <c r="B364" s="354" t="str">
        <f t="shared" si="7"/>
        <v>SIRIK-</v>
      </c>
      <c r="C364" s="355"/>
      <c r="D364" s="355"/>
      <c r="E364" s="356"/>
      <c r="F364" s="357"/>
      <c r="G364" s="358"/>
      <c r="H364" s="359" t="s">
        <v>465</v>
      </c>
      <c r="I364" s="360"/>
      <c r="J364" s="360"/>
      <c r="K364" s="361"/>
      <c r="L364" s="361"/>
      <c r="M364" s="362"/>
      <c r="S364"/>
      <c r="T364"/>
    </row>
    <row r="365" spans="1:20" s="134" customFormat="1" ht="32.25" customHeight="1" x14ac:dyDescent="0.2">
      <c r="A365" s="96">
        <v>411</v>
      </c>
      <c r="B365" s="354" t="str">
        <f t="shared" si="7"/>
        <v>SIRIK-</v>
      </c>
      <c r="C365" s="355"/>
      <c r="D365" s="355"/>
      <c r="E365" s="356"/>
      <c r="F365" s="357"/>
      <c r="G365" s="358"/>
      <c r="H365" s="359" t="s">
        <v>465</v>
      </c>
      <c r="I365" s="360"/>
      <c r="J365" s="360"/>
      <c r="K365" s="361"/>
      <c r="L365" s="361"/>
      <c r="M365" s="362"/>
      <c r="S365"/>
      <c r="T365"/>
    </row>
    <row r="366" spans="1:20" s="134" customFormat="1" ht="32.25" customHeight="1" x14ac:dyDescent="0.2">
      <c r="A366" s="96">
        <v>412</v>
      </c>
      <c r="B366" s="354" t="str">
        <f t="shared" si="7"/>
        <v>SIRIK-</v>
      </c>
      <c r="C366" s="355"/>
      <c r="D366" s="355"/>
      <c r="E366" s="356"/>
      <c r="F366" s="357"/>
      <c r="G366" s="358"/>
      <c r="H366" s="359" t="s">
        <v>465</v>
      </c>
      <c r="I366" s="360"/>
      <c r="J366" s="360"/>
      <c r="K366" s="361"/>
      <c r="L366" s="361"/>
      <c r="M366" s="362"/>
      <c r="S366"/>
      <c r="T366"/>
    </row>
    <row r="367" spans="1:20" s="134" customFormat="1" ht="32.25" customHeight="1" x14ac:dyDescent="0.2">
      <c r="A367" s="96">
        <v>413</v>
      </c>
      <c r="B367" s="354" t="str">
        <f t="shared" si="7"/>
        <v>SIRIK-</v>
      </c>
      <c r="C367" s="355"/>
      <c r="D367" s="355"/>
      <c r="E367" s="356"/>
      <c r="F367" s="357"/>
      <c r="G367" s="358"/>
      <c r="H367" s="359" t="s">
        <v>465</v>
      </c>
      <c r="I367" s="360"/>
      <c r="J367" s="360"/>
      <c r="K367" s="361"/>
      <c r="L367" s="361"/>
      <c r="M367" s="362"/>
      <c r="S367"/>
      <c r="T367"/>
    </row>
    <row r="368" spans="1:20" s="134" customFormat="1" ht="32.25" customHeight="1" x14ac:dyDescent="0.2">
      <c r="A368" s="96">
        <v>414</v>
      </c>
      <c r="B368" s="354" t="str">
        <f t="shared" si="7"/>
        <v>SIRIK-</v>
      </c>
      <c r="C368" s="355"/>
      <c r="D368" s="355"/>
      <c r="E368" s="356"/>
      <c r="F368" s="357"/>
      <c r="G368" s="358"/>
      <c r="H368" s="359" t="s">
        <v>465</v>
      </c>
      <c r="I368" s="360"/>
      <c r="J368" s="360"/>
      <c r="K368" s="361"/>
      <c r="L368" s="361"/>
      <c r="M368" s="362"/>
      <c r="S368"/>
      <c r="T368"/>
    </row>
    <row r="369" spans="1:20" s="134" customFormat="1" ht="32.25" customHeight="1" x14ac:dyDescent="0.2">
      <c r="A369" s="96">
        <v>415</v>
      </c>
      <c r="B369" s="354" t="str">
        <f t="shared" si="7"/>
        <v>SIRIK-</v>
      </c>
      <c r="C369" s="355"/>
      <c r="D369" s="355"/>
      <c r="E369" s="356"/>
      <c r="F369" s="357"/>
      <c r="G369" s="358"/>
      <c r="H369" s="359" t="s">
        <v>465</v>
      </c>
      <c r="I369" s="360"/>
      <c r="J369" s="360"/>
      <c r="K369" s="361"/>
      <c r="L369" s="361"/>
      <c r="M369" s="362"/>
      <c r="S369"/>
      <c r="T369"/>
    </row>
    <row r="370" spans="1:20" s="134" customFormat="1" ht="32.25" customHeight="1" x14ac:dyDescent="0.2">
      <c r="A370" s="96">
        <v>416</v>
      </c>
      <c r="B370" s="354" t="str">
        <f t="shared" si="7"/>
        <v>SIRIK-</v>
      </c>
      <c r="C370" s="355"/>
      <c r="D370" s="355"/>
      <c r="E370" s="356"/>
      <c r="F370" s="357"/>
      <c r="G370" s="358"/>
      <c r="H370" s="359" t="s">
        <v>465</v>
      </c>
      <c r="I370" s="360"/>
      <c r="J370" s="360"/>
      <c r="K370" s="361"/>
      <c r="L370" s="361"/>
      <c r="M370" s="362"/>
      <c r="S370"/>
      <c r="T370"/>
    </row>
    <row r="371" spans="1:20" s="134" customFormat="1" ht="32.25" customHeight="1" x14ac:dyDescent="0.2">
      <c r="A371" s="96">
        <v>417</v>
      </c>
      <c r="B371" s="354" t="str">
        <f t="shared" si="7"/>
        <v>SIRIK-</v>
      </c>
      <c r="C371" s="355"/>
      <c r="D371" s="355"/>
      <c r="E371" s="356"/>
      <c r="F371" s="357"/>
      <c r="G371" s="358"/>
      <c r="H371" s="359" t="s">
        <v>465</v>
      </c>
      <c r="I371" s="360"/>
      <c r="J371" s="360"/>
      <c r="K371" s="361"/>
      <c r="L371" s="361"/>
      <c r="M371" s="362"/>
      <c r="S371"/>
      <c r="T371"/>
    </row>
    <row r="372" spans="1:20" s="134" customFormat="1" ht="32.25" customHeight="1" x14ac:dyDescent="0.2">
      <c r="A372" s="96">
        <v>418</v>
      </c>
      <c r="B372" s="354" t="str">
        <f t="shared" si="7"/>
        <v>SIRIK-</v>
      </c>
      <c r="C372" s="355"/>
      <c r="D372" s="355"/>
      <c r="E372" s="356"/>
      <c r="F372" s="357"/>
      <c r="G372" s="358"/>
      <c r="H372" s="359" t="s">
        <v>465</v>
      </c>
      <c r="I372" s="360"/>
      <c r="J372" s="360"/>
      <c r="K372" s="361"/>
      <c r="L372" s="361"/>
      <c r="M372" s="362"/>
      <c r="S372"/>
      <c r="T372"/>
    </row>
    <row r="373" spans="1:20" s="134" customFormat="1" ht="32.25" customHeight="1" x14ac:dyDescent="0.2">
      <c r="A373" s="96">
        <v>419</v>
      </c>
      <c r="B373" s="354" t="str">
        <f t="shared" si="7"/>
        <v>SIRIK-</v>
      </c>
      <c r="C373" s="355"/>
      <c r="D373" s="355"/>
      <c r="E373" s="356"/>
      <c r="F373" s="357"/>
      <c r="G373" s="358"/>
      <c r="H373" s="359" t="s">
        <v>465</v>
      </c>
      <c r="I373" s="360"/>
      <c r="J373" s="360"/>
      <c r="K373" s="361"/>
      <c r="L373" s="361"/>
      <c r="M373" s="362"/>
      <c r="S373"/>
      <c r="T373"/>
    </row>
    <row r="374" spans="1:20" s="134" customFormat="1" ht="32.25" customHeight="1" x14ac:dyDescent="0.2">
      <c r="A374" s="96">
        <v>420</v>
      </c>
      <c r="B374" s="354" t="str">
        <f t="shared" si="7"/>
        <v>SIRIK-</v>
      </c>
      <c r="C374" s="355"/>
      <c r="D374" s="355"/>
      <c r="E374" s="356"/>
      <c r="F374" s="357"/>
      <c r="G374" s="358"/>
      <c r="H374" s="359" t="s">
        <v>465</v>
      </c>
      <c r="I374" s="360"/>
      <c r="J374" s="360"/>
      <c r="K374" s="361"/>
      <c r="L374" s="361"/>
      <c r="M374" s="362"/>
      <c r="S374"/>
      <c r="T374"/>
    </row>
    <row r="375" spans="1:20" s="134" customFormat="1" ht="32.25" customHeight="1" x14ac:dyDescent="0.2">
      <c r="A375" s="96">
        <v>421</v>
      </c>
      <c r="B375" s="354" t="str">
        <f t="shared" si="7"/>
        <v>SIRIK-</v>
      </c>
      <c r="C375" s="355"/>
      <c r="D375" s="355"/>
      <c r="E375" s="356"/>
      <c r="F375" s="357"/>
      <c r="G375" s="358"/>
      <c r="H375" s="359" t="s">
        <v>465</v>
      </c>
      <c r="I375" s="360"/>
      <c r="J375" s="360"/>
      <c r="K375" s="361"/>
      <c r="L375" s="361"/>
      <c r="M375" s="362"/>
      <c r="S375"/>
      <c r="T375"/>
    </row>
    <row r="376" spans="1:20" s="134" customFormat="1" ht="32.25" customHeight="1" x14ac:dyDescent="0.2">
      <c r="A376" s="96">
        <v>422</v>
      </c>
      <c r="B376" s="354" t="str">
        <f t="shared" si="7"/>
        <v>SIRIK-</v>
      </c>
      <c r="C376" s="355"/>
      <c r="D376" s="355"/>
      <c r="E376" s="356"/>
      <c r="F376" s="357"/>
      <c r="G376" s="358"/>
      <c r="H376" s="359" t="s">
        <v>465</v>
      </c>
      <c r="I376" s="360"/>
      <c r="J376" s="360"/>
      <c r="K376" s="361"/>
      <c r="L376" s="361"/>
      <c r="M376" s="362"/>
      <c r="S376"/>
      <c r="T376"/>
    </row>
    <row r="377" spans="1:20" s="134" customFormat="1" ht="32.25" customHeight="1" x14ac:dyDescent="0.2">
      <c r="A377" s="96">
        <v>423</v>
      </c>
      <c r="B377" s="354" t="str">
        <f t="shared" si="7"/>
        <v>SIRIK-</v>
      </c>
      <c r="C377" s="355"/>
      <c r="D377" s="355"/>
      <c r="E377" s="356"/>
      <c r="F377" s="357"/>
      <c r="G377" s="358"/>
      <c r="H377" s="359" t="s">
        <v>465</v>
      </c>
      <c r="I377" s="360"/>
      <c r="J377" s="360"/>
      <c r="K377" s="361"/>
      <c r="L377" s="361"/>
      <c r="M377" s="362"/>
      <c r="S377"/>
      <c r="T377"/>
    </row>
    <row r="378" spans="1:20" s="134" customFormat="1" ht="32.25" customHeight="1" x14ac:dyDescent="0.2">
      <c r="A378" s="96">
        <v>424</v>
      </c>
      <c r="B378" s="354" t="str">
        <f t="shared" si="7"/>
        <v>SIRIK-</v>
      </c>
      <c r="C378" s="355"/>
      <c r="D378" s="355"/>
      <c r="E378" s="356"/>
      <c r="F378" s="357"/>
      <c r="G378" s="358"/>
      <c r="H378" s="359" t="s">
        <v>465</v>
      </c>
      <c r="I378" s="360"/>
      <c r="J378" s="360"/>
      <c r="K378" s="361"/>
      <c r="L378" s="361"/>
      <c r="M378" s="362"/>
      <c r="S378"/>
      <c r="T378"/>
    </row>
    <row r="379" spans="1:20" s="134" customFormat="1" ht="32.25" customHeight="1" x14ac:dyDescent="0.2">
      <c r="A379" s="96">
        <v>425</v>
      </c>
      <c r="B379" s="354" t="str">
        <f t="shared" si="7"/>
        <v>SIRIK-</v>
      </c>
      <c r="C379" s="355"/>
      <c r="D379" s="355"/>
      <c r="E379" s="356"/>
      <c r="F379" s="357"/>
      <c r="G379" s="358"/>
      <c r="H379" s="359" t="s">
        <v>465</v>
      </c>
      <c r="I379" s="360"/>
      <c r="J379" s="360"/>
      <c r="K379" s="361"/>
      <c r="L379" s="361"/>
      <c r="M379" s="362"/>
      <c r="S379"/>
      <c r="T379"/>
    </row>
    <row r="380" spans="1:20" s="134" customFormat="1" ht="32.25" customHeight="1" x14ac:dyDescent="0.2">
      <c r="A380" s="96">
        <v>426</v>
      </c>
      <c r="B380" s="354" t="str">
        <f t="shared" si="7"/>
        <v>SIRIK-</v>
      </c>
      <c r="C380" s="355"/>
      <c r="D380" s="355"/>
      <c r="E380" s="356"/>
      <c r="F380" s="357"/>
      <c r="G380" s="358"/>
      <c r="H380" s="359" t="s">
        <v>465</v>
      </c>
      <c r="I380" s="360"/>
      <c r="J380" s="360"/>
      <c r="K380" s="361"/>
      <c r="L380" s="361"/>
      <c r="M380" s="362"/>
      <c r="S380"/>
      <c r="T380"/>
    </row>
    <row r="381" spans="1:20" s="134" customFormat="1" ht="32.25" customHeight="1" x14ac:dyDescent="0.2">
      <c r="A381" s="96">
        <v>427</v>
      </c>
      <c r="B381" s="354" t="str">
        <f t="shared" si="7"/>
        <v>SIRIK-</v>
      </c>
      <c r="C381" s="355"/>
      <c r="D381" s="355"/>
      <c r="E381" s="356"/>
      <c r="F381" s="357"/>
      <c r="G381" s="358"/>
      <c r="H381" s="359" t="s">
        <v>465</v>
      </c>
      <c r="I381" s="360"/>
      <c r="J381" s="360"/>
      <c r="K381" s="361"/>
      <c r="L381" s="361"/>
      <c r="M381" s="362"/>
      <c r="S381"/>
      <c r="T381"/>
    </row>
    <row r="382" spans="1:20" s="134" customFormat="1" ht="32.25" customHeight="1" x14ac:dyDescent="0.2">
      <c r="A382" s="96">
        <v>428</v>
      </c>
      <c r="B382" s="354" t="str">
        <f t="shared" si="7"/>
        <v>SIRIK-</v>
      </c>
      <c r="C382" s="355"/>
      <c r="D382" s="355"/>
      <c r="E382" s="356"/>
      <c r="F382" s="357"/>
      <c r="G382" s="358"/>
      <c r="H382" s="359" t="s">
        <v>465</v>
      </c>
      <c r="I382" s="360"/>
      <c r="J382" s="360"/>
      <c r="K382" s="361"/>
      <c r="L382" s="361"/>
      <c r="M382" s="362"/>
      <c r="S382"/>
      <c r="T382"/>
    </row>
    <row r="383" spans="1:20" s="134" customFormat="1" ht="32.25" customHeight="1" x14ac:dyDescent="0.2">
      <c r="A383" s="96">
        <v>429</v>
      </c>
      <c r="B383" s="354" t="str">
        <f t="shared" si="7"/>
        <v>SIRIK-</v>
      </c>
      <c r="C383" s="355"/>
      <c r="D383" s="355"/>
      <c r="E383" s="356"/>
      <c r="F383" s="357"/>
      <c r="G383" s="358"/>
      <c r="H383" s="375" t="s">
        <v>465</v>
      </c>
      <c r="I383" s="360"/>
      <c r="J383" s="360"/>
      <c r="K383" s="361"/>
      <c r="L383" s="361"/>
      <c r="M383" s="362"/>
      <c r="S383"/>
      <c r="T383"/>
    </row>
    <row r="384" spans="1:20" s="134" customFormat="1" ht="32.25" customHeight="1" x14ac:dyDescent="0.2">
      <c r="A384" s="96">
        <v>430</v>
      </c>
      <c r="B384" s="354" t="str">
        <f>CONCATENATE(H384,"-",K384,"-",M384)</f>
        <v>UZUN--</v>
      </c>
      <c r="C384" s="363"/>
      <c r="D384" s="363"/>
      <c r="E384" s="364"/>
      <c r="F384" s="365"/>
      <c r="G384" s="366"/>
      <c r="H384" s="376" t="s">
        <v>70</v>
      </c>
      <c r="I384" s="368"/>
      <c r="J384" s="368"/>
      <c r="K384" s="369"/>
      <c r="L384" s="369"/>
      <c r="M384" s="369"/>
      <c r="S384"/>
      <c r="T384"/>
    </row>
    <row r="385" spans="1:20" s="134" customFormat="1" ht="32.25" customHeight="1" x14ac:dyDescent="0.2">
      <c r="A385" s="96">
        <v>431</v>
      </c>
      <c r="B385" s="354" t="str">
        <f t="shared" ref="B385:B413" si="8">CONCATENATE(H385,"-",K385,"-",M385)</f>
        <v>UZUN--</v>
      </c>
      <c r="C385" s="363"/>
      <c r="D385" s="363"/>
      <c r="E385" s="364"/>
      <c r="F385" s="365"/>
      <c r="G385" s="366"/>
      <c r="H385" s="367" t="s">
        <v>70</v>
      </c>
      <c r="I385" s="368"/>
      <c r="J385" s="368"/>
      <c r="K385" s="369"/>
      <c r="L385" s="369"/>
      <c r="M385" s="370"/>
      <c r="S385"/>
      <c r="T385"/>
    </row>
    <row r="386" spans="1:20" s="134" customFormat="1" ht="32.25" customHeight="1" x14ac:dyDescent="0.2">
      <c r="A386" s="96">
        <v>432</v>
      </c>
      <c r="B386" s="354" t="str">
        <f t="shared" si="8"/>
        <v>UZUN--</v>
      </c>
      <c r="C386" s="363"/>
      <c r="D386" s="363"/>
      <c r="E386" s="364"/>
      <c r="F386" s="365"/>
      <c r="G386" s="366"/>
      <c r="H386" s="367" t="s">
        <v>70</v>
      </c>
      <c r="I386" s="368"/>
      <c r="J386" s="368"/>
      <c r="K386" s="369"/>
      <c r="L386" s="369"/>
      <c r="M386" s="370"/>
      <c r="S386"/>
      <c r="T386"/>
    </row>
    <row r="387" spans="1:20" ht="32.25" customHeight="1" x14ac:dyDescent="0.25">
      <c r="A387" s="96">
        <v>434</v>
      </c>
      <c r="B387" s="354" t="str">
        <f t="shared" si="8"/>
        <v>UZUN--</v>
      </c>
      <c r="C387" s="363"/>
      <c r="D387" s="363"/>
      <c r="E387" s="364"/>
      <c r="F387" s="365"/>
      <c r="G387" s="366"/>
      <c r="H387" s="367" t="s">
        <v>70</v>
      </c>
      <c r="I387" s="368"/>
      <c r="J387" s="368"/>
      <c r="K387" s="369"/>
      <c r="L387" s="369"/>
      <c r="M387" s="370"/>
      <c r="S387"/>
      <c r="T387"/>
    </row>
    <row r="388" spans="1:20" ht="32.25" customHeight="1" x14ac:dyDescent="0.25">
      <c r="A388" s="96">
        <v>435</v>
      </c>
      <c r="B388" s="354" t="str">
        <f t="shared" si="8"/>
        <v>UZUN--</v>
      </c>
      <c r="C388" s="363"/>
      <c r="D388" s="363"/>
      <c r="E388" s="364"/>
      <c r="F388" s="365"/>
      <c r="G388" s="366"/>
      <c r="H388" s="367" t="s">
        <v>70</v>
      </c>
      <c r="I388" s="368"/>
      <c r="J388" s="368"/>
      <c r="K388" s="369"/>
      <c r="L388" s="369"/>
      <c r="M388" s="370"/>
      <c r="S388"/>
      <c r="T388"/>
    </row>
    <row r="389" spans="1:20" ht="32.25" customHeight="1" x14ac:dyDescent="0.25">
      <c r="A389" s="96">
        <v>436</v>
      </c>
      <c r="B389" s="354" t="str">
        <f t="shared" si="8"/>
        <v>UZUN--</v>
      </c>
      <c r="C389" s="363"/>
      <c r="D389" s="363"/>
      <c r="E389" s="364"/>
      <c r="F389" s="365"/>
      <c r="G389" s="366"/>
      <c r="H389" s="367" t="s">
        <v>70</v>
      </c>
      <c r="I389" s="368"/>
      <c r="J389" s="368"/>
      <c r="K389" s="369"/>
      <c r="L389" s="369"/>
      <c r="M389" s="370"/>
      <c r="S389"/>
      <c r="T389"/>
    </row>
    <row r="390" spans="1:20" ht="32.25" customHeight="1" x14ac:dyDescent="0.25">
      <c r="A390" s="96">
        <v>437</v>
      </c>
      <c r="B390" s="354" t="str">
        <f t="shared" si="8"/>
        <v>UZUN--</v>
      </c>
      <c r="C390" s="363"/>
      <c r="D390" s="363"/>
      <c r="E390" s="364"/>
      <c r="F390" s="365"/>
      <c r="G390" s="366"/>
      <c r="H390" s="367" t="s">
        <v>70</v>
      </c>
      <c r="I390" s="368"/>
      <c r="J390" s="368"/>
      <c r="K390" s="369"/>
      <c r="L390" s="369"/>
      <c r="M390" s="370"/>
      <c r="S390"/>
      <c r="T390"/>
    </row>
    <row r="391" spans="1:20" ht="32.25" customHeight="1" x14ac:dyDescent="0.25">
      <c r="A391" s="96">
        <v>438</v>
      </c>
      <c r="B391" s="354" t="str">
        <f t="shared" si="8"/>
        <v>UZUN--</v>
      </c>
      <c r="C391" s="363"/>
      <c r="D391" s="363"/>
      <c r="E391" s="364"/>
      <c r="F391" s="365"/>
      <c r="G391" s="366"/>
      <c r="H391" s="367" t="s">
        <v>70</v>
      </c>
      <c r="I391" s="368"/>
      <c r="J391" s="368"/>
      <c r="K391" s="369"/>
      <c r="L391" s="369"/>
      <c r="M391" s="370"/>
      <c r="S391"/>
      <c r="T391"/>
    </row>
    <row r="392" spans="1:20" ht="32.25" customHeight="1" x14ac:dyDescent="0.25">
      <c r="A392" s="96">
        <v>439</v>
      </c>
      <c r="B392" s="354" t="str">
        <f t="shared" si="8"/>
        <v>UZUN--</v>
      </c>
      <c r="C392" s="363"/>
      <c r="D392" s="363"/>
      <c r="E392" s="364"/>
      <c r="F392" s="365"/>
      <c r="G392" s="366"/>
      <c r="H392" s="367" t="s">
        <v>70</v>
      </c>
      <c r="I392" s="368"/>
      <c r="J392" s="368"/>
      <c r="K392" s="369"/>
      <c r="L392" s="369"/>
      <c r="M392" s="370"/>
      <c r="S392"/>
      <c r="T392"/>
    </row>
    <row r="393" spans="1:20" ht="32.25" customHeight="1" x14ac:dyDescent="0.25">
      <c r="A393" s="96">
        <v>440</v>
      </c>
      <c r="B393" s="354" t="str">
        <f t="shared" si="8"/>
        <v>UZUN--</v>
      </c>
      <c r="C393" s="363"/>
      <c r="D393" s="363"/>
      <c r="E393" s="364"/>
      <c r="F393" s="365"/>
      <c r="G393" s="366"/>
      <c r="H393" s="367" t="s">
        <v>70</v>
      </c>
      <c r="I393" s="368"/>
      <c r="J393" s="368"/>
      <c r="K393" s="369"/>
      <c r="L393" s="369"/>
      <c r="M393" s="370"/>
      <c r="S393"/>
      <c r="T393"/>
    </row>
    <row r="394" spans="1:20" ht="32.25" customHeight="1" x14ac:dyDescent="0.25">
      <c r="A394" s="96">
        <v>441</v>
      </c>
      <c r="B394" s="354" t="str">
        <f t="shared" si="8"/>
        <v>UZUN--</v>
      </c>
      <c r="C394" s="363"/>
      <c r="D394" s="363"/>
      <c r="E394" s="364"/>
      <c r="F394" s="365"/>
      <c r="G394" s="366"/>
      <c r="H394" s="367" t="s">
        <v>70</v>
      </c>
      <c r="I394" s="368"/>
      <c r="J394" s="368"/>
      <c r="K394" s="369"/>
      <c r="L394" s="369"/>
      <c r="M394" s="370"/>
      <c r="S394"/>
      <c r="T394"/>
    </row>
    <row r="395" spans="1:20" ht="32.25" customHeight="1" x14ac:dyDescent="0.25">
      <c r="A395" s="96">
        <v>442</v>
      </c>
      <c r="B395" s="354" t="str">
        <f t="shared" si="8"/>
        <v>UZUN--</v>
      </c>
      <c r="C395" s="363"/>
      <c r="D395" s="363"/>
      <c r="E395" s="364"/>
      <c r="F395" s="365"/>
      <c r="G395" s="366"/>
      <c r="H395" s="376" t="s">
        <v>70</v>
      </c>
      <c r="I395" s="368"/>
      <c r="J395" s="368"/>
      <c r="K395" s="369"/>
      <c r="L395" s="369"/>
      <c r="M395" s="370"/>
      <c r="S395"/>
      <c r="T395"/>
    </row>
    <row r="396" spans="1:20" ht="32.25" customHeight="1" x14ac:dyDescent="0.25">
      <c r="A396" s="96">
        <v>443</v>
      </c>
      <c r="B396" s="354" t="str">
        <f t="shared" si="8"/>
        <v>UZUN--</v>
      </c>
      <c r="C396" s="363"/>
      <c r="D396" s="363"/>
      <c r="E396" s="364"/>
      <c r="F396" s="365"/>
      <c r="G396" s="366"/>
      <c r="H396" s="367" t="s">
        <v>70</v>
      </c>
      <c r="I396" s="368"/>
      <c r="J396" s="368"/>
      <c r="K396" s="369"/>
      <c r="L396" s="369"/>
      <c r="M396" s="370"/>
      <c r="S396"/>
      <c r="T396"/>
    </row>
    <row r="397" spans="1:20" ht="32.25" customHeight="1" x14ac:dyDescent="0.25">
      <c r="A397" s="96">
        <v>444</v>
      </c>
      <c r="B397" s="354" t="str">
        <f t="shared" si="8"/>
        <v>UZUN--</v>
      </c>
      <c r="C397" s="363"/>
      <c r="D397" s="363"/>
      <c r="E397" s="364"/>
      <c r="F397" s="365"/>
      <c r="G397" s="366"/>
      <c r="H397" s="367" t="s">
        <v>70</v>
      </c>
      <c r="I397" s="368"/>
      <c r="J397" s="368"/>
      <c r="K397" s="369"/>
      <c r="L397" s="369"/>
      <c r="M397" s="370"/>
      <c r="S397"/>
      <c r="T397"/>
    </row>
    <row r="398" spans="1:20" ht="32.25" customHeight="1" x14ac:dyDescent="0.25">
      <c r="A398" s="96">
        <v>445</v>
      </c>
      <c r="B398" s="354" t="str">
        <f t="shared" si="8"/>
        <v>UZUN--</v>
      </c>
      <c r="C398" s="363"/>
      <c r="D398" s="363"/>
      <c r="E398" s="364"/>
      <c r="F398" s="365"/>
      <c r="G398" s="366"/>
      <c r="H398" s="367" t="s">
        <v>70</v>
      </c>
      <c r="I398" s="368"/>
      <c r="J398" s="368"/>
      <c r="K398" s="369"/>
      <c r="L398" s="369"/>
      <c r="M398" s="370"/>
      <c r="S398"/>
      <c r="T398"/>
    </row>
    <row r="399" spans="1:20" ht="32.25" customHeight="1" x14ac:dyDescent="0.25">
      <c r="A399" s="96">
        <v>446</v>
      </c>
      <c r="B399" s="354" t="str">
        <f t="shared" si="8"/>
        <v>UZUN--</v>
      </c>
      <c r="C399" s="363"/>
      <c r="D399" s="363"/>
      <c r="E399" s="364"/>
      <c r="F399" s="365"/>
      <c r="G399" s="366"/>
      <c r="H399" s="367" t="s">
        <v>70</v>
      </c>
      <c r="I399" s="368"/>
      <c r="J399" s="368"/>
      <c r="K399" s="369"/>
      <c r="L399" s="369"/>
      <c r="M399" s="370"/>
      <c r="S399"/>
      <c r="T399"/>
    </row>
    <row r="400" spans="1:20" ht="32.25" customHeight="1" x14ac:dyDescent="0.25">
      <c r="A400" s="96">
        <v>447</v>
      </c>
      <c r="B400" s="354" t="str">
        <f t="shared" si="8"/>
        <v>UZUN--</v>
      </c>
      <c r="C400" s="363"/>
      <c r="D400" s="363"/>
      <c r="E400" s="364"/>
      <c r="F400" s="365"/>
      <c r="G400" s="366"/>
      <c r="H400" s="367" t="s">
        <v>70</v>
      </c>
      <c r="I400" s="368"/>
      <c r="J400" s="368"/>
      <c r="K400" s="369"/>
      <c r="L400" s="369"/>
      <c r="M400" s="370"/>
      <c r="S400"/>
      <c r="T400"/>
    </row>
    <row r="401" spans="1:20" ht="32.25" customHeight="1" x14ac:dyDescent="0.25">
      <c r="A401" s="96">
        <v>448</v>
      </c>
      <c r="B401" s="354" t="str">
        <f t="shared" si="8"/>
        <v>UZUN--</v>
      </c>
      <c r="C401" s="363"/>
      <c r="D401" s="363"/>
      <c r="E401" s="364"/>
      <c r="F401" s="365"/>
      <c r="G401" s="366"/>
      <c r="H401" s="376" t="s">
        <v>70</v>
      </c>
      <c r="I401" s="368"/>
      <c r="J401" s="368"/>
      <c r="K401" s="369"/>
      <c r="L401" s="369"/>
      <c r="M401" s="370"/>
      <c r="S401"/>
      <c r="T401"/>
    </row>
    <row r="402" spans="1:20" ht="32.25" customHeight="1" x14ac:dyDescent="0.25">
      <c r="A402" s="96">
        <v>449</v>
      </c>
      <c r="B402" s="354" t="str">
        <f t="shared" si="8"/>
        <v>UZUN--</v>
      </c>
      <c r="C402" s="363"/>
      <c r="D402" s="363"/>
      <c r="E402" s="364"/>
      <c r="F402" s="365"/>
      <c r="G402" s="366"/>
      <c r="H402" s="376" t="s">
        <v>70</v>
      </c>
      <c r="I402" s="368"/>
      <c r="J402" s="368"/>
      <c r="K402" s="369"/>
      <c r="L402" s="369"/>
      <c r="M402" s="370"/>
      <c r="S402"/>
      <c r="T402"/>
    </row>
    <row r="403" spans="1:20" ht="32.25" customHeight="1" x14ac:dyDescent="0.25">
      <c r="A403" s="96">
        <v>451</v>
      </c>
      <c r="B403" s="354" t="str">
        <f t="shared" si="8"/>
        <v>UZUN--</v>
      </c>
      <c r="C403" s="363"/>
      <c r="D403" s="363"/>
      <c r="E403" s="364"/>
      <c r="F403" s="365"/>
      <c r="G403" s="366"/>
      <c r="H403" s="367" t="s">
        <v>70</v>
      </c>
      <c r="I403" s="368"/>
      <c r="J403" s="368"/>
      <c r="K403" s="369"/>
      <c r="L403" s="369"/>
      <c r="M403" s="370"/>
      <c r="S403"/>
      <c r="T403"/>
    </row>
    <row r="404" spans="1:20" ht="32.25" customHeight="1" x14ac:dyDescent="0.25">
      <c r="A404" s="96">
        <v>452</v>
      </c>
      <c r="B404" s="354" t="str">
        <f t="shared" si="8"/>
        <v>UZUN--</v>
      </c>
      <c r="C404" s="363"/>
      <c r="D404" s="363"/>
      <c r="E404" s="364"/>
      <c r="F404" s="365"/>
      <c r="G404" s="366"/>
      <c r="H404" s="367" t="s">
        <v>70</v>
      </c>
      <c r="I404" s="368"/>
      <c r="J404" s="368"/>
      <c r="K404" s="369"/>
      <c r="L404" s="369"/>
      <c r="M404" s="370"/>
      <c r="S404"/>
      <c r="T404"/>
    </row>
    <row r="405" spans="1:20" ht="32.25" customHeight="1" x14ac:dyDescent="0.25">
      <c r="A405" s="96">
        <v>453</v>
      </c>
      <c r="B405" s="354" t="str">
        <f t="shared" si="8"/>
        <v>UZUN--</v>
      </c>
      <c r="C405" s="363"/>
      <c r="D405" s="363"/>
      <c r="E405" s="364"/>
      <c r="F405" s="365"/>
      <c r="G405" s="366"/>
      <c r="H405" s="376" t="s">
        <v>70</v>
      </c>
      <c r="I405" s="368"/>
      <c r="J405" s="368"/>
      <c r="K405" s="369"/>
      <c r="L405" s="369"/>
      <c r="M405" s="370"/>
      <c r="S405"/>
      <c r="T405"/>
    </row>
    <row r="406" spans="1:20" ht="32.25" customHeight="1" x14ac:dyDescent="0.25">
      <c r="A406" s="96">
        <v>454</v>
      </c>
      <c r="B406" s="354" t="str">
        <f t="shared" si="8"/>
        <v>UZUN--</v>
      </c>
      <c r="C406" s="363"/>
      <c r="D406" s="363"/>
      <c r="E406" s="364"/>
      <c r="F406" s="365"/>
      <c r="G406" s="366"/>
      <c r="H406" s="367" t="s">
        <v>70</v>
      </c>
      <c r="I406" s="368"/>
      <c r="J406" s="368"/>
      <c r="K406" s="369"/>
      <c r="L406" s="369"/>
      <c r="M406" s="370"/>
      <c r="S406"/>
      <c r="T406"/>
    </row>
    <row r="407" spans="1:20" ht="32.25" customHeight="1" x14ac:dyDescent="0.25">
      <c r="A407" s="96">
        <v>455</v>
      </c>
      <c r="B407" s="354" t="str">
        <f t="shared" si="8"/>
        <v>UZUN--</v>
      </c>
      <c r="C407" s="363"/>
      <c r="D407" s="363"/>
      <c r="E407" s="364"/>
      <c r="F407" s="365"/>
      <c r="G407" s="366"/>
      <c r="H407" s="367" t="s">
        <v>70</v>
      </c>
      <c r="I407" s="368"/>
      <c r="J407" s="368"/>
      <c r="K407" s="369"/>
      <c r="L407" s="369"/>
      <c r="M407" s="370"/>
      <c r="S407"/>
      <c r="T407"/>
    </row>
    <row r="408" spans="1:20" ht="32.25" customHeight="1" x14ac:dyDescent="0.25">
      <c r="A408" s="96">
        <v>456</v>
      </c>
      <c r="B408" s="354" t="str">
        <f t="shared" si="8"/>
        <v>UZUN--</v>
      </c>
      <c r="C408" s="363"/>
      <c r="D408" s="363"/>
      <c r="E408" s="364"/>
      <c r="F408" s="365"/>
      <c r="G408" s="366"/>
      <c r="H408" s="367" t="s">
        <v>70</v>
      </c>
      <c r="I408" s="368"/>
      <c r="J408" s="368"/>
      <c r="K408" s="369"/>
      <c r="L408" s="369"/>
      <c r="M408" s="370"/>
      <c r="S408"/>
      <c r="T408"/>
    </row>
    <row r="409" spans="1:20" ht="32.25" customHeight="1" x14ac:dyDescent="0.25">
      <c r="A409" s="96">
        <v>457</v>
      </c>
      <c r="B409" s="354" t="str">
        <f t="shared" si="8"/>
        <v>UZUN--</v>
      </c>
      <c r="C409" s="363"/>
      <c r="D409" s="363"/>
      <c r="E409" s="364"/>
      <c r="F409" s="365"/>
      <c r="G409" s="366"/>
      <c r="H409" s="367" t="s">
        <v>70</v>
      </c>
      <c r="I409" s="368"/>
      <c r="J409" s="368"/>
      <c r="K409" s="369"/>
      <c r="L409" s="369"/>
      <c r="M409" s="370"/>
      <c r="S409"/>
      <c r="T409"/>
    </row>
    <row r="410" spans="1:20" ht="32.25" customHeight="1" x14ac:dyDescent="0.25">
      <c r="A410" s="96">
        <v>458</v>
      </c>
      <c r="B410" s="354" t="str">
        <f t="shared" si="8"/>
        <v>UZUN--</v>
      </c>
      <c r="C410" s="363"/>
      <c r="D410" s="363"/>
      <c r="E410" s="364"/>
      <c r="F410" s="365"/>
      <c r="G410" s="366"/>
      <c r="H410" s="367" t="s">
        <v>70</v>
      </c>
      <c r="I410" s="368"/>
      <c r="J410" s="368"/>
      <c r="K410" s="369"/>
      <c r="L410" s="369"/>
      <c r="M410" s="370"/>
      <c r="S410"/>
      <c r="T410"/>
    </row>
    <row r="411" spans="1:20" ht="32.25" customHeight="1" x14ac:dyDescent="0.25">
      <c r="A411" s="96">
        <v>459</v>
      </c>
      <c r="B411" s="354" t="str">
        <f t="shared" si="8"/>
        <v>UZUN--</v>
      </c>
      <c r="C411" s="363"/>
      <c r="D411" s="363"/>
      <c r="E411" s="364"/>
      <c r="F411" s="365"/>
      <c r="G411" s="366"/>
      <c r="H411" s="367" t="s">
        <v>70</v>
      </c>
      <c r="I411" s="368"/>
      <c r="J411" s="368"/>
      <c r="K411" s="369"/>
      <c r="L411" s="369"/>
      <c r="M411" s="370"/>
      <c r="S411"/>
      <c r="T411"/>
    </row>
    <row r="412" spans="1:20" ht="32.25" customHeight="1" x14ac:dyDescent="0.25">
      <c r="A412" s="96">
        <v>461</v>
      </c>
      <c r="B412" s="354" t="str">
        <f t="shared" si="8"/>
        <v>UZUN--</v>
      </c>
      <c r="C412" s="363"/>
      <c r="D412" s="363"/>
      <c r="E412" s="364"/>
      <c r="F412" s="365"/>
      <c r="G412" s="366"/>
      <c r="H412" s="367" t="s">
        <v>70</v>
      </c>
      <c r="I412" s="368"/>
      <c r="J412" s="368"/>
      <c r="K412" s="369"/>
      <c r="L412" s="369"/>
      <c r="M412" s="370"/>
      <c r="S412"/>
      <c r="T412"/>
    </row>
    <row r="413" spans="1:20" ht="32.25" customHeight="1" x14ac:dyDescent="0.25">
      <c r="A413" s="96">
        <v>462</v>
      </c>
      <c r="B413" s="354" t="str">
        <f t="shared" si="8"/>
        <v>UZUN--</v>
      </c>
      <c r="C413" s="363"/>
      <c r="D413" s="363"/>
      <c r="E413" s="364"/>
      <c r="F413" s="365"/>
      <c r="G413" s="366"/>
      <c r="H413" s="376" t="s">
        <v>70</v>
      </c>
      <c r="I413" s="368"/>
      <c r="J413" s="368"/>
      <c r="K413" s="369"/>
      <c r="L413" s="369"/>
      <c r="M413" s="370"/>
      <c r="S413"/>
      <c r="T413"/>
    </row>
    <row r="414" spans="1:20" s="134" customFormat="1" ht="32.25" customHeight="1" x14ac:dyDescent="0.2">
      <c r="A414" s="96">
        <v>464</v>
      </c>
      <c r="B414" s="354" t="str">
        <f t="shared" ref="B414:B442" si="9">CONCATENATE(H414,"-",K414,"-",M414)</f>
        <v>UZUN--</v>
      </c>
      <c r="C414" s="363"/>
      <c r="D414" s="363"/>
      <c r="E414" s="364"/>
      <c r="F414" s="365"/>
      <c r="G414" s="366"/>
      <c r="H414" s="367" t="s">
        <v>70</v>
      </c>
      <c r="I414" s="368"/>
      <c r="J414" s="368"/>
      <c r="K414" s="369"/>
      <c r="L414" s="369"/>
      <c r="M414" s="370"/>
      <c r="S414"/>
      <c r="T414"/>
    </row>
    <row r="415" spans="1:20" s="134" customFormat="1" ht="32.25" customHeight="1" x14ac:dyDescent="0.2">
      <c r="A415" s="96">
        <v>465</v>
      </c>
      <c r="B415" s="354" t="str">
        <f t="shared" si="9"/>
        <v>UZUN--</v>
      </c>
      <c r="C415" s="363"/>
      <c r="D415" s="363"/>
      <c r="E415" s="364"/>
      <c r="F415" s="365"/>
      <c r="G415" s="366"/>
      <c r="H415" s="376" t="s">
        <v>70</v>
      </c>
      <c r="I415" s="368"/>
      <c r="J415" s="368"/>
      <c r="K415" s="369"/>
      <c r="L415" s="369"/>
      <c r="M415" s="370"/>
      <c r="S415"/>
      <c r="T415"/>
    </row>
    <row r="416" spans="1:20" s="134" customFormat="1" ht="32.25" customHeight="1" x14ac:dyDescent="0.2">
      <c r="A416" s="96">
        <v>466</v>
      </c>
      <c r="B416" s="354" t="str">
        <f t="shared" si="9"/>
        <v>UZUN--</v>
      </c>
      <c r="C416" s="363"/>
      <c r="D416" s="363"/>
      <c r="E416" s="364"/>
      <c r="F416" s="365"/>
      <c r="G416" s="366"/>
      <c r="H416" s="376" t="s">
        <v>70</v>
      </c>
      <c r="I416" s="368"/>
      <c r="J416" s="368"/>
      <c r="K416" s="369"/>
      <c r="L416" s="369"/>
      <c r="M416" s="370"/>
      <c r="S416"/>
      <c r="T416"/>
    </row>
    <row r="417" spans="1:20" ht="32.25" customHeight="1" x14ac:dyDescent="0.25">
      <c r="A417" s="96">
        <v>468</v>
      </c>
      <c r="B417" s="354" t="str">
        <f t="shared" si="9"/>
        <v>UZUN--</v>
      </c>
      <c r="C417" s="363"/>
      <c r="D417" s="363"/>
      <c r="E417" s="364"/>
      <c r="F417" s="365"/>
      <c r="G417" s="366"/>
      <c r="H417" s="367" t="s">
        <v>70</v>
      </c>
      <c r="I417" s="368"/>
      <c r="J417" s="368"/>
      <c r="K417" s="369"/>
      <c r="L417" s="369"/>
      <c r="M417" s="370"/>
      <c r="S417"/>
      <c r="T417"/>
    </row>
    <row r="418" spans="1:20" ht="32.25" customHeight="1" x14ac:dyDescent="0.25">
      <c r="A418" s="96">
        <v>469</v>
      </c>
      <c r="B418" s="354" t="str">
        <f t="shared" si="9"/>
        <v>UZUN--</v>
      </c>
      <c r="C418" s="363"/>
      <c r="D418" s="363"/>
      <c r="E418" s="364"/>
      <c r="F418" s="365"/>
      <c r="G418" s="366"/>
      <c r="H418" s="367" t="s">
        <v>70</v>
      </c>
      <c r="I418" s="368"/>
      <c r="J418" s="368"/>
      <c r="K418" s="369"/>
      <c r="L418" s="369"/>
      <c r="M418" s="370"/>
      <c r="S418"/>
      <c r="T418"/>
    </row>
    <row r="419" spans="1:20" ht="32.25" customHeight="1" x14ac:dyDescent="0.25">
      <c r="A419" s="96">
        <v>470</v>
      </c>
      <c r="B419" s="354" t="str">
        <f t="shared" si="9"/>
        <v>UZUN--</v>
      </c>
      <c r="C419" s="363"/>
      <c r="D419" s="363"/>
      <c r="E419" s="364"/>
      <c r="F419" s="365"/>
      <c r="G419" s="366"/>
      <c r="H419" s="367" t="s">
        <v>70</v>
      </c>
      <c r="I419" s="368"/>
      <c r="J419" s="368"/>
      <c r="K419" s="369"/>
      <c r="L419" s="369"/>
      <c r="M419" s="370"/>
      <c r="S419"/>
      <c r="T419"/>
    </row>
    <row r="420" spans="1:20" ht="32.25" customHeight="1" x14ac:dyDescent="0.25">
      <c r="A420" s="96">
        <v>471</v>
      </c>
      <c r="B420" s="354" t="str">
        <f t="shared" si="9"/>
        <v>UZUN--</v>
      </c>
      <c r="C420" s="363"/>
      <c r="D420" s="363"/>
      <c r="E420" s="364"/>
      <c r="F420" s="365"/>
      <c r="G420" s="366"/>
      <c r="H420" s="367" t="s">
        <v>70</v>
      </c>
      <c r="I420" s="368"/>
      <c r="J420" s="368"/>
      <c r="K420" s="369"/>
      <c r="L420" s="369"/>
      <c r="M420" s="370"/>
      <c r="S420"/>
      <c r="T420"/>
    </row>
    <row r="421" spans="1:20" ht="32.25" customHeight="1" x14ac:dyDescent="0.25">
      <c r="A421" s="96">
        <v>472</v>
      </c>
      <c r="B421" s="354" t="str">
        <f t="shared" si="9"/>
        <v>UZUN--</v>
      </c>
      <c r="C421" s="363"/>
      <c r="D421" s="363"/>
      <c r="E421" s="364"/>
      <c r="F421" s="365"/>
      <c r="G421" s="366"/>
      <c r="H421" s="376" t="s">
        <v>70</v>
      </c>
      <c r="I421" s="368"/>
      <c r="J421" s="368"/>
      <c r="K421" s="369"/>
      <c r="L421" s="369"/>
      <c r="M421" s="370"/>
      <c r="S421"/>
      <c r="T421"/>
    </row>
    <row r="422" spans="1:20" ht="32.25" customHeight="1" x14ac:dyDescent="0.25">
      <c r="A422" s="96">
        <v>473</v>
      </c>
      <c r="B422" s="354" t="str">
        <f t="shared" si="9"/>
        <v>UZUN--</v>
      </c>
      <c r="C422" s="363"/>
      <c r="D422" s="363"/>
      <c r="E422" s="364"/>
      <c r="F422" s="365"/>
      <c r="G422" s="366"/>
      <c r="H422" s="367" t="s">
        <v>70</v>
      </c>
      <c r="I422" s="368"/>
      <c r="J422" s="368"/>
      <c r="K422" s="369"/>
      <c r="L422" s="369"/>
      <c r="M422" s="370"/>
      <c r="S422"/>
      <c r="T422"/>
    </row>
    <row r="423" spans="1:20" ht="32.25" customHeight="1" x14ac:dyDescent="0.25">
      <c r="A423" s="96">
        <v>474</v>
      </c>
      <c r="B423" s="354" t="str">
        <f t="shared" si="9"/>
        <v>UZUN--</v>
      </c>
      <c r="C423" s="363"/>
      <c r="D423" s="363"/>
      <c r="E423" s="364"/>
      <c r="F423" s="365"/>
      <c r="G423" s="366"/>
      <c r="H423" s="367" t="s">
        <v>70</v>
      </c>
      <c r="I423" s="368"/>
      <c r="J423" s="368"/>
      <c r="K423" s="369"/>
      <c r="L423" s="369"/>
      <c r="M423" s="370"/>
      <c r="S423"/>
      <c r="T423"/>
    </row>
    <row r="424" spans="1:20" ht="32.25" customHeight="1" x14ac:dyDescent="0.25">
      <c r="A424" s="96">
        <v>475</v>
      </c>
      <c r="B424" s="354" t="str">
        <f t="shared" si="9"/>
        <v>UZUN--</v>
      </c>
      <c r="C424" s="363"/>
      <c r="D424" s="363"/>
      <c r="E424" s="364"/>
      <c r="F424" s="365"/>
      <c r="G424" s="366"/>
      <c r="H424" s="367" t="s">
        <v>70</v>
      </c>
      <c r="I424" s="368"/>
      <c r="J424" s="368"/>
      <c r="K424" s="369"/>
      <c r="L424" s="369"/>
      <c r="M424" s="370"/>
      <c r="S424"/>
      <c r="T424"/>
    </row>
    <row r="425" spans="1:20" ht="32.25" customHeight="1" x14ac:dyDescent="0.25">
      <c r="A425" s="96">
        <v>478</v>
      </c>
      <c r="B425" s="354" t="str">
        <f t="shared" si="9"/>
        <v>UZUN--</v>
      </c>
      <c r="C425" s="363"/>
      <c r="D425" s="363"/>
      <c r="E425" s="364"/>
      <c r="F425" s="365"/>
      <c r="G425" s="366"/>
      <c r="H425" s="367" t="s">
        <v>70</v>
      </c>
      <c r="I425" s="368"/>
      <c r="J425" s="368"/>
      <c r="K425" s="369"/>
      <c r="L425" s="369"/>
      <c r="M425" s="370"/>
      <c r="S425"/>
      <c r="T425"/>
    </row>
    <row r="426" spans="1:20" ht="32.25" customHeight="1" x14ac:dyDescent="0.25">
      <c r="A426" s="96">
        <v>479</v>
      </c>
      <c r="B426" s="354" t="str">
        <f t="shared" si="9"/>
        <v>UZUN--</v>
      </c>
      <c r="C426" s="363"/>
      <c r="D426" s="363"/>
      <c r="E426" s="364"/>
      <c r="F426" s="365"/>
      <c r="G426" s="366"/>
      <c r="H426" s="367" t="s">
        <v>70</v>
      </c>
      <c r="I426" s="368"/>
      <c r="J426" s="368"/>
      <c r="K426" s="369"/>
      <c r="L426" s="369"/>
      <c r="M426" s="370"/>
      <c r="S426"/>
      <c r="T426"/>
    </row>
    <row r="427" spans="1:20" ht="32.25" customHeight="1" x14ac:dyDescent="0.25">
      <c r="A427" s="96">
        <v>480</v>
      </c>
      <c r="B427" s="354" t="str">
        <f t="shared" si="9"/>
        <v>UZUN--</v>
      </c>
      <c r="C427" s="363"/>
      <c r="D427" s="363"/>
      <c r="E427" s="364"/>
      <c r="F427" s="365"/>
      <c r="G427" s="366"/>
      <c r="H427" s="367" t="s">
        <v>70</v>
      </c>
      <c r="I427" s="368"/>
      <c r="J427" s="368"/>
      <c r="K427" s="369"/>
      <c r="L427" s="369"/>
      <c r="M427" s="370"/>
      <c r="S427"/>
      <c r="T427"/>
    </row>
    <row r="428" spans="1:20" ht="32.25" customHeight="1" x14ac:dyDescent="0.25">
      <c r="A428" s="96">
        <v>481</v>
      </c>
      <c r="B428" s="354" t="str">
        <f t="shared" si="9"/>
        <v>UZUN--</v>
      </c>
      <c r="C428" s="363"/>
      <c r="D428" s="363"/>
      <c r="E428" s="364"/>
      <c r="F428" s="365"/>
      <c r="G428" s="366"/>
      <c r="H428" s="367" t="s">
        <v>70</v>
      </c>
      <c r="I428" s="368"/>
      <c r="J428" s="368"/>
      <c r="K428" s="369"/>
      <c r="L428" s="369"/>
      <c r="M428" s="370"/>
      <c r="S428"/>
      <c r="T428"/>
    </row>
    <row r="429" spans="1:20" ht="32.25" customHeight="1" x14ac:dyDescent="0.25">
      <c r="A429" s="96">
        <v>482</v>
      </c>
      <c r="B429" s="354" t="str">
        <f t="shared" si="9"/>
        <v>UZUN--</v>
      </c>
      <c r="C429" s="363"/>
      <c r="D429" s="363"/>
      <c r="E429" s="364"/>
      <c r="F429" s="365"/>
      <c r="G429" s="366"/>
      <c r="H429" s="367" t="s">
        <v>70</v>
      </c>
      <c r="I429" s="368"/>
      <c r="J429" s="368"/>
      <c r="K429" s="369"/>
      <c r="L429" s="369"/>
      <c r="M429" s="370"/>
      <c r="S429"/>
      <c r="T429"/>
    </row>
    <row r="430" spans="1:20" ht="32.25" customHeight="1" x14ac:dyDescent="0.25">
      <c r="A430" s="96">
        <v>483</v>
      </c>
      <c r="B430" s="354" t="str">
        <f t="shared" si="9"/>
        <v>UZUN--</v>
      </c>
      <c r="C430" s="363"/>
      <c r="D430" s="363"/>
      <c r="E430" s="364"/>
      <c r="F430" s="365"/>
      <c r="G430" s="366"/>
      <c r="H430" s="367" t="s">
        <v>70</v>
      </c>
      <c r="I430" s="368"/>
      <c r="J430" s="368"/>
      <c r="K430" s="369"/>
      <c r="L430" s="369"/>
      <c r="M430" s="370"/>
      <c r="S430"/>
      <c r="T430"/>
    </row>
    <row r="431" spans="1:20" ht="32.25" customHeight="1" x14ac:dyDescent="0.25">
      <c r="A431" s="96">
        <v>484</v>
      </c>
      <c r="B431" s="354" t="str">
        <f t="shared" si="9"/>
        <v>UZUN--</v>
      </c>
      <c r="C431" s="363"/>
      <c r="D431" s="363"/>
      <c r="E431" s="364"/>
      <c r="F431" s="365"/>
      <c r="G431" s="366"/>
      <c r="H431" s="376" t="s">
        <v>70</v>
      </c>
      <c r="I431" s="368"/>
      <c r="J431" s="368"/>
      <c r="K431" s="369"/>
      <c r="L431" s="369"/>
      <c r="M431" s="370"/>
      <c r="S431"/>
      <c r="T431"/>
    </row>
    <row r="432" spans="1:20" ht="32.25" customHeight="1" x14ac:dyDescent="0.25">
      <c r="A432" s="96">
        <v>485</v>
      </c>
      <c r="B432" s="354" t="str">
        <f t="shared" si="9"/>
        <v>UZUN--</v>
      </c>
      <c r="C432" s="363"/>
      <c r="D432" s="363"/>
      <c r="E432" s="364"/>
      <c r="F432" s="365"/>
      <c r="G432" s="366"/>
      <c r="H432" s="376" t="s">
        <v>70</v>
      </c>
      <c r="I432" s="368"/>
      <c r="J432" s="368"/>
      <c r="K432" s="369"/>
      <c r="L432" s="369"/>
      <c r="M432" s="370"/>
      <c r="S432"/>
      <c r="T432"/>
    </row>
    <row r="433" spans="1:20" ht="32.25" customHeight="1" x14ac:dyDescent="0.25">
      <c r="A433" s="96">
        <v>486</v>
      </c>
      <c r="B433" s="354" t="str">
        <f t="shared" si="9"/>
        <v>UZUN--</v>
      </c>
      <c r="C433" s="363"/>
      <c r="D433" s="363"/>
      <c r="E433" s="364"/>
      <c r="F433" s="365"/>
      <c r="G433" s="366"/>
      <c r="H433" s="376" t="s">
        <v>70</v>
      </c>
      <c r="I433" s="368"/>
      <c r="J433" s="368"/>
      <c r="K433" s="369"/>
      <c r="L433" s="369"/>
      <c r="M433" s="370"/>
      <c r="S433"/>
      <c r="T433"/>
    </row>
    <row r="434" spans="1:20" ht="32.25" customHeight="1" x14ac:dyDescent="0.25">
      <c r="A434" s="96">
        <v>487</v>
      </c>
      <c r="B434" s="354" t="str">
        <f t="shared" si="9"/>
        <v>UZUN--</v>
      </c>
      <c r="C434" s="363"/>
      <c r="D434" s="363"/>
      <c r="E434" s="364"/>
      <c r="F434" s="365"/>
      <c r="G434" s="366"/>
      <c r="H434" s="367" t="s">
        <v>70</v>
      </c>
      <c r="I434" s="368"/>
      <c r="J434" s="368"/>
      <c r="K434" s="369"/>
      <c r="L434" s="369"/>
      <c r="M434" s="370"/>
      <c r="S434"/>
      <c r="T434"/>
    </row>
    <row r="435" spans="1:20" ht="32.25" customHeight="1" x14ac:dyDescent="0.25">
      <c r="A435" s="96">
        <v>488</v>
      </c>
      <c r="B435" s="354" t="str">
        <f t="shared" si="9"/>
        <v>UZUN--</v>
      </c>
      <c r="C435" s="363"/>
      <c r="D435" s="363"/>
      <c r="E435" s="364"/>
      <c r="F435" s="365"/>
      <c r="G435" s="366"/>
      <c r="H435" s="376" t="s">
        <v>70</v>
      </c>
      <c r="I435" s="368"/>
      <c r="J435" s="368"/>
      <c r="K435" s="369"/>
      <c r="L435" s="369"/>
      <c r="M435" s="370"/>
      <c r="S435"/>
      <c r="T435"/>
    </row>
    <row r="436" spans="1:20" ht="32.25" customHeight="1" x14ac:dyDescent="0.25">
      <c r="A436" s="96">
        <v>489</v>
      </c>
      <c r="B436" s="354" t="str">
        <f t="shared" si="9"/>
        <v>UZUN--</v>
      </c>
      <c r="C436" s="363"/>
      <c r="D436" s="363"/>
      <c r="E436" s="364"/>
      <c r="F436" s="365"/>
      <c r="G436" s="366"/>
      <c r="H436" s="367" t="s">
        <v>70</v>
      </c>
      <c r="I436" s="368"/>
      <c r="J436" s="368"/>
      <c r="K436" s="369"/>
      <c r="L436" s="369"/>
      <c r="M436" s="370"/>
      <c r="S436"/>
      <c r="T436"/>
    </row>
    <row r="437" spans="1:20" ht="32.25" customHeight="1" x14ac:dyDescent="0.25">
      <c r="A437" s="96">
        <v>490</v>
      </c>
      <c r="B437" s="354" t="str">
        <f t="shared" si="9"/>
        <v>UZUN--</v>
      </c>
      <c r="C437" s="363"/>
      <c r="D437" s="363"/>
      <c r="E437" s="364"/>
      <c r="F437" s="365"/>
      <c r="G437" s="366"/>
      <c r="H437" s="376" t="s">
        <v>70</v>
      </c>
      <c r="I437" s="368"/>
      <c r="J437" s="368"/>
      <c r="K437" s="369"/>
      <c r="L437" s="369"/>
      <c r="M437" s="370"/>
      <c r="S437"/>
      <c r="T437"/>
    </row>
    <row r="438" spans="1:20" ht="32.25" customHeight="1" x14ac:dyDescent="0.25">
      <c r="A438" s="96">
        <v>491</v>
      </c>
      <c r="B438" s="354" t="str">
        <f t="shared" si="9"/>
        <v>UZUN--</v>
      </c>
      <c r="C438" s="363"/>
      <c r="D438" s="363"/>
      <c r="E438" s="364"/>
      <c r="F438" s="365"/>
      <c r="G438" s="366"/>
      <c r="H438" s="367" t="s">
        <v>70</v>
      </c>
      <c r="I438" s="368"/>
      <c r="J438" s="368"/>
      <c r="K438" s="369"/>
      <c r="L438" s="369"/>
      <c r="M438" s="370"/>
      <c r="S438"/>
      <c r="T438"/>
    </row>
    <row r="439" spans="1:20" ht="32.25" customHeight="1" x14ac:dyDescent="0.25">
      <c r="A439" s="96">
        <v>492</v>
      </c>
      <c r="B439" s="354" t="str">
        <f t="shared" si="9"/>
        <v>UZUN--</v>
      </c>
      <c r="C439" s="363"/>
      <c r="D439" s="363"/>
      <c r="E439" s="364"/>
      <c r="F439" s="365"/>
      <c r="G439" s="366"/>
      <c r="H439" s="376" t="s">
        <v>70</v>
      </c>
      <c r="I439" s="368"/>
      <c r="J439" s="368"/>
      <c r="K439" s="369"/>
      <c r="L439" s="369"/>
      <c r="M439" s="370"/>
      <c r="S439"/>
      <c r="T439"/>
    </row>
    <row r="440" spans="1:20" ht="32.25" customHeight="1" x14ac:dyDescent="0.25">
      <c r="A440" s="96">
        <v>493</v>
      </c>
      <c r="B440" s="354" t="str">
        <f t="shared" si="9"/>
        <v>UZUN--</v>
      </c>
      <c r="C440" s="363"/>
      <c r="D440" s="363"/>
      <c r="E440" s="364"/>
      <c r="F440" s="365"/>
      <c r="G440" s="366"/>
      <c r="H440" s="367" t="s">
        <v>70</v>
      </c>
      <c r="I440" s="368"/>
      <c r="J440" s="368"/>
      <c r="K440" s="369"/>
      <c r="L440" s="369"/>
      <c r="M440" s="370"/>
      <c r="S440"/>
      <c r="T440"/>
    </row>
    <row r="441" spans="1:20" ht="32.25" customHeight="1" x14ac:dyDescent="0.25">
      <c r="A441" s="96">
        <v>494</v>
      </c>
      <c r="B441" s="354" t="str">
        <f t="shared" si="9"/>
        <v>UZUN--</v>
      </c>
      <c r="C441" s="363"/>
      <c r="D441" s="363"/>
      <c r="E441" s="364"/>
      <c r="F441" s="365"/>
      <c r="G441" s="366"/>
      <c r="H441" s="376" t="s">
        <v>70</v>
      </c>
      <c r="I441" s="368"/>
      <c r="J441" s="368"/>
      <c r="K441" s="369"/>
      <c r="L441" s="369"/>
      <c r="M441" s="370"/>
      <c r="S441"/>
      <c r="T441"/>
    </row>
    <row r="442" spans="1:20" ht="32.25" customHeight="1" x14ac:dyDescent="0.25">
      <c r="A442" s="96">
        <v>495</v>
      </c>
      <c r="B442" s="354" t="str">
        <f t="shared" si="9"/>
        <v>UZUN--</v>
      </c>
      <c r="C442" s="363"/>
      <c r="D442" s="363"/>
      <c r="E442" s="364"/>
      <c r="F442" s="365"/>
      <c r="G442" s="366"/>
      <c r="H442" s="367" t="s">
        <v>70</v>
      </c>
      <c r="I442" s="368"/>
      <c r="J442" s="368"/>
      <c r="K442" s="369"/>
      <c r="L442" s="369"/>
      <c r="M442" s="370"/>
      <c r="S442"/>
      <c r="T442"/>
    </row>
    <row r="443" spans="1:20" ht="32.25" customHeight="1" x14ac:dyDescent="0.25">
      <c r="A443" s="96">
        <v>496</v>
      </c>
      <c r="B443" s="354" t="str">
        <f t="shared" ref="B443:B499" si="10">CONCATENATE(H443,"-",M443)</f>
        <v>ÜÇADIM-</v>
      </c>
      <c r="C443" s="355"/>
      <c r="D443" s="355"/>
      <c r="E443" s="356"/>
      <c r="F443" s="357"/>
      <c r="G443" s="358"/>
      <c r="H443" s="359" t="s">
        <v>464</v>
      </c>
      <c r="I443" s="360"/>
      <c r="J443" s="360"/>
      <c r="K443" s="361"/>
      <c r="L443" s="361"/>
      <c r="M443" s="361"/>
      <c r="S443"/>
      <c r="T443"/>
    </row>
    <row r="444" spans="1:20" ht="32.25" customHeight="1" x14ac:dyDescent="0.25">
      <c r="A444" s="96">
        <v>497</v>
      </c>
      <c r="B444" s="354" t="str">
        <f t="shared" si="10"/>
        <v>ÜÇADIM-</v>
      </c>
      <c r="C444" s="355"/>
      <c r="D444" s="355"/>
      <c r="E444" s="356"/>
      <c r="F444" s="357"/>
      <c r="G444" s="358"/>
      <c r="H444" s="359" t="s">
        <v>464</v>
      </c>
      <c r="I444" s="360"/>
      <c r="J444" s="360"/>
      <c r="K444" s="361"/>
      <c r="L444" s="361"/>
      <c r="M444" s="362"/>
      <c r="S444"/>
      <c r="T444"/>
    </row>
    <row r="445" spans="1:20" ht="32.25" customHeight="1" x14ac:dyDescent="0.25">
      <c r="A445" s="96">
        <v>499</v>
      </c>
      <c r="B445" s="354" t="str">
        <f t="shared" si="10"/>
        <v>ÜÇADIM-</v>
      </c>
      <c r="C445" s="355"/>
      <c r="D445" s="355"/>
      <c r="E445" s="356"/>
      <c r="F445" s="357"/>
      <c r="G445" s="358"/>
      <c r="H445" s="359" t="s">
        <v>464</v>
      </c>
      <c r="I445" s="360"/>
      <c r="J445" s="360"/>
      <c r="K445" s="361"/>
      <c r="L445" s="361"/>
      <c r="M445" s="362"/>
      <c r="S445"/>
      <c r="T445"/>
    </row>
    <row r="446" spans="1:20" ht="32.25" customHeight="1" x14ac:dyDescent="0.25">
      <c r="A446" s="96">
        <v>500</v>
      </c>
      <c r="B446" s="354" t="str">
        <f t="shared" si="10"/>
        <v>ÜÇADIM-</v>
      </c>
      <c r="C446" s="355"/>
      <c r="D446" s="355"/>
      <c r="E446" s="356"/>
      <c r="F446" s="357"/>
      <c r="G446" s="358"/>
      <c r="H446" s="359" t="s">
        <v>464</v>
      </c>
      <c r="I446" s="360"/>
      <c r="J446" s="360"/>
      <c r="K446" s="361"/>
      <c r="L446" s="361"/>
      <c r="M446" s="362"/>
      <c r="S446"/>
      <c r="T446"/>
    </row>
    <row r="447" spans="1:20" ht="32.25" customHeight="1" x14ac:dyDescent="0.25">
      <c r="A447" s="96">
        <v>501</v>
      </c>
      <c r="B447" s="354" t="str">
        <f t="shared" si="10"/>
        <v>ÜÇADIM-</v>
      </c>
      <c r="C447" s="355"/>
      <c r="D447" s="355"/>
      <c r="E447" s="356"/>
      <c r="F447" s="357"/>
      <c r="G447" s="358"/>
      <c r="H447" s="359" t="s">
        <v>464</v>
      </c>
      <c r="I447" s="360"/>
      <c r="J447" s="360"/>
      <c r="K447" s="361"/>
      <c r="L447" s="361"/>
      <c r="M447" s="362"/>
      <c r="S447"/>
      <c r="T447"/>
    </row>
    <row r="448" spans="1:20" ht="32.25" customHeight="1" x14ac:dyDescent="0.25">
      <c r="A448" s="96">
        <v>502</v>
      </c>
      <c r="B448" s="354" t="str">
        <f t="shared" si="10"/>
        <v>ÜÇADIM-</v>
      </c>
      <c r="C448" s="355"/>
      <c r="D448" s="355"/>
      <c r="E448" s="356"/>
      <c r="F448" s="357"/>
      <c r="G448" s="358"/>
      <c r="H448" s="359" t="s">
        <v>464</v>
      </c>
      <c r="I448" s="360"/>
      <c r="J448" s="360"/>
      <c r="K448" s="361"/>
      <c r="L448" s="361"/>
      <c r="M448" s="362"/>
      <c r="S448"/>
      <c r="T448"/>
    </row>
    <row r="449" spans="1:20" ht="32.25" customHeight="1" x14ac:dyDescent="0.25">
      <c r="A449" s="96">
        <v>503</v>
      </c>
      <c r="B449" s="354" t="str">
        <f t="shared" si="10"/>
        <v>ÜÇADIM-</v>
      </c>
      <c r="C449" s="355"/>
      <c r="D449" s="355"/>
      <c r="E449" s="356"/>
      <c r="F449" s="357"/>
      <c r="G449" s="358"/>
      <c r="H449" s="359" t="s">
        <v>464</v>
      </c>
      <c r="I449" s="360"/>
      <c r="J449" s="360"/>
      <c r="K449" s="361"/>
      <c r="L449" s="361"/>
      <c r="M449" s="362"/>
      <c r="S449"/>
      <c r="T449"/>
    </row>
    <row r="450" spans="1:20" ht="32.25" customHeight="1" x14ac:dyDescent="0.25">
      <c r="A450" s="96">
        <v>504</v>
      </c>
      <c r="B450" s="354" t="str">
        <f t="shared" si="10"/>
        <v>ÜÇADIM-</v>
      </c>
      <c r="C450" s="355"/>
      <c r="D450" s="355"/>
      <c r="E450" s="356"/>
      <c r="F450" s="357"/>
      <c r="G450" s="358"/>
      <c r="H450" s="359" t="s">
        <v>464</v>
      </c>
      <c r="I450" s="360"/>
      <c r="J450" s="360"/>
      <c r="K450" s="361"/>
      <c r="L450" s="361"/>
      <c r="M450" s="362"/>
      <c r="S450"/>
      <c r="T450"/>
    </row>
    <row r="451" spans="1:20" ht="32.25" customHeight="1" x14ac:dyDescent="0.25">
      <c r="A451" s="96">
        <v>505</v>
      </c>
      <c r="B451" s="354" t="str">
        <f t="shared" si="10"/>
        <v>ÜÇADIM-</v>
      </c>
      <c r="C451" s="355"/>
      <c r="D451" s="355"/>
      <c r="E451" s="356"/>
      <c r="F451" s="357"/>
      <c r="G451" s="358"/>
      <c r="H451" s="359" t="s">
        <v>464</v>
      </c>
      <c r="I451" s="360"/>
      <c r="J451" s="360"/>
      <c r="K451" s="361"/>
      <c r="L451" s="361"/>
      <c r="M451" s="362"/>
      <c r="S451"/>
      <c r="T451"/>
    </row>
    <row r="452" spans="1:20" ht="32.25" customHeight="1" x14ac:dyDescent="0.25">
      <c r="A452" s="96">
        <v>506</v>
      </c>
      <c r="B452" s="354" t="str">
        <f t="shared" si="10"/>
        <v>ÜÇADIM-</v>
      </c>
      <c r="C452" s="355"/>
      <c r="D452" s="355"/>
      <c r="E452" s="356"/>
      <c r="F452" s="357"/>
      <c r="G452" s="358"/>
      <c r="H452" s="359" t="s">
        <v>464</v>
      </c>
      <c r="I452" s="360"/>
      <c r="J452" s="360"/>
      <c r="K452" s="361"/>
      <c r="L452" s="361"/>
      <c r="M452" s="362"/>
      <c r="S452"/>
      <c r="T452"/>
    </row>
    <row r="453" spans="1:20" ht="32.25" customHeight="1" x14ac:dyDescent="0.25">
      <c r="A453" s="96">
        <v>507</v>
      </c>
      <c r="B453" s="354" t="str">
        <f t="shared" si="10"/>
        <v>ÜÇADIM-</v>
      </c>
      <c r="C453" s="355"/>
      <c r="D453" s="355"/>
      <c r="E453" s="356"/>
      <c r="F453" s="357"/>
      <c r="G453" s="358"/>
      <c r="H453" s="359" t="s">
        <v>464</v>
      </c>
      <c r="I453" s="360"/>
      <c r="J453" s="360"/>
      <c r="K453" s="361"/>
      <c r="L453" s="361"/>
      <c r="M453" s="362"/>
      <c r="S453"/>
      <c r="T453"/>
    </row>
    <row r="454" spans="1:20" ht="32.25" customHeight="1" x14ac:dyDescent="0.25">
      <c r="A454" s="96">
        <v>508</v>
      </c>
      <c r="B454" s="354" t="str">
        <f t="shared" si="10"/>
        <v>ÜÇADIM-</v>
      </c>
      <c r="C454" s="355"/>
      <c r="D454" s="355"/>
      <c r="E454" s="356"/>
      <c r="F454" s="357"/>
      <c r="G454" s="358"/>
      <c r="H454" s="359" t="s">
        <v>464</v>
      </c>
      <c r="I454" s="360"/>
      <c r="J454" s="360"/>
      <c r="K454" s="361"/>
      <c r="L454" s="361"/>
      <c r="M454" s="362"/>
      <c r="S454"/>
      <c r="T454"/>
    </row>
    <row r="455" spans="1:20" ht="32.25" customHeight="1" x14ac:dyDescent="0.25">
      <c r="A455" s="96">
        <v>509</v>
      </c>
      <c r="B455" s="354" t="str">
        <f t="shared" si="10"/>
        <v>ÜÇADIM-</v>
      </c>
      <c r="C455" s="355"/>
      <c r="D455" s="355"/>
      <c r="E455" s="356"/>
      <c r="F455" s="357"/>
      <c r="G455" s="358"/>
      <c r="H455" s="359" t="s">
        <v>464</v>
      </c>
      <c r="I455" s="360"/>
      <c r="J455" s="360"/>
      <c r="K455" s="361"/>
      <c r="L455" s="361"/>
      <c r="M455" s="362"/>
      <c r="S455"/>
      <c r="T455"/>
    </row>
    <row r="456" spans="1:20" ht="32.25" customHeight="1" x14ac:dyDescent="0.25">
      <c r="A456" s="96">
        <v>510</v>
      </c>
      <c r="B456" s="354" t="str">
        <f t="shared" si="10"/>
        <v>ÜÇADIM-</v>
      </c>
      <c r="C456" s="355"/>
      <c r="D456" s="355"/>
      <c r="E456" s="356"/>
      <c r="F456" s="357"/>
      <c r="G456" s="358"/>
      <c r="H456" s="359" t="s">
        <v>464</v>
      </c>
      <c r="I456" s="360"/>
      <c r="J456" s="360"/>
      <c r="K456" s="361"/>
      <c r="L456" s="361"/>
      <c r="M456" s="362"/>
      <c r="S456"/>
      <c r="T456"/>
    </row>
    <row r="457" spans="1:20" ht="32.25" customHeight="1" x14ac:dyDescent="0.25">
      <c r="A457" s="96">
        <v>511</v>
      </c>
      <c r="B457" s="354" t="str">
        <f t="shared" si="10"/>
        <v>ÜÇADIM-</v>
      </c>
      <c r="C457" s="355"/>
      <c r="D457" s="355"/>
      <c r="E457" s="356"/>
      <c r="F457" s="357"/>
      <c r="G457" s="358"/>
      <c r="H457" s="359" t="s">
        <v>464</v>
      </c>
      <c r="I457" s="360"/>
      <c r="J457" s="360"/>
      <c r="K457" s="361"/>
      <c r="L457" s="361"/>
      <c r="M457" s="362"/>
      <c r="S457"/>
      <c r="T457"/>
    </row>
    <row r="458" spans="1:20" ht="32.25" customHeight="1" x14ac:dyDescent="0.25">
      <c r="A458" s="96">
        <v>512</v>
      </c>
      <c r="B458" s="354" t="str">
        <f t="shared" si="10"/>
        <v>ÜÇADIM-</v>
      </c>
      <c r="C458" s="355"/>
      <c r="D458" s="355"/>
      <c r="E458" s="356"/>
      <c r="F458" s="357"/>
      <c r="G458" s="358"/>
      <c r="H458" s="359" t="s">
        <v>464</v>
      </c>
      <c r="I458" s="360"/>
      <c r="J458" s="360"/>
      <c r="K458" s="361"/>
      <c r="L458" s="361"/>
      <c r="M458" s="362"/>
      <c r="S458"/>
      <c r="T458"/>
    </row>
    <row r="459" spans="1:20" ht="32.25" customHeight="1" x14ac:dyDescent="0.25">
      <c r="A459" s="96">
        <v>513</v>
      </c>
      <c r="B459" s="354" t="str">
        <f t="shared" si="10"/>
        <v>ÜÇADIM-</v>
      </c>
      <c r="C459" s="355"/>
      <c r="D459" s="355"/>
      <c r="E459" s="356"/>
      <c r="F459" s="357"/>
      <c r="G459" s="358"/>
      <c r="H459" s="359" t="s">
        <v>464</v>
      </c>
      <c r="I459" s="360"/>
      <c r="J459" s="360"/>
      <c r="K459" s="361"/>
      <c r="L459" s="361"/>
      <c r="M459" s="362"/>
      <c r="S459"/>
      <c r="T459"/>
    </row>
    <row r="460" spans="1:20" ht="32.25" customHeight="1" x14ac:dyDescent="0.25">
      <c r="A460" s="96">
        <v>514</v>
      </c>
      <c r="B460" s="354" t="str">
        <f t="shared" si="10"/>
        <v>ÜÇADIM-</v>
      </c>
      <c r="C460" s="355"/>
      <c r="D460" s="355"/>
      <c r="E460" s="356"/>
      <c r="F460" s="357"/>
      <c r="G460" s="358"/>
      <c r="H460" s="359" t="s">
        <v>464</v>
      </c>
      <c r="I460" s="360"/>
      <c r="J460" s="360"/>
      <c r="K460" s="361"/>
      <c r="L460" s="361"/>
      <c r="M460" s="362"/>
      <c r="S460"/>
      <c r="T460"/>
    </row>
    <row r="461" spans="1:20" ht="32.25" customHeight="1" x14ac:dyDescent="0.25">
      <c r="A461" s="96">
        <v>515</v>
      </c>
      <c r="B461" s="354" t="str">
        <f t="shared" si="10"/>
        <v>ÜÇADIM-</v>
      </c>
      <c r="C461" s="355"/>
      <c r="D461" s="355"/>
      <c r="E461" s="356"/>
      <c r="F461" s="357"/>
      <c r="G461" s="358"/>
      <c r="H461" s="359" t="s">
        <v>464</v>
      </c>
      <c r="I461" s="360"/>
      <c r="J461" s="360"/>
      <c r="K461" s="361"/>
      <c r="L461" s="361"/>
      <c r="M461" s="362"/>
      <c r="S461"/>
      <c r="T461"/>
    </row>
    <row r="462" spans="1:20" ht="32.25" customHeight="1" x14ac:dyDescent="0.25">
      <c r="A462" s="96">
        <v>516</v>
      </c>
      <c r="B462" s="354" t="str">
        <f t="shared" si="10"/>
        <v>ÜÇADIM-</v>
      </c>
      <c r="C462" s="355"/>
      <c r="D462" s="355"/>
      <c r="E462" s="356"/>
      <c r="F462" s="357"/>
      <c r="G462" s="358"/>
      <c r="H462" s="359" t="s">
        <v>464</v>
      </c>
      <c r="I462" s="360"/>
      <c r="J462" s="360"/>
      <c r="K462" s="361"/>
      <c r="L462" s="361"/>
      <c r="M462" s="362"/>
      <c r="S462"/>
      <c r="T462"/>
    </row>
    <row r="463" spans="1:20" ht="32.25" customHeight="1" x14ac:dyDescent="0.25">
      <c r="A463" s="96">
        <v>517</v>
      </c>
      <c r="B463" s="354" t="str">
        <f t="shared" si="10"/>
        <v>ÜÇADIM-</v>
      </c>
      <c r="C463" s="355"/>
      <c r="D463" s="355"/>
      <c r="E463" s="356"/>
      <c r="F463" s="357"/>
      <c r="G463" s="358"/>
      <c r="H463" s="359" t="s">
        <v>464</v>
      </c>
      <c r="I463" s="360"/>
      <c r="J463" s="360"/>
      <c r="K463" s="361"/>
      <c r="L463" s="361"/>
      <c r="M463" s="362"/>
      <c r="S463"/>
      <c r="T463"/>
    </row>
    <row r="464" spans="1:20" ht="32.25" customHeight="1" x14ac:dyDescent="0.25">
      <c r="A464" s="96">
        <v>518</v>
      </c>
      <c r="B464" s="354" t="str">
        <f t="shared" si="10"/>
        <v>ÜÇADIM-</v>
      </c>
      <c r="C464" s="355"/>
      <c r="D464" s="355"/>
      <c r="E464" s="356"/>
      <c r="F464" s="357"/>
      <c r="G464" s="358"/>
      <c r="H464" s="359" t="s">
        <v>464</v>
      </c>
      <c r="I464" s="360"/>
      <c r="J464" s="360"/>
      <c r="K464" s="361"/>
      <c r="L464" s="361"/>
      <c r="M464" s="362"/>
      <c r="S464"/>
      <c r="T464"/>
    </row>
    <row r="465" spans="1:20" ht="32.25" customHeight="1" x14ac:dyDescent="0.25">
      <c r="A465" s="96">
        <v>519</v>
      </c>
      <c r="B465" s="354" t="str">
        <f t="shared" si="10"/>
        <v>ÜÇADIM-</v>
      </c>
      <c r="C465" s="355"/>
      <c r="D465" s="355"/>
      <c r="E465" s="356"/>
      <c r="F465" s="357"/>
      <c r="G465" s="358"/>
      <c r="H465" s="359" t="s">
        <v>464</v>
      </c>
      <c r="I465" s="360"/>
      <c r="J465" s="360"/>
      <c r="K465" s="361"/>
      <c r="L465" s="361"/>
      <c r="M465" s="362"/>
      <c r="S465"/>
      <c r="T465"/>
    </row>
    <row r="466" spans="1:20" ht="32.25" customHeight="1" x14ac:dyDescent="0.25">
      <c r="A466" s="96">
        <v>520</v>
      </c>
      <c r="B466" s="354" t="str">
        <f t="shared" si="10"/>
        <v>ÜÇADIM-</v>
      </c>
      <c r="C466" s="355"/>
      <c r="D466" s="355"/>
      <c r="E466" s="356"/>
      <c r="F466" s="357"/>
      <c r="G466" s="358"/>
      <c r="H466" s="359" t="s">
        <v>464</v>
      </c>
      <c r="I466" s="360"/>
      <c r="J466" s="360"/>
      <c r="K466" s="361"/>
      <c r="L466" s="361"/>
      <c r="M466" s="362"/>
      <c r="S466"/>
      <c r="T466"/>
    </row>
    <row r="467" spans="1:20" ht="32.25" customHeight="1" x14ac:dyDescent="0.25">
      <c r="A467" s="96">
        <v>521</v>
      </c>
      <c r="B467" s="354" t="str">
        <f t="shared" si="10"/>
        <v>ÜÇADIM-</v>
      </c>
      <c r="C467" s="355"/>
      <c r="D467" s="355"/>
      <c r="E467" s="356"/>
      <c r="F467" s="357"/>
      <c r="G467" s="358"/>
      <c r="H467" s="359" t="s">
        <v>464</v>
      </c>
      <c r="I467" s="360"/>
      <c r="J467" s="360"/>
      <c r="K467" s="361"/>
      <c r="L467" s="361"/>
      <c r="M467" s="362"/>
      <c r="S467"/>
      <c r="T467"/>
    </row>
    <row r="468" spans="1:20" ht="32.25" customHeight="1" x14ac:dyDescent="0.25">
      <c r="A468" s="96">
        <v>522</v>
      </c>
      <c r="B468" s="354" t="str">
        <f t="shared" si="10"/>
        <v>ÜÇADIM-</v>
      </c>
      <c r="C468" s="355"/>
      <c r="D468" s="355"/>
      <c r="E468" s="356"/>
      <c r="F468" s="357"/>
      <c r="G468" s="358"/>
      <c r="H468" s="359" t="s">
        <v>464</v>
      </c>
      <c r="I468" s="360"/>
      <c r="J468" s="360"/>
      <c r="K468" s="361"/>
      <c r="L468" s="361"/>
      <c r="M468" s="362"/>
      <c r="S468"/>
      <c r="T468"/>
    </row>
    <row r="469" spans="1:20" ht="32.25" customHeight="1" x14ac:dyDescent="0.25">
      <c r="A469" s="96">
        <v>523</v>
      </c>
      <c r="B469" s="354" t="str">
        <f t="shared" si="10"/>
        <v>ÜÇADIM-</v>
      </c>
      <c r="C469" s="355"/>
      <c r="D469" s="355"/>
      <c r="E469" s="356"/>
      <c r="F469" s="357"/>
      <c r="G469" s="358"/>
      <c r="H469" s="359" t="s">
        <v>464</v>
      </c>
      <c r="I469" s="360"/>
      <c r="J469" s="360"/>
      <c r="K469" s="361"/>
      <c r="L469" s="361"/>
      <c r="M469" s="362"/>
      <c r="S469"/>
      <c r="T469"/>
    </row>
    <row r="470" spans="1:20" ht="32.25" customHeight="1" x14ac:dyDescent="0.25">
      <c r="A470" s="96">
        <v>524</v>
      </c>
      <c r="B470" s="354" t="str">
        <f t="shared" si="10"/>
        <v>ÜÇADIM-</v>
      </c>
      <c r="C470" s="355"/>
      <c r="D470" s="355"/>
      <c r="E470" s="356"/>
      <c r="F470" s="357"/>
      <c r="G470" s="358"/>
      <c r="H470" s="359" t="s">
        <v>464</v>
      </c>
      <c r="I470" s="360"/>
      <c r="J470" s="360"/>
      <c r="K470" s="361"/>
      <c r="L470" s="361"/>
      <c r="M470" s="362"/>
      <c r="S470"/>
      <c r="T470"/>
    </row>
    <row r="471" spans="1:20" ht="32.25" customHeight="1" x14ac:dyDescent="0.25">
      <c r="A471" s="96">
        <v>525</v>
      </c>
      <c r="B471" s="354" t="str">
        <f t="shared" si="10"/>
        <v>ÜÇADIM-</v>
      </c>
      <c r="C471" s="355"/>
      <c r="D471" s="355"/>
      <c r="E471" s="356"/>
      <c r="F471" s="357"/>
      <c r="G471" s="358"/>
      <c r="H471" s="359" t="s">
        <v>464</v>
      </c>
      <c r="I471" s="360"/>
      <c r="J471" s="360"/>
      <c r="K471" s="361"/>
      <c r="L471" s="361"/>
      <c r="M471" s="362"/>
      <c r="S471"/>
      <c r="T471"/>
    </row>
    <row r="472" spans="1:20" ht="32.25" customHeight="1" x14ac:dyDescent="0.25">
      <c r="A472" s="96">
        <v>526</v>
      </c>
      <c r="B472" s="354" t="str">
        <f t="shared" si="10"/>
        <v>ÜÇADIM-</v>
      </c>
      <c r="C472" s="355"/>
      <c r="D472" s="355"/>
      <c r="E472" s="356"/>
      <c r="F472" s="357"/>
      <c r="G472" s="358"/>
      <c r="H472" s="359" t="s">
        <v>464</v>
      </c>
      <c r="I472" s="360"/>
      <c r="J472" s="360"/>
      <c r="K472" s="361"/>
      <c r="L472" s="361"/>
      <c r="M472" s="362"/>
      <c r="S472"/>
      <c r="T472"/>
    </row>
    <row r="473" spans="1:20" ht="32.25" customHeight="1" x14ac:dyDescent="0.25">
      <c r="A473" s="96">
        <v>527</v>
      </c>
      <c r="B473" s="354" t="str">
        <f t="shared" si="10"/>
        <v>ÜÇADIM-</v>
      </c>
      <c r="C473" s="355"/>
      <c r="D473" s="355"/>
      <c r="E473" s="356"/>
      <c r="F473" s="357"/>
      <c r="G473" s="358"/>
      <c r="H473" s="359" t="s">
        <v>464</v>
      </c>
      <c r="I473" s="360"/>
      <c r="J473" s="360"/>
      <c r="K473" s="361"/>
      <c r="L473" s="361"/>
      <c r="M473" s="362"/>
      <c r="S473"/>
      <c r="T473"/>
    </row>
    <row r="474" spans="1:20" ht="32.25" customHeight="1" x14ac:dyDescent="0.25">
      <c r="A474" s="96">
        <v>528</v>
      </c>
      <c r="B474" s="354" t="str">
        <f t="shared" si="10"/>
        <v>ÜÇADIM-</v>
      </c>
      <c r="C474" s="355"/>
      <c r="D474" s="355"/>
      <c r="E474" s="356"/>
      <c r="F474" s="357"/>
      <c r="G474" s="358"/>
      <c r="H474" s="375" t="s">
        <v>464</v>
      </c>
      <c r="I474" s="360"/>
      <c r="J474" s="360"/>
      <c r="K474" s="361"/>
      <c r="L474" s="361"/>
      <c r="M474" s="362"/>
      <c r="S474"/>
      <c r="T474"/>
    </row>
    <row r="475" spans="1:20" ht="32.25" customHeight="1" x14ac:dyDescent="0.25">
      <c r="A475" s="96">
        <v>529</v>
      </c>
      <c r="B475" s="354" t="str">
        <f t="shared" si="10"/>
        <v>YÜKSEK-</v>
      </c>
      <c r="C475" s="363"/>
      <c r="D475" s="363"/>
      <c r="E475" s="364"/>
      <c r="F475" s="365"/>
      <c r="G475" s="366"/>
      <c r="H475" s="367" t="s">
        <v>71</v>
      </c>
      <c r="I475" s="429"/>
      <c r="J475" s="429"/>
      <c r="K475" s="369"/>
      <c r="L475" s="369"/>
      <c r="M475" s="369"/>
      <c r="S475"/>
      <c r="T475"/>
    </row>
    <row r="476" spans="1:20" ht="32.25" customHeight="1" x14ac:dyDescent="0.25">
      <c r="A476" s="96">
        <v>530</v>
      </c>
      <c r="B476" s="354" t="str">
        <f t="shared" si="10"/>
        <v>YÜKSEK-</v>
      </c>
      <c r="C476" s="363"/>
      <c r="D476" s="363"/>
      <c r="E476" s="364"/>
      <c r="F476" s="365"/>
      <c r="G476" s="366"/>
      <c r="H476" s="367" t="s">
        <v>71</v>
      </c>
      <c r="I476" s="429"/>
      <c r="J476" s="429"/>
      <c r="K476" s="369"/>
      <c r="L476" s="369"/>
      <c r="M476" s="370"/>
      <c r="S476"/>
      <c r="T476"/>
    </row>
    <row r="477" spans="1:20" ht="32.25" customHeight="1" x14ac:dyDescent="0.25">
      <c r="A477" s="96">
        <v>531</v>
      </c>
      <c r="B477" s="354" t="str">
        <f t="shared" si="10"/>
        <v>YÜKSEK-</v>
      </c>
      <c r="C477" s="363"/>
      <c r="D477" s="363"/>
      <c r="E477" s="364"/>
      <c r="F477" s="365"/>
      <c r="G477" s="366"/>
      <c r="H477" s="367" t="s">
        <v>71</v>
      </c>
      <c r="I477" s="429"/>
      <c r="J477" s="429"/>
      <c r="K477" s="369"/>
      <c r="L477" s="369"/>
      <c r="M477" s="369"/>
      <c r="S477"/>
      <c r="T477"/>
    </row>
    <row r="478" spans="1:20" ht="32.25" customHeight="1" x14ac:dyDescent="0.25">
      <c r="A478" s="96">
        <v>532</v>
      </c>
      <c r="B478" s="354" t="str">
        <f t="shared" si="10"/>
        <v>YÜKSEK-</v>
      </c>
      <c r="C478" s="363"/>
      <c r="D478" s="363"/>
      <c r="E478" s="364"/>
      <c r="F478" s="365"/>
      <c r="G478" s="366"/>
      <c r="H478" s="367" t="s">
        <v>71</v>
      </c>
      <c r="I478" s="429"/>
      <c r="J478" s="429"/>
      <c r="K478" s="369"/>
      <c r="L478" s="369"/>
      <c r="M478" s="370"/>
      <c r="S478"/>
      <c r="T478"/>
    </row>
    <row r="479" spans="1:20" ht="32.25" customHeight="1" x14ac:dyDescent="0.25">
      <c r="A479" s="96">
        <v>533</v>
      </c>
      <c r="B479" s="354" t="str">
        <f t="shared" si="10"/>
        <v>YÜKSEK-</v>
      </c>
      <c r="C479" s="363"/>
      <c r="D479" s="363"/>
      <c r="E479" s="364"/>
      <c r="F479" s="365"/>
      <c r="G479" s="366"/>
      <c r="H479" s="367" t="s">
        <v>71</v>
      </c>
      <c r="I479" s="429"/>
      <c r="J479" s="429"/>
      <c r="K479" s="369"/>
      <c r="L479" s="369"/>
      <c r="M479" s="369"/>
      <c r="S479"/>
      <c r="T479"/>
    </row>
    <row r="480" spans="1:20" ht="32.25" customHeight="1" x14ac:dyDescent="0.25">
      <c r="A480" s="96">
        <v>534</v>
      </c>
      <c r="B480" s="354" t="str">
        <f t="shared" si="10"/>
        <v>YÜKSEK-</v>
      </c>
      <c r="C480" s="363"/>
      <c r="D480" s="363"/>
      <c r="E480" s="364"/>
      <c r="F480" s="365"/>
      <c r="G480" s="366"/>
      <c r="H480" s="367" t="s">
        <v>71</v>
      </c>
      <c r="I480" s="429"/>
      <c r="J480" s="429"/>
      <c r="K480" s="369"/>
      <c r="L480" s="369"/>
      <c r="M480" s="370"/>
      <c r="S480"/>
      <c r="T480"/>
    </row>
    <row r="481" spans="1:20" ht="32.25" customHeight="1" x14ac:dyDescent="0.25">
      <c r="A481" s="96">
        <v>535</v>
      </c>
      <c r="B481" s="354" t="str">
        <f t="shared" si="10"/>
        <v>YÜKSEK-</v>
      </c>
      <c r="C481" s="363"/>
      <c r="D481" s="363"/>
      <c r="E481" s="364"/>
      <c r="F481" s="365"/>
      <c r="G481" s="366"/>
      <c r="H481" s="367" t="s">
        <v>71</v>
      </c>
      <c r="I481" s="429"/>
      <c r="J481" s="429"/>
      <c r="K481" s="369"/>
      <c r="L481" s="369"/>
      <c r="M481" s="369"/>
      <c r="S481"/>
      <c r="T481"/>
    </row>
    <row r="482" spans="1:20" ht="32.25" customHeight="1" x14ac:dyDescent="0.25">
      <c r="A482" s="96">
        <v>536</v>
      </c>
      <c r="B482" s="354" t="str">
        <f t="shared" si="10"/>
        <v>YÜKSEK-</v>
      </c>
      <c r="C482" s="363"/>
      <c r="D482" s="363"/>
      <c r="E482" s="364"/>
      <c r="F482" s="365"/>
      <c r="G482" s="366"/>
      <c r="H482" s="367" t="s">
        <v>71</v>
      </c>
      <c r="I482" s="429"/>
      <c r="J482" s="429"/>
      <c r="K482" s="369"/>
      <c r="L482" s="369"/>
      <c r="M482" s="370"/>
      <c r="S482"/>
      <c r="T482"/>
    </row>
    <row r="483" spans="1:20" ht="32.25" customHeight="1" x14ac:dyDescent="0.25">
      <c r="A483" s="96">
        <v>537</v>
      </c>
      <c r="B483" s="354" t="str">
        <f t="shared" si="10"/>
        <v>YÜKSEK-</v>
      </c>
      <c r="C483" s="363"/>
      <c r="D483" s="363"/>
      <c r="E483" s="364"/>
      <c r="F483" s="365"/>
      <c r="G483" s="366"/>
      <c r="H483" s="367" t="s">
        <v>71</v>
      </c>
      <c r="I483" s="429"/>
      <c r="J483" s="429"/>
      <c r="K483" s="369"/>
      <c r="L483" s="369"/>
      <c r="M483" s="369"/>
      <c r="S483"/>
      <c r="T483"/>
    </row>
    <row r="484" spans="1:20" ht="32.25" customHeight="1" x14ac:dyDescent="0.25">
      <c r="A484" s="96">
        <v>538</v>
      </c>
      <c r="B484" s="354" t="str">
        <f t="shared" si="10"/>
        <v>YÜKSEK-</v>
      </c>
      <c r="C484" s="363"/>
      <c r="D484" s="363"/>
      <c r="E484" s="364"/>
      <c r="F484" s="365"/>
      <c r="G484" s="366"/>
      <c r="H484" s="367" t="s">
        <v>71</v>
      </c>
      <c r="I484" s="429"/>
      <c r="J484" s="429"/>
      <c r="K484" s="369"/>
      <c r="L484" s="369"/>
      <c r="M484" s="370"/>
      <c r="S484"/>
      <c r="T484"/>
    </row>
    <row r="485" spans="1:20" ht="32.25" customHeight="1" x14ac:dyDescent="0.25">
      <c r="A485" s="96">
        <v>539</v>
      </c>
      <c r="B485" s="354" t="str">
        <f t="shared" si="10"/>
        <v>YÜKSEK-</v>
      </c>
      <c r="C485" s="363"/>
      <c r="D485" s="363"/>
      <c r="E485" s="364"/>
      <c r="F485" s="365"/>
      <c r="G485" s="366"/>
      <c r="H485" s="367" t="s">
        <v>71</v>
      </c>
      <c r="I485" s="429"/>
      <c r="J485" s="429"/>
      <c r="K485" s="369"/>
      <c r="L485" s="369"/>
      <c r="M485" s="369"/>
      <c r="S485"/>
      <c r="T485"/>
    </row>
    <row r="486" spans="1:20" ht="32.25" customHeight="1" x14ac:dyDescent="0.25">
      <c r="A486" s="96">
        <v>540</v>
      </c>
      <c r="B486" s="354" t="str">
        <f t="shared" si="10"/>
        <v>YÜKSEK-</v>
      </c>
      <c r="C486" s="363"/>
      <c r="D486" s="363"/>
      <c r="E486" s="364"/>
      <c r="F486" s="365"/>
      <c r="G486" s="366"/>
      <c r="H486" s="367" t="s">
        <v>71</v>
      </c>
      <c r="I486" s="429"/>
      <c r="J486" s="429"/>
      <c r="K486" s="369"/>
      <c r="L486" s="369"/>
      <c r="M486" s="370"/>
      <c r="S486"/>
      <c r="T486"/>
    </row>
    <row r="487" spans="1:20" ht="32.25" customHeight="1" x14ac:dyDescent="0.25">
      <c r="A487" s="96">
        <v>542</v>
      </c>
      <c r="B487" s="354" t="str">
        <f t="shared" si="10"/>
        <v>YÜKSEK-</v>
      </c>
      <c r="C487" s="363"/>
      <c r="D487" s="363"/>
      <c r="E487" s="364"/>
      <c r="F487" s="365"/>
      <c r="G487" s="366"/>
      <c r="H487" s="367" t="s">
        <v>71</v>
      </c>
      <c r="I487" s="429"/>
      <c r="J487" s="429"/>
      <c r="K487" s="369"/>
      <c r="L487" s="369"/>
      <c r="M487" s="369"/>
      <c r="S487"/>
      <c r="T487"/>
    </row>
    <row r="488" spans="1:20" ht="32.25" customHeight="1" x14ac:dyDescent="0.25">
      <c r="A488" s="96">
        <v>543</v>
      </c>
      <c r="B488" s="354" t="str">
        <f t="shared" si="10"/>
        <v>YÜKSEK-</v>
      </c>
      <c r="C488" s="363"/>
      <c r="D488" s="363"/>
      <c r="E488" s="364"/>
      <c r="F488" s="365"/>
      <c r="G488" s="366"/>
      <c r="H488" s="367" t="s">
        <v>71</v>
      </c>
      <c r="I488" s="429"/>
      <c r="J488" s="429"/>
      <c r="K488" s="369"/>
      <c r="L488" s="369"/>
      <c r="M488" s="370"/>
      <c r="S488"/>
      <c r="T488"/>
    </row>
    <row r="489" spans="1:20" ht="32.25" customHeight="1" x14ac:dyDescent="0.25">
      <c r="A489" s="96">
        <v>544</v>
      </c>
      <c r="B489" s="354" t="str">
        <f t="shared" si="10"/>
        <v>YÜKSEK-</v>
      </c>
      <c r="C489" s="363"/>
      <c r="D489" s="363"/>
      <c r="E489" s="364"/>
      <c r="F489" s="365"/>
      <c r="G489" s="366"/>
      <c r="H489" s="367" t="s">
        <v>71</v>
      </c>
      <c r="I489" s="429"/>
      <c r="J489" s="429"/>
      <c r="K489" s="369"/>
      <c r="L489" s="369"/>
      <c r="M489" s="370"/>
      <c r="S489"/>
      <c r="T489"/>
    </row>
    <row r="490" spans="1:20" ht="32.25" customHeight="1" x14ac:dyDescent="0.25">
      <c r="A490" s="96">
        <v>545</v>
      </c>
      <c r="B490" s="354" t="str">
        <f t="shared" si="10"/>
        <v>YÜKSEK-</v>
      </c>
      <c r="C490" s="363"/>
      <c r="D490" s="363"/>
      <c r="E490" s="364"/>
      <c r="F490" s="365"/>
      <c r="G490" s="366"/>
      <c r="H490" s="367" t="s">
        <v>71</v>
      </c>
      <c r="I490" s="429"/>
      <c r="J490" s="429"/>
      <c r="K490" s="369"/>
      <c r="L490" s="369"/>
      <c r="M490" s="370"/>
      <c r="S490"/>
      <c r="T490"/>
    </row>
    <row r="491" spans="1:20" ht="32.25" customHeight="1" x14ac:dyDescent="0.25">
      <c r="A491" s="96">
        <v>546</v>
      </c>
      <c r="B491" s="354" t="str">
        <f t="shared" si="10"/>
        <v>YÜKSEK-</v>
      </c>
      <c r="C491" s="363"/>
      <c r="D491" s="363"/>
      <c r="E491" s="364"/>
      <c r="F491" s="365"/>
      <c r="G491" s="366"/>
      <c r="H491" s="367" t="s">
        <v>71</v>
      </c>
      <c r="I491" s="429"/>
      <c r="J491" s="429"/>
      <c r="K491" s="369"/>
      <c r="L491" s="369"/>
      <c r="M491" s="370"/>
      <c r="S491"/>
      <c r="T491"/>
    </row>
    <row r="492" spans="1:20" ht="32.25" customHeight="1" x14ac:dyDescent="0.25">
      <c r="A492" s="96">
        <v>547</v>
      </c>
      <c r="B492" s="354" t="str">
        <f t="shared" si="10"/>
        <v>YÜKSEK-</v>
      </c>
      <c r="C492" s="363"/>
      <c r="D492" s="363"/>
      <c r="E492" s="364"/>
      <c r="F492" s="365"/>
      <c r="G492" s="366"/>
      <c r="H492" s="367" t="s">
        <v>71</v>
      </c>
      <c r="I492" s="429"/>
      <c r="J492" s="429"/>
      <c r="K492" s="369"/>
      <c r="L492" s="369"/>
      <c r="M492" s="370"/>
      <c r="S492"/>
      <c r="T492"/>
    </row>
    <row r="493" spans="1:20" ht="32.25" customHeight="1" x14ac:dyDescent="0.25">
      <c r="A493" s="96">
        <v>548</v>
      </c>
      <c r="B493" s="354" t="str">
        <f t="shared" si="10"/>
        <v>YÜKSEK-</v>
      </c>
      <c r="C493" s="363"/>
      <c r="D493" s="363"/>
      <c r="E493" s="364"/>
      <c r="F493" s="365"/>
      <c r="G493" s="366"/>
      <c r="H493" s="367" t="s">
        <v>71</v>
      </c>
      <c r="I493" s="429"/>
      <c r="J493" s="429"/>
      <c r="K493" s="369"/>
      <c r="L493" s="369"/>
      <c r="M493" s="370"/>
      <c r="S493"/>
      <c r="T493"/>
    </row>
    <row r="494" spans="1:20" ht="32.25" customHeight="1" x14ac:dyDescent="0.25">
      <c r="A494" s="96">
        <v>549</v>
      </c>
      <c r="B494" s="354" t="str">
        <f t="shared" si="10"/>
        <v>YÜKSEK-</v>
      </c>
      <c r="C494" s="363"/>
      <c r="D494" s="363"/>
      <c r="E494" s="364"/>
      <c r="F494" s="365"/>
      <c r="G494" s="366"/>
      <c r="H494" s="367" t="s">
        <v>71</v>
      </c>
      <c r="I494" s="429"/>
      <c r="J494" s="429"/>
      <c r="K494" s="369"/>
      <c r="L494" s="369"/>
      <c r="M494" s="370"/>
      <c r="S494"/>
      <c r="T494"/>
    </row>
    <row r="495" spans="1:20" ht="32.25" customHeight="1" x14ac:dyDescent="0.25">
      <c r="A495" s="96">
        <v>550</v>
      </c>
      <c r="B495" s="354" t="str">
        <f t="shared" si="10"/>
        <v>YÜKSEK-</v>
      </c>
      <c r="C495" s="363"/>
      <c r="D495" s="363"/>
      <c r="E495" s="364"/>
      <c r="F495" s="365"/>
      <c r="G495" s="366"/>
      <c r="H495" s="367" t="s">
        <v>71</v>
      </c>
      <c r="I495" s="368"/>
      <c r="J495" s="368"/>
      <c r="K495" s="369"/>
      <c r="L495" s="369"/>
      <c r="M495" s="370"/>
      <c r="S495"/>
      <c r="T495"/>
    </row>
    <row r="496" spans="1:20" ht="32.25" customHeight="1" x14ac:dyDescent="0.25">
      <c r="A496" s="96">
        <v>551</v>
      </c>
      <c r="B496" s="354" t="str">
        <f t="shared" si="10"/>
        <v>YÜKSEK-</v>
      </c>
      <c r="C496" s="363"/>
      <c r="D496" s="363"/>
      <c r="E496" s="364"/>
      <c r="F496" s="365"/>
      <c r="G496" s="366"/>
      <c r="H496" s="367" t="s">
        <v>71</v>
      </c>
      <c r="I496" s="368"/>
      <c r="J496" s="368"/>
      <c r="K496" s="369"/>
      <c r="L496" s="369"/>
      <c r="M496" s="370"/>
      <c r="S496"/>
      <c r="T496"/>
    </row>
    <row r="497" spans="1:20" ht="32.25" customHeight="1" x14ac:dyDescent="0.25">
      <c r="A497" s="96">
        <v>552</v>
      </c>
      <c r="B497" s="354" t="str">
        <f t="shared" si="10"/>
        <v>YÜKSEK-</v>
      </c>
      <c r="C497" s="363"/>
      <c r="D497" s="363"/>
      <c r="E497" s="364"/>
      <c r="F497" s="365"/>
      <c r="G497" s="366"/>
      <c r="H497" s="367" t="s">
        <v>71</v>
      </c>
      <c r="I497" s="368"/>
      <c r="J497" s="368"/>
      <c r="K497" s="369"/>
      <c r="L497" s="369"/>
      <c r="M497" s="370"/>
      <c r="S497"/>
      <c r="T497"/>
    </row>
    <row r="498" spans="1:20" ht="32.25" customHeight="1" x14ac:dyDescent="0.25">
      <c r="A498" s="96">
        <v>553</v>
      </c>
      <c r="B498" s="354" t="str">
        <f t="shared" si="10"/>
        <v>YÜKSEK-</v>
      </c>
      <c r="C498" s="363"/>
      <c r="D498" s="363"/>
      <c r="E498" s="364"/>
      <c r="F498" s="365"/>
      <c r="G498" s="366"/>
      <c r="H498" s="367" t="s">
        <v>71</v>
      </c>
      <c r="I498" s="368"/>
      <c r="J498" s="368"/>
      <c r="K498" s="369"/>
      <c r="L498" s="369"/>
      <c r="M498" s="370"/>
      <c r="S498"/>
      <c r="T498"/>
    </row>
    <row r="499" spans="1:20" ht="32.25" customHeight="1" x14ac:dyDescent="0.25">
      <c r="A499" s="96">
        <v>554</v>
      </c>
      <c r="B499" s="354" t="str">
        <f t="shared" si="10"/>
        <v>YÜKSEK-</v>
      </c>
      <c r="C499" s="363"/>
      <c r="D499" s="363"/>
      <c r="E499" s="364"/>
      <c r="F499" s="365"/>
      <c r="G499" s="366"/>
      <c r="H499" s="367" t="s">
        <v>71</v>
      </c>
      <c r="I499" s="368"/>
      <c r="J499" s="368"/>
      <c r="K499" s="369"/>
      <c r="L499" s="369"/>
      <c r="M499" s="370"/>
      <c r="S499"/>
      <c r="T499"/>
    </row>
    <row r="500" spans="1:20" ht="32.25" customHeight="1" x14ac:dyDescent="0.25">
      <c r="A500" s="96">
        <v>555</v>
      </c>
      <c r="B500" s="354" t="str">
        <f t="shared" ref="B500:B506" si="11">CONCATENATE(H500,"-",M500)</f>
        <v>YÜKSEK-</v>
      </c>
      <c r="C500" s="363"/>
      <c r="D500" s="363"/>
      <c r="E500" s="364"/>
      <c r="F500" s="365"/>
      <c r="G500" s="366"/>
      <c r="H500" s="367" t="s">
        <v>71</v>
      </c>
      <c r="I500" s="368"/>
      <c r="J500" s="368"/>
      <c r="K500" s="369"/>
      <c r="L500" s="369"/>
      <c r="M500" s="370"/>
      <c r="S500"/>
      <c r="T500"/>
    </row>
    <row r="501" spans="1:20" ht="32.25" customHeight="1" x14ac:dyDescent="0.25">
      <c r="A501" s="96">
        <v>556</v>
      </c>
      <c r="B501" s="354" t="str">
        <f t="shared" si="11"/>
        <v>YÜKSEK-</v>
      </c>
      <c r="C501" s="363"/>
      <c r="D501" s="363"/>
      <c r="E501" s="364"/>
      <c r="F501" s="365"/>
      <c r="G501" s="366"/>
      <c r="H501" s="367" t="s">
        <v>71</v>
      </c>
      <c r="I501" s="368"/>
      <c r="J501" s="368"/>
      <c r="K501" s="369"/>
      <c r="L501" s="369"/>
      <c r="M501" s="370"/>
      <c r="S501"/>
      <c r="T501"/>
    </row>
    <row r="502" spans="1:20" ht="32.25" customHeight="1" x14ac:dyDescent="0.25">
      <c r="A502" s="96">
        <v>557</v>
      </c>
      <c r="B502" s="354" t="str">
        <f t="shared" si="11"/>
        <v>YÜKSEK-</v>
      </c>
      <c r="C502" s="363"/>
      <c r="D502" s="363"/>
      <c r="E502" s="364"/>
      <c r="F502" s="365"/>
      <c r="G502" s="366"/>
      <c r="H502" s="367" t="s">
        <v>71</v>
      </c>
      <c r="I502" s="368"/>
      <c r="J502" s="368"/>
      <c r="K502" s="369"/>
      <c r="L502" s="369"/>
      <c r="M502" s="370"/>
      <c r="S502"/>
      <c r="T502"/>
    </row>
    <row r="503" spans="1:20" ht="32.25" customHeight="1" x14ac:dyDescent="0.25">
      <c r="A503" s="96">
        <v>558</v>
      </c>
      <c r="B503" s="354" t="str">
        <f t="shared" si="11"/>
        <v>YÜKSEK-</v>
      </c>
      <c r="C503" s="363"/>
      <c r="D503" s="363"/>
      <c r="E503" s="364"/>
      <c r="F503" s="365"/>
      <c r="G503" s="366"/>
      <c r="H503" s="367" t="s">
        <v>71</v>
      </c>
      <c r="I503" s="368"/>
      <c r="J503" s="368"/>
      <c r="K503" s="369"/>
      <c r="L503" s="369"/>
      <c r="M503" s="370"/>
      <c r="S503"/>
      <c r="T503"/>
    </row>
    <row r="504" spans="1:20" ht="32.25" customHeight="1" x14ac:dyDescent="0.25">
      <c r="A504" s="96">
        <v>559</v>
      </c>
      <c r="B504" s="354" t="str">
        <f t="shared" si="11"/>
        <v>YÜKSEK-</v>
      </c>
      <c r="C504" s="363"/>
      <c r="D504" s="363"/>
      <c r="E504" s="364"/>
      <c r="F504" s="365"/>
      <c r="G504" s="366"/>
      <c r="H504" s="367" t="s">
        <v>71</v>
      </c>
      <c r="I504" s="368"/>
      <c r="J504" s="368"/>
      <c r="K504" s="369"/>
      <c r="L504" s="369"/>
      <c r="M504" s="370"/>
      <c r="S504"/>
      <c r="T504"/>
    </row>
    <row r="505" spans="1:20" ht="32.25" customHeight="1" x14ac:dyDescent="0.25">
      <c r="A505" s="96">
        <v>560</v>
      </c>
      <c r="B505" s="354" t="str">
        <f t="shared" si="11"/>
        <v>YÜKSEK-</v>
      </c>
      <c r="C505" s="363"/>
      <c r="D505" s="363"/>
      <c r="E505" s="364"/>
      <c r="F505" s="365"/>
      <c r="G505" s="366"/>
      <c r="H505" s="367" t="s">
        <v>71</v>
      </c>
      <c r="I505" s="368"/>
      <c r="J505" s="368"/>
      <c r="K505" s="369"/>
      <c r="L505" s="369"/>
      <c r="M505" s="370"/>
    </row>
    <row r="506" spans="1:20" ht="32.25" customHeight="1" x14ac:dyDescent="0.25">
      <c r="A506" s="96">
        <v>561</v>
      </c>
      <c r="B506" s="354" t="str">
        <f t="shared" si="11"/>
        <v>YÜKSEK-</v>
      </c>
      <c r="C506" s="363"/>
      <c r="D506" s="363"/>
      <c r="E506" s="364"/>
      <c r="F506" s="365"/>
      <c r="G506" s="366"/>
      <c r="H506" s="376" t="s">
        <v>71</v>
      </c>
      <c r="I506" s="368"/>
      <c r="J506" s="368"/>
      <c r="K506" s="369"/>
      <c r="L506" s="369"/>
      <c r="M506" s="370"/>
    </row>
  </sheetData>
  <autoFilter ref="A3:M506"/>
  <sortState ref="C504:I517">
    <sortCondition descending="1" ref="I504:I517"/>
  </sortState>
  <mergeCells count="3">
    <mergeCell ref="A1:M1"/>
    <mergeCell ref="A2:F2"/>
    <mergeCell ref="I2:M2"/>
  </mergeCells>
  <phoneticPr fontId="0" type="noConversion"/>
  <conditionalFormatting sqref="E507:E1179">
    <cfRule type="cellIs" dxfId="211" priority="4" stopIfTrue="1" operator="between">
      <formula>35065</formula>
      <formula>36160</formula>
    </cfRule>
  </conditionalFormatting>
  <conditionalFormatting sqref="E4:E506">
    <cfRule type="cellIs" dxfId="210" priority="2" operator="between">
      <formula>36526</formula>
      <formula>36891</formula>
    </cfRule>
  </conditionalFormatting>
  <printOptions horizontalCentered="1"/>
  <pageMargins left="0.23622047244094491" right="0.23622047244094491" top="0.62992125984251968" bottom="0.23622047244094491" header="0.35433070866141736" footer="0.15748031496062992"/>
  <pageSetup paperSize="9" scale="56" fitToHeight="0" orientation="portrait" horizontalDpi="300" verticalDpi="300" r:id="rId1"/>
  <headerFooter alignWithMargins="0"/>
  <rowBreaks count="9" manualBreakCount="9">
    <brk id="54" max="11" man="1"/>
    <brk id="140" max="11" man="1"/>
    <brk id="181" max="11" man="1"/>
    <brk id="219" max="11" man="1"/>
    <brk id="236" max="11" man="1"/>
    <brk id="258" max="11" man="1"/>
    <brk id="313" max="11" man="1"/>
    <brk id="342" max="11" man="1"/>
    <brk id="455"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8" tint="0.39997558519241921"/>
    <pageSetUpPr fitToPage="1"/>
  </sheetPr>
  <dimension ref="A1:P144"/>
  <sheetViews>
    <sheetView view="pageBreakPreview" zoomScale="60" zoomScaleNormal="100" workbookViewId="0">
      <selection activeCell="R75" sqref="R75"/>
    </sheetView>
  </sheetViews>
  <sheetFormatPr defaultRowHeight="12.75" x14ac:dyDescent="0.2"/>
  <cols>
    <col min="1" max="1" width="8.7109375" bestFit="1" customWidth="1"/>
    <col min="2" max="2" width="15.42578125" hidden="1" customWidth="1"/>
    <col min="3" max="3" width="10.5703125" bestFit="1" customWidth="1"/>
    <col min="4" max="4" width="18" customWidth="1"/>
    <col min="5" max="5" width="27.5703125" bestFit="1" customWidth="1"/>
    <col min="6" max="6" width="47.28515625" bestFit="1" customWidth="1"/>
    <col min="7" max="7" width="12.85546875" customWidth="1"/>
    <col min="9" max="9" width="0" hidden="1" customWidth="1"/>
    <col min="11" max="11" width="13.140625" hidden="1" customWidth="1"/>
    <col min="12" max="12" width="10" customWidth="1"/>
    <col min="13" max="13" width="17" customWidth="1"/>
    <col min="14" max="14" width="30.42578125" bestFit="1" customWidth="1"/>
    <col min="15" max="15" width="52.28515625" bestFit="1" customWidth="1"/>
    <col min="16" max="16" width="14.140625" customWidth="1"/>
  </cols>
  <sheetData>
    <row r="1" spans="1:16" ht="48" customHeight="1" x14ac:dyDescent="0.2">
      <c r="A1" s="563" t="str">
        <f>('YARIŞMA BİLGİLERİ'!A2)</f>
        <v>Türkiye Atletizm Federasyonu</v>
      </c>
      <c r="B1" s="563"/>
      <c r="C1" s="563"/>
      <c r="D1" s="563"/>
      <c r="E1" s="563"/>
      <c r="F1" s="563"/>
      <c r="G1" s="563"/>
      <c r="H1" s="563"/>
      <c r="I1" s="563"/>
      <c r="J1" s="563"/>
      <c r="K1" s="563"/>
      <c r="L1" s="563"/>
      <c r="M1" s="563"/>
      <c r="N1" s="563"/>
      <c r="O1" s="563"/>
      <c r="P1" s="563"/>
    </row>
    <row r="2" spans="1:16" ht="18" customHeight="1" x14ac:dyDescent="0.2">
      <c r="A2" s="564" t="str">
        <f>'YARIŞMA BİLGİLERİ'!F19</f>
        <v>Naili Moran Türkiye Atletizm Şampiyonası</v>
      </c>
      <c r="B2" s="564"/>
      <c r="C2" s="564"/>
      <c r="D2" s="564"/>
      <c r="E2" s="564"/>
      <c r="F2" s="564"/>
      <c r="G2" s="564"/>
      <c r="H2" s="564"/>
      <c r="I2" s="564"/>
      <c r="J2" s="564"/>
      <c r="K2" s="564"/>
      <c r="L2" s="564"/>
      <c r="M2" s="564"/>
      <c r="N2" s="564"/>
      <c r="O2" s="564"/>
      <c r="P2" s="564"/>
    </row>
    <row r="3" spans="1:16" ht="23.25" customHeight="1" x14ac:dyDescent="0.2">
      <c r="A3" s="565" t="s">
        <v>732</v>
      </c>
      <c r="B3" s="565"/>
      <c r="C3" s="565"/>
      <c r="D3" s="565"/>
      <c r="E3" s="565"/>
      <c r="F3" s="565"/>
      <c r="G3" s="565"/>
      <c r="H3" s="565"/>
      <c r="I3" s="565"/>
      <c r="J3" s="565"/>
      <c r="K3" s="565"/>
      <c r="L3" s="565"/>
      <c r="M3" s="565"/>
      <c r="N3" s="565"/>
      <c r="O3" s="565"/>
      <c r="P3" s="565"/>
    </row>
    <row r="4" spans="1:16" ht="23.25" customHeight="1" x14ac:dyDescent="0.2">
      <c r="A4" s="566" t="s">
        <v>270</v>
      </c>
      <c r="B4" s="566"/>
      <c r="C4" s="566"/>
      <c r="D4" s="566"/>
      <c r="E4" s="566"/>
      <c r="F4" s="566"/>
      <c r="G4" s="566"/>
      <c r="H4" s="219"/>
      <c r="J4" s="566" t="s">
        <v>466</v>
      </c>
      <c r="K4" s="566"/>
      <c r="L4" s="566"/>
      <c r="M4" s="566"/>
      <c r="N4" s="566"/>
      <c r="O4" s="566"/>
      <c r="P4" s="566"/>
    </row>
    <row r="5" spans="1:16" ht="18" customHeight="1" x14ac:dyDescent="0.2">
      <c r="A5" s="557" t="s">
        <v>16</v>
      </c>
      <c r="B5" s="558"/>
      <c r="C5" s="558"/>
      <c r="D5" s="558"/>
      <c r="E5" s="558"/>
      <c r="F5" s="558"/>
      <c r="G5" s="558"/>
      <c r="H5" s="219"/>
      <c r="I5" s="559" t="s">
        <v>6</v>
      </c>
      <c r="J5" s="557" t="s">
        <v>16</v>
      </c>
      <c r="K5" s="558"/>
      <c r="L5" s="558"/>
      <c r="M5" s="558"/>
      <c r="N5" s="558"/>
      <c r="O5" s="558"/>
      <c r="P5" s="558"/>
    </row>
    <row r="6" spans="1:16" ht="31.5" customHeight="1" x14ac:dyDescent="0.2">
      <c r="A6" s="198" t="s">
        <v>12</v>
      </c>
      <c r="B6" s="198" t="s">
        <v>98</v>
      </c>
      <c r="C6" s="198" t="s">
        <v>97</v>
      </c>
      <c r="D6" s="199" t="s">
        <v>13</v>
      </c>
      <c r="E6" s="200" t="s">
        <v>14</v>
      </c>
      <c r="F6" s="200" t="s">
        <v>219</v>
      </c>
      <c r="G6" s="198" t="s">
        <v>271</v>
      </c>
      <c r="H6" s="219"/>
      <c r="I6" s="560"/>
      <c r="J6" s="198" t="s">
        <v>12</v>
      </c>
      <c r="K6" s="198" t="s">
        <v>98</v>
      </c>
      <c r="L6" s="198" t="s">
        <v>97</v>
      </c>
      <c r="M6" s="199" t="s">
        <v>13</v>
      </c>
      <c r="N6" s="200" t="s">
        <v>14</v>
      </c>
      <c r="O6" s="200" t="s">
        <v>219</v>
      </c>
      <c r="P6" s="198" t="s">
        <v>271</v>
      </c>
    </row>
    <row r="7" spans="1:16" ht="36.75" customHeight="1" x14ac:dyDescent="0.2">
      <c r="A7" s="73">
        <v>1</v>
      </c>
      <c r="B7" s="203" t="s">
        <v>186</v>
      </c>
      <c r="C7" s="263" t="str">
        <f>IF(ISERROR(VLOOKUP(B7,'KAYIT LİSTESİ'!$B$4:$H$1046,2,0)),"",(VLOOKUP(B7,'KAYIT LİSTESİ'!$B$4:$H$1046,2,0)))</f>
        <v/>
      </c>
      <c r="D7" s="126" t="str">
        <f>IF(ISERROR(VLOOKUP(B7,'KAYIT LİSTESİ'!$B$4:$H$1046,4,0)),"",(VLOOKUP(B7,'KAYIT LİSTESİ'!$B$4:$H$1046,4,0)))</f>
        <v/>
      </c>
      <c r="E7" s="204" t="str">
        <f>IF(ISERROR(VLOOKUP(B7,'KAYIT LİSTESİ'!$B$4:$H$1046,5,0)),"",(VLOOKUP(B7,'KAYIT LİSTESİ'!$B$4:$H$1046,5,0)))</f>
        <v/>
      </c>
      <c r="F7" s="204" t="str">
        <f>IF(ISERROR(VLOOKUP(B7,'KAYIT LİSTESİ'!$B$4:$H$1046,6,0)),"",(VLOOKUP(B7,'KAYIT LİSTESİ'!$B$4:$H$1046,6,0)))</f>
        <v/>
      </c>
      <c r="G7" s="127"/>
      <c r="H7" s="220"/>
      <c r="I7" s="73">
        <v>1</v>
      </c>
      <c r="J7" s="73">
        <v>1</v>
      </c>
      <c r="K7" s="203" t="s">
        <v>46</v>
      </c>
      <c r="L7" s="263" t="str">
        <f>IF(ISERROR(VLOOKUP(K7,'KAYIT LİSTESİ'!$B$4:$H$1046,2,0)),"",(VLOOKUP(K7,'KAYIT LİSTESİ'!$B$4:$H$1046,2,0)))</f>
        <v/>
      </c>
      <c r="M7" s="126" t="str">
        <f>IF(ISERROR(VLOOKUP(K7,'KAYIT LİSTESİ'!$B$4:$H$1046,4,0)),"",(VLOOKUP(K7,'KAYIT LİSTESİ'!$B$4:$H$1046,4,0)))</f>
        <v/>
      </c>
      <c r="N7" s="204" t="str">
        <f>IF(ISERROR(VLOOKUP(K7,'KAYIT LİSTESİ'!$B$4:$H$1046,5,0)),"",(VLOOKUP(K7,'KAYIT LİSTESİ'!$B$4:$H$1046,5,0)))</f>
        <v/>
      </c>
      <c r="O7" s="204" t="str">
        <f>IF(ISERROR(VLOOKUP(K7,'KAYIT LİSTESİ'!$B$4:$H$1046,6,0)),"",(VLOOKUP(K7,'KAYIT LİSTESİ'!$B$4:$H$1046,6,0)))</f>
        <v/>
      </c>
      <c r="P7" s="127"/>
    </row>
    <row r="8" spans="1:16" ht="36.75" customHeight="1" x14ac:dyDescent="0.2">
      <c r="A8" s="73">
        <v>2</v>
      </c>
      <c r="B8" s="203" t="s">
        <v>187</v>
      </c>
      <c r="C8" s="263" t="str">
        <f>IF(ISERROR(VLOOKUP(B8,'KAYIT LİSTESİ'!$B$4:$H$1046,2,0)),"",(VLOOKUP(B8,'KAYIT LİSTESİ'!$B$4:$H$1046,2,0)))</f>
        <v/>
      </c>
      <c r="D8" s="126" t="str">
        <f>IF(ISERROR(VLOOKUP(B8,'KAYIT LİSTESİ'!$B$4:$H$1046,4,0)),"",(VLOOKUP(B8,'KAYIT LİSTESİ'!$B$4:$H$1046,4,0)))</f>
        <v/>
      </c>
      <c r="E8" s="204" t="str">
        <f>IF(ISERROR(VLOOKUP(B8,'KAYIT LİSTESİ'!$B$4:$H$1046,5,0)),"",(VLOOKUP(B8,'KAYIT LİSTESİ'!$B$4:$H$1046,5,0)))</f>
        <v/>
      </c>
      <c r="F8" s="204" t="str">
        <f>IF(ISERROR(VLOOKUP(B8,'KAYIT LİSTESİ'!$B$4:$H$1046,6,0)),"",(VLOOKUP(B8,'KAYIT LİSTESİ'!$B$4:$H$1046,6,0)))</f>
        <v/>
      </c>
      <c r="G8" s="127"/>
      <c r="H8" s="220"/>
      <c r="I8" s="73">
        <v>2</v>
      </c>
      <c r="J8" s="73">
        <v>2</v>
      </c>
      <c r="K8" s="203" t="s">
        <v>48</v>
      </c>
      <c r="L8" s="263" t="str">
        <f>IF(ISERROR(VLOOKUP(K8,'KAYIT LİSTESİ'!$B$4:$H$1046,2,0)),"",(VLOOKUP(K8,'KAYIT LİSTESİ'!$B$4:$H$1046,2,0)))</f>
        <v/>
      </c>
      <c r="M8" s="126" t="str">
        <f>IF(ISERROR(VLOOKUP(K8,'KAYIT LİSTESİ'!$B$4:$H$1046,4,0)),"",(VLOOKUP(K8,'KAYIT LİSTESİ'!$B$4:$H$1046,4,0)))</f>
        <v/>
      </c>
      <c r="N8" s="204" t="str">
        <f>IF(ISERROR(VLOOKUP(K8,'KAYIT LİSTESİ'!$B$4:$H$1046,5,0)),"",(VLOOKUP(K8,'KAYIT LİSTESİ'!$B$4:$H$1046,5,0)))</f>
        <v/>
      </c>
      <c r="O8" s="204" t="str">
        <f>IF(ISERROR(VLOOKUP(K8,'KAYIT LİSTESİ'!$B$4:$H$1046,6,0)),"",(VLOOKUP(K8,'KAYIT LİSTESİ'!$B$4:$H$1046,6,0)))</f>
        <v/>
      </c>
      <c r="P8" s="127"/>
    </row>
    <row r="9" spans="1:16" ht="36.75" customHeight="1" x14ac:dyDescent="0.2">
      <c r="A9" s="73">
        <v>3</v>
      </c>
      <c r="B9" s="203" t="s">
        <v>188</v>
      </c>
      <c r="C9" s="263" t="str">
        <f>IF(ISERROR(VLOOKUP(B9,'KAYIT LİSTESİ'!$B$4:$H$1046,2,0)),"",(VLOOKUP(B9,'KAYIT LİSTESİ'!$B$4:$H$1046,2,0)))</f>
        <v/>
      </c>
      <c r="D9" s="126" t="str">
        <f>IF(ISERROR(VLOOKUP(B9,'KAYIT LİSTESİ'!$B$4:$H$1046,4,0)),"",(VLOOKUP(B9,'KAYIT LİSTESİ'!$B$4:$H$1046,4,0)))</f>
        <v/>
      </c>
      <c r="E9" s="204" t="str">
        <f>IF(ISERROR(VLOOKUP(B9,'KAYIT LİSTESİ'!$B$4:$H$1046,5,0)),"",(VLOOKUP(B9,'KAYIT LİSTESİ'!$B$4:$H$1046,5,0)))</f>
        <v/>
      </c>
      <c r="F9" s="204" t="str">
        <f>IF(ISERROR(VLOOKUP(B9,'KAYIT LİSTESİ'!$B$4:$H$1046,6,0)),"",(VLOOKUP(B9,'KAYIT LİSTESİ'!$B$4:$H$1046,6,0)))</f>
        <v/>
      </c>
      <c r="G9" s="127"/>
      <c r="H9" s="220"/>
      <c r="I9" s="73">
        <v>3</v>
      </c>
      <c r="J9" s="73">
        <v>3</v>
      </c>
      <c r="K9" s="203" t="s">
        <v>49</v>
      </c>
      <c r="L9" s="263" t="str">
        <f>IF(ISERROR(VLOOKUP(K9,'KAYIT LİSTESİ'!$B$4:$H$1046,2,0)),"",(VLOOKUP(K9,'KAYIT LİSTESİ'!$B$4:$H$1046,2,0)))</f>
        <v/>
      </c>
      <c r="M9" s="126" t="str">
        <f>IF(ISERROR(VLOOKUP(K9,'KAYIT LİSTESİ'!$B$4:$H$1046,4,0)),"",(VLOOKUP(K9,'KAYIT LİSTESİ'!$B$4:$H$1046,4,0)))</f>
        <v/>
      </c>
      <c r="N9" s="204" t="str">
        <f>IF(ISERROR(VLOOKUP(K9,'KAYIT LİSTESİ'!$B$4:$H$1046,5,0)),"",(VLOOKUP(K9,'KAYIT LİSTESİ'!$B$4:$H$1046,5,0)))</f>
        <v/>
      </c>
      <c r="O9" s="204" t="str">
        <f>IF(ISERROR(VLOOKUP(K9,'KAYIT LİSTESİ'!$B$4:$H$1046,6,0)),"",(VLOOKUP(K9,'KAYIT LİSTESİ'!$B$4:$H$1046,6,0)))</f>
        <v/>
      </c>
      <c r="P9" s="127"/>
    </row>
    <row r="10" spans="1:16" ht="36.75" customHeight="1" x14ac:dyDescent="0.2">
      <c r="A10" s="73">
        <v>4</v>
      </c>
      <c r="B10" s="203" t="s">
        <v>189</v>
      </c>
      <c r="C10" s="263" t="str">
        <f>IF(ISERROR(VLOOKUP(B10,'KAYIT LİSTESİ'!$B$4:$H$1046,2,0)),"",(VLOOKUP(B10,'KAYIT LİSTESİ'!$B$4:$H$1046,2,0)))</f>
        <v/>
      </c>
      <c r="D10" s="126" t="str">
        <f>IF(ISERROR(VLOOKUP(B10,'KAYIT LİSTESİ'!$B$4:$H$1046,4,0)),"",(VLOOKUP(B10,'KAYIT LİSTESİ'!$B$4:$H$1046,4,0)))</f>
        <v/>
      </c>
      <c r="E10" s="204" t="str">
        <f>IF(ISERROR(VLOOKUP(B10,'KAYIT LİSTESİ'!$B$4:$H$1046,5,0)),"",(VLOOKUP(B10,'KAYIT LİSTESİ'!$B$4:$H$1046,5,0)))</f>
        <v/>
      </c>
      <c r="F10" s="204" t="str">
        <f>IF(ISERROR(VLOOKUP(B10,'KAYIT LİSTESİ'!$B$4:$H$1046,6,0)),"",(VLOOKUP(B10,'KAYIT LİSTESİ'!$B$4:$H$1046,6,0)))</f>
        <v/>
      </c>
      <c r="G10" s="127"/>
      <c r="H10" s="220"/>
      <c r="I10" s="73">
        <v>4</v>
      </c>
      <c r="J10" s="73">
        <v>4</v>
      </c>
      <c r="K10" s="203" t="s">
        <v>50</v>
      </c>
      <c r="L10" s="263" t="str">
        <f>IF(ISERROR(VLOOKUP(K10,'KAYIT LİSTESİ'!$B$4:$H$1046,2,0)),"",(VLOOKUP(K10,'KAYIT LİSTESİ'!$B$4:$H$1046,2,0)))</f>
        <v/>
      </c>
      <c r="M10" s="126" t="str">
        <f>IF(ISERROR(VLOOKUP(K10,'KAYIT LİSTESİ'!$B$4:$H$1046,4,0)),"",(VLOOKUP(K10,'KAYIT LİSTESİ'!$B$4:$H$1046,4,0)))</f>
        <v/>
      </c>
      <c r="N10" s="204" t="str">
        <f>IF(ISERROR(VLOOKUP(K10,'KAYIT LİSTESİ'!$B$4:$H$1046,5,0)),"",(VLOOKUP(K10,'KAYIT LİSTESİ'!$B$4:$H$1046,5,0)))</f>
        <v/>
      </c>
      <c r="O10" s="204" t="str">
        <f>IF(ISERROR(VLOOKUP(K10,'KAYIT LİSTESİ'!$B$4:$H$1046,6,0)),"",(VLOOKUP(K10,'KAYIT LİSTESİ'!$B$4:$H$1046,6,0)))</f>
        <v/>
      </c>
      <c r="P10" s="127"/>
    </row>
    <row r="11" spans="1:16" ht="36.75" customHeight="1" x14ac:dyDescent="0.2">
      <c r="A11" s="73">
        <v>5</v>
      </c>
      <c r="B11" s="203" t="s">
        <v>190</v>
      </c>
      <c r="C11" s="263" t="str">
        <f>IF(ISERROR(VLOOKUP(B11,'KAYIT LİSTESİ'!$B$4:$H$1046,2,0)),"",(VLOOKUP(B11,'KAYIT LİSTESİ'!$B$4:$H$1046,2,0)))</f>
        <v/>
      </c>
      <c r="D11" s="126" t="str">
        <f>IF(ISERROR(VLOOKUP(B11,'KAYIT LİSTESİ'!$B$4:$H$1046,4,0)),"",(VLOOKUP(B11,'KAYIT LİSTESİ'!$B$4:$H$1046,4,0)))</f>
        <v/>
      </c>
      <c r="E11" s="204" t="str">
        <f>IF(ISERROR(VLOOKUP(B11,'KAYIT LİSTESİ'!$B$4:$H$1046,5,0)),"",(VLOOKUP(B11,'KAYIT LİSTESİ'!$B$4:$H$1046,5,0)))</f>
        <v/>
      </c>
      <c r="F11" s="204" t="str">
        <f>IF(ISERROR(VLOOKUP(B11,'KAYIT LİSTESİ'!$B$4:$H$1046,6,0)),"",(VLOOKUP(B11,'KAYIT LİSTESİ'!$B$4:$H$1046,6,0)))</f>
        <v/>
      </c>
      <c r="G11" s="127"/>
      <c r="H11" s="220"/>
      <c r="I11" s="73">
        <v>5</v>
      </c>
      <c r="J11" s="73">
        <v>5</v>
      </c>
      <c r="K11" s="203" t="s">
        <v>51</v>
      </c>
      <c r="L11" s="263" t="str">
        <f>IF(ISERROR(VLOOKUP(K11,'KAYIT LİSTESİ'!$B$4:$H$1046,2,0)),"",(VLOOKUP(K11,'KAYIT LİSTESİ'!$B$4:$H$1046,2,0)))</f>
        <v/>
      </c>
      <c r="M11" s="126" t="str">
        <f>IF(ISERROR(VLOOKUP(K11,'KAYIT LİSTESİ'!$B$4:$H$1046,4,0)),"",(VLOOKUP(K11,'KAYIT LİSTESİ'!$B$4:$H$1046,4,0)))</f>
        <v/>
      </c>
      <c r="N11" s="204" t="str">
        <f>IF(ISERROR(VLOOKUP(K11,'KAYIT LİSTESİ'!$B$4:$H$1046,5,0)),"",(VLOOKUP(K11,'KAYIT LİSTESİ'!$B$4:$H$1046,5,0)))</f>
        <v/>
      </c>
      <c r="O11" s="204" t="str">
        <f>IF(ISERROR(VLOOKUP(K11,'KAYIT LİSTESİ'!$B$4:$H$1046,6,0)),"",(VLOOKUP(K11,'KAYIT LİSTESİ'!$B$4:$H$1046,6,0)))</f>
        <v/>
      </c>
      <c r="P11" s="127"/>
    </row>
    <row r="12" spans="1:16" ht="36.75" customHeight="1" x14ac:dyDescent="0.2">
      <c r="A12" s="73">
        <v>6</v>
      </c>
      <c r="B12" s="203" t="s">
        <v>191</v>
      </c>
      <c r="C12" s="263" t="str">
        <f>IF(ISERROR(VLOOKUP(B12,'KAYIT LİSTESİ'!$B$4:$H$1046,2,0)),"",(VLOOKUP(B12,'KAYIT LİSTESİ'!$B$4:$H$1046,2,0)))</f>
        <v/>
      </c>
      <c r="D12" s="126" t="str">
        <f>IF(ISERROR(VLOOKUP(B12,'KAYIT LİSTESİ'!$B$4:$H$1046,4,0)),"",(VLOOKUP(B12,'KAYIT LİSTESİ'!$B$4:$H$1046,4,0)))</f>
        <v/>
      </c>
      <c r="E12" s="204" t="str">
        <f>IF(ISERROR(VLOOKUP(B12,'KAYIT LİSTESİ'!$B$4:$H$1046,5,0)),"",(VLOOKUP(B12,'KAYIT LİSTESİ'!$B$4:$H$1046,5,0)))</f>
        <v/>
      </c>
      <c r="F12" s="204" t="str">
        <f>IF(ISERROR(VLOOKUP(B12,'KAYIT LİSTESİ'!$B$4:$H$1046,6,0)),"",(VLOOKUP(B12,'KAYIT LİSTESİ'!$B$4:$H$1046,6,0)))</f>
        <v/>
      </c>
      <c r="G12" s="127"/>
      <c r="H12" s="220"/>
      <c r="I12" s="73">
        <v>6</v>
      </c>
      <c r="J12" s="73">
        <v>6</v>
      </c>
      <c r="K12" s="203" t="s">
        <v>52</v>
      </c>
      <c r="L12" s="263" t="str">
        <f>IF(ISERROR(VLOOKUP(K12,'KAYIT LİSTESİ'!$B$4:$H$1046,2,0)),"",(VLOOKUP(K12,'KAYIT LİSTESİ'!$B$4:$H$1046,2,0)))</f>
        <v/>
      </c>
      <c r="M12" s="126" t="str">
        <f>IF(ISERROR(VLOOKUP(K12,'KAYIT LİSTESİ'!$B$4:$H$1046,4,0)),"",(VLOOKUP(K12,'KAYIT LİSTESİ'!$B$4:$H$1046,4,0)))</f>
        <v/>
      </c>
      <c r="N12" s="204" t="str">
        <f>IF(ISERROR(VLOOKUP(K12,'KAYIT LİSTESİ'!$B$4:$H$1046,5,0)),"",(VLOOKUP(K12,'KAYIT LİSTESİ'!$B$4:$H$1046,5,0)))</f>
        <v/>
      </c>
      <c r="O12" s="204" t="str">
        <f>IF(ISERROR(VLOOKUP(K12,'KAYIT LİSTESİ'!$B$4:$H$1046,6,0)),"",(VLOOKUP(K12,'KAYIT LİSTESİ'!$B$4:$H$1046,6,0)))</f>
        <v/>
      </c>
      <c r="P12" s="127"/>
    </row>
    <row r="13" spans="1:16" ht="36.75" customHeight="1" x14ac:dyDescent="0.2">
      <c r="A13" s="73">
        <v>7</v>
      </c>
      <c r="B13" s="203" t="s">
        <v>192</v>
      </c>
      <c r="C13" s="263" t="str">
        <f>IF(ISERROR(VLOOKUP(B13,'KAYIT LİSTESİ'!$B$4:$H$1046,2,0)),"",(VLOOKUP(B13,'KAYIT LİSTESİ'!$B$4:$H$1046,2,0)))</f>
        <v/>
      </c>
      <c r="D13" s="126" t="str">
        <f>IF(ISERROR(VLOOKUP(B13,'KAYIT LİSTESİ'!$B$4:$H$1046,4,0)),"",(VLOOKUP(B13,'KAYIT LİSTESİ'!$B$4:$H$1046,4,0)))</f>
        <v/>
      </c>
      <c r="E13" s="204" t="str">
        <f>IF(ISERROR(VLOOKUP(B13,'KAYIT LİSTESİ'!$B$4:$H$1046,5,0)),"",(VLOOKUP(B13,'KAYIT LİSTESİ'!$B$4:$H$1046,5,0)))</f>
        <v/>
      </c>
      <c r="F13" s="204" t="str">
        <f>IF(ISERROR(VLOOKUP(B13,'KAYIT LİSTESİ'!$B$4:$H$1046,6,0)),"",(VLOOKUP(B13,'KAYIT LİSTESİ'!$B$4:$H$1046,6,0)))</f>
        <v/>
      </c>
      <c r="G13" s="127"/>
      <c r="H13" s="220"/>
      <c r="I13" s="73">
        <v>7</v>
      </c>
      <c r="J13" s="73">
        <v>7</v>
      </c>
      <c r="K13" s="203" t="s">
        <v>467</v>
      </c>
      <c r="L13" s="263" t="str">
        <f>IF(ISERROR(VLOOKUP(K13,'KAYIT LİSTESİ'!$B$4:$H$1046,2,0)),"",(VLOOKUP(K13,'KAYIT LİSTESİ'!$B$4:$H$1046,2,0)))</f>
        <v/>
      </c>
      <c r="M13" s="126" t="str">
        <f>IF(ISERROR(VLOOKUP(K13,'KAYIT LİSTESİ'!$B$4:$H$1046,4,0)),"",(VLOOKUP(K13,'KAYIT LİSTESİ'!$B$4:$H$1046,4,0)))</f>
        <v/>
      </c>
      <c r="N13" s="204" t="str">
        <f>IF(ISERROR(VLOOKUP(K13,'KAYIT LİSTESİ'!$B$4:$H$1046,5,0)),"",(VLOOKUP(K13,'KAYIT LİSTESİ'!$B$4:$H$1046,5,0)))</f>
        <v/>
      </c>
      <c r="O13" s="204" t="str">
        <f>IF(ISERROR(VLOOKUP(K13,'KAYIT LİSTESİ'!$B$4:$H$1046,6,0)),"",(VLOOKUP(K13,'KAYIT LİSTESİ'!$B$4:$H$1046,6,0)))</f>
        <v/>
      </c>
      <c r="P13" s="127"/>
    </row>
    <row r="14" spans="1:16" ht="36.75" customHeight="1" x14ac:dyDescent="0.2">
      <c r="A14" s="73">
        <v>8</v>
      </c>
      <c r="B14" s="203" t="s">
        <v>193</v>
      </c>
      <c r="C14" s="263" t="str">
        <f>IF(ISERROR(VLOOKUP(B14,'KAYIT LİSTESİ'!$B$4:$H$1046,2,0)),"",(VLOOKUP(B14,'KAYIT LİSTESİ'!$B$4:$H$1046,2,0)))</f>
        <v/>
      </c>
      <c r="D14" s="126" t="str">
        <f>IF(ISERROR(VLOOKUP(B14,'KAYIT LİSTESİ'!$B$4:$H$1046,4,0)),"",(VLOOKUP(B14,'KAYIT LİSTESİ'!$B$4:$H$1046,4,0)))</f>
        <v/>
      </c>
      <c r="E14" s="204" t="str">
        <f>IF(ISERROR(VLOOKUP(B14,'KAYIT LİSTESİ'!$B$4:$H$1046,5,0)),"",(VLOOKUP(B14,'KAYIT LİSTESİ'!$B$4:$H$1046,5,0)))</f>
        <v/>
      </c>
      <c r="F14" s="204" t="str">
        <f>IF(ISERROR(VLOOKUP(B14,'KAYIT LİSTESİ'!$B$4:$H$1046,6,0)),"",(VLOOKUP(B14,'KAYIT LİSTESİ'!$B$4:$H$1046,6,0)))</f>
        <v/>
      </c>
      <c r="G14" s="127"/>
      <c r="H14" s="220"/>
      <c r="I14" s="73">
        <v>8</v>
      </c>
      <c r="J14" s="73">
        <v>8</v>
      </c>
      <c r="K14" s="203" t="s">
        <v>468</v>
      </c>
      <c r="L14" s="263" t="str">
        <f>IF(ISERROR(VLOOKUP(K14,'KAYIT LİSTESİ'!$B$4:$H$1046,2,0)),"",(VLOOKUP(K14,'KAYIT LİSTESİ'!$B$4:$H$1046,2,0)))</f>
        <v/>
      </c>
      <c r="M14" s="126" t="str">
        <f>IF(ISERROR(VLOOKUP(K14,'KAYIT LİSTESİ'!$B$4:$H$1046,4,0)),"",(VLOOKUP(K14,'KAYIT LİSTESİ'!$B$4:$H$1046,4,0)))</f>
        <v/>
      </c>
      <c r="N14" s="204" t="str">
        <f>IF(ISERROR(VLOOKUP(K14,'KAYIT LİSTESİ'!$B$4:$H$1046,5,0)),"",(VLOOKUP(K14,'KAYIT LİSTESİ'!$B$4:$H$1046,5,0)))</f>
        <v/>
      </c>
      <c r="O14" s="204" t="str">
        <f>IF(ISERROR(VLOOKUP(K14,'KAYIT LİSTESİ'!$B$4:$H$1046,6,0)),"",(VLOOKUP(K14,'KAYIT LİSTESİ'!$B$4:$H$1046,6,0)))</f>
        <v/>
      </c>
      <c r="P14" s="127"/>
    </row>
    <row r="15" spans="1:16" ht="36.75" customHeight="1" x14ac:dyDescent="0.2">
      <c r="A15" s="557" t="s">
        <v>17</v>
      </c>
      <c r="B15" s="558"/>
      <c r="C15" s="558"/>
      <c r="D15" s="558"/>
      <c r="E15" s="558"/>
      <c r="F15" s="558"/>
      <c r="G15" s="558"/>
      <c r="H15" s="219"/>
      <c r="I15" s="75">
        <v>9</v>
      </c>
      <c r="J15" s="557" t="s">
        <v>17</v>
      </c>
      <c r="K15" s="558"/>
      <c r="L15" s="558"/>
      <c r="M15" s="558"/>
      <c r="N15" s="558"/>
      <c r="O15" s="558"/>
      <c r="P15" s="558"/>
    </row>
    <row r="16" spans="1:16" ht="36.75" customHeight="1" x14ac:dyDescent="0.2">
      <c r="A16" s="198" t="s">
        <v>12</v>
      </c>
      <c r="B16" s="198" t="s">
        <v>98</v>
      </c>
      <c r="C16" s="198" t="s">
        <v>97</v>
      </c>
      <c r="D16" s="199" t="s">
        <v>13</v>
      </c>
      <c r="E16" s="200" t="s">
        <v>14</v>
      </c>
      <c r="F16" s="200" t="s">
        <v>219</v>
      </c>
      <c r="G16" s="198" t="s">
        <v>271</v>
      </c>
      <c r="H16" s="219"/>
      <c r="I16" s="75">
        <v>10</v>
      </c>
      <c r="J16" s="198" t="s">
        <v>12</v>
      </c>
      <c r="K16" s="198" t="s">
        <v>98</v>
      </c>
      <c r="L16" s="198" t="s">
        <v>97</v>
      </c>
      <c r="M16" s="199" t="s">
        <v>13</v>
      </c>
      <c r="N16" s="200" t="s">
        <v>14</v>
      </c>
      <c r="O16" s="200" t="s">
        <v>219</v>
      </c>
      <c r="P16" s="198" t="s">
        <v>271</v>
      </c>
    </row>
    <row r="17" spans="1:16" ht="36.75" customHeight="1" x14ac:dyDescent="0.2">
      <c r="A17" s="73">
        <v>1</v>
      </c>
      <c r="B17" s="203" t="s">
        <v>194</v>
      </c>
      <c r="C17" s="263" t="str">
        <f>IF(ISERROR(VLOOKUP(B17,'KAYIT LİSTESİ'!$B$4:$H$1046,2,0)),"",(VLOOKUP(B17,'KAYIT LİSTESİ'!$B$4:$H$1046,2,0)))</f>
        <v/>
      </c>
      <c r="D17" s="126" t="str">
        <f>IF(ISERROR(VLOOKUP(B17,'KAYIT LİSTESİ'!$B$4:$H$1046,4,0)),"",(VLOOKUP(B17,'KAYIT LİSTESİ'!$B$4:$H$1046,4,0)))</f>
        <v/>
      </c>
      <c r="E17" s="204" t="str">
        <f>IF(ISERROR(VLOOKUP(B17,'KAYIT LİSTESİ'!$B$4:$H$1046,5,0)),"",(VLOOKUP(B17,'KAYIT LİSTESİ'!$B$4:$H$1046,5,0)))</f>
        <v/>
      </c>
      <c r="F17" s="204" t="str">
        <f>IF(ISERROR(VLOOKUP(B17,'KAYIT LİSTESİ'!$B$4:$H$1046,6,0)),"",(VLOOKUP(B17,'KAYIT LİSTESİ'!$B$4:$H$1046,6,0)))</f>
        <v/>
      </c>
      <c r="G17" s="127"/>
      <c r="H17" s="219"/>
      <c r="I17" s="75">
        <v>11</v>
      </c>
      <c r="J17" s="73">
        <v>1</v>
      </c>
      <c r="K17" s="203" t="s">
        <v>53</v>
      </c>
      <c r="L17" s="263" t="str">
        <f>IF(ISERROR(VLOOKUP(K17,'KAYIT LİSTESİ'!$B$4:$H$1046,2,0)),"",(VLOOKUP(K17,'KAYIT LİSTESİ'!$B$4:$H$1046,2,0)))</f>
        <v/>
      </c>
      <c r="M17" s="126" t="str">
        <f>IF(ISERROR(VLOOKUP(K17,'KAYIT LİSTESİ'!$B$4:$H$1046,4,0)),"",(VLOOKUP(K17,'KAYIT LİSTESİ'!$B$4:$H$1046,4,0)))</f>
        <v/>
      </c>
      <c r="N17" s="204" t="str">
        <f>IF(ISERROR(VLOOKUP(K17,'KAYIT LİSTESİ'!$B$4:$H$1046,5,0)),"",(VLOOKUP(K17,'KAYIT LİSTESİ'!$B$4:$H$1046,5,0)))</f>
        <v/>
      </c>
      <c r="O17" s="204" t="str">
        <f>IF(ISERROR(VLOOKUP(K17,'KAYIT LİSTESİ'!$B$4:$H$1046,6,0)),"",(VLOOKUP(K17,'KAYIT LİSTESİ'!$B$4:$H$1046,6,0)))</f>
        <v/>
      </c>
      <c r="P17" s="127"/>
    </row>
    <row r="18" spans="1:16" ht="36.75" customHeight="1" x14ac:dyDescent="0.2">
      <c r="A18" s="73">
        <v>2</v>
      </c>
      <c r="B18" s="203" t="s">
        <v>195</v>
      </c>
      <c r="C18" s="263" t="str">
        <f>IF(ISERROR(VLOOKUP(B18,'KAYIT LİSTESİ'!$B$4:$H$1046,2,0)),"",(VLOOKUP(B18,'KAYIT LİSTESİ'!$B$4:$H$1046,2,0)))</f>
        <v/>
      </c>
      <c r="D18" s="126" t="str">
        <f>IF(ISERROR(VLOOKUP(B18,'KAYIT LİSTESİ'!$B$4:$H$1046,4,0)),"",(VLOOKUP(B18,'KAYIT LİSTESİ'!$B$4:$H$1046,4,0)))</f>
        <v/>
      </c>
      <c r="E18" s="204" t="str">
        <f>IF(ISERROR(VLOOKUP(B18,'KAYIT LİSTESİ'!$B$4:$H$1046,5,0)),"",(VLOOKUP(B18,'KAYIT LİSTESİ'!$B$4:$H$1046,5,0)))</f>
        <v/>
      </c>
      <c r="F18" s="204" t="str">
        <f>IF(ISERROR(VLOOKUP(B18,'KAYIT LİSTESİ'!$B$4:$H$1046,6,0)),"",(VLOOKUP(B18,'KAYIT LİSTESİ'!$B$4:$H$1046,6,0)))</f>
        <v/>
      </c>
      <c r="G18" s="127"/>
      <c r="H18" s="219"/>
      <c r="I18" s="75">
        <v>12</v>
      </c>
      <c r="J18" s="73">
        <v>2</v>
      </c>
      <c r="K18" s="203" t="s">
        <v>47</v>
      </c>
      <c r="L18" s="263" t="str">
        <f>IF(ISERROR(VLOOKUP(K18,'KAYIT LİSTESİ'!$B$4:$H$1046,2,0)),"",(VLOOKUP(K18,'KAYIT LİSTESİ'!$B$4:$H$1046,2,0)))</f>
        <v/>
      </c>
      <c r="M18" s="126" t="str">
        <f>IF(ISERROR(VLOOKUP(K18,'KAYIT LİSTESİ'!$B$4:$H$1046,4,0)),"",(VLOOKUP(K18,'KAYIT LİSTESİ'!$B$4:$H$1046,4,0)))</f>
        <v/>
      </c>
      <c r="N18" s="204" t="str">
        <f>IF(ISERROR(VLOOKUP(K18,'KAYIT LİSTESİ'!$B$4:$H$1046,5,0)),"",(VLOOKUP(K18,'KAYIT LİSTESİ'!$B$4:$H$1046,5,0)))</f>
        <v/>
      </c>
      <c r="O18" s="204" t="str">
        <f>IF(ISERROR(VLOOKUP(K18,'KAYIT LİSTESİ'!$B$4:$H$1046,6,0)),"",(VLOOKUP(K18,'KAYIT LİSTESİ'!$B$4:$H$1046,6,0)))</f>
        <v/>
      </c>
      <c r="P18" s="127"/>
    </row>
    <row r="19" spans="1:16" ht="36.75" customHeight="1" x14ac:dyDescent="0.2">
      <c r="A19" s="73">
        <v>3</v>
      </c>
      <c r="B19" s="203" t="s">
        <v>196</v>
      </c>
      <c r="C19" s="263" t="str">
        <f>IF(ISERROR(VLOOKUP(B19,'KAYIT LİSTESİ'!$B$4:$H$1046,2,0)),"",(VLOOKUP(B19,'KAYIT LİSTESİ'!$B$4:$H$1046,2,0)))</f>
        <v/>
      </c>
      <c r="D19" s="126" t="str">
        <f>IF(ISERROR(VLOOKUP(B19,'KAYIT LİSTESİ'!$B$4:$H$1046,4,0)),"",(VLOOKUP(B19,'KAYIT LİSTESİ'!$B$4:$H$1046,4,0)))</f>
        <v/>
      </c>
      <c r="E19" s="204" t="str">
        <f>IF(ISERROR(VLOOKUP(B19,'KAYIT LİSTESİ'!$B$4:$H$1046,5,0)),"",(VLOOKUP(B19,'KAYIT LİSTESİ'!$B$4:$H$1046,5,0)))</f>
        <v/>
      </c>
      <c r="F19" s="204" t="str">
        <f>IF(ISERROR(VLOOKUP(B19,'KAYIT LİSTESİ'!$B$4:$H$1046,6,0)),"",(VLOOKUP(B19,'KAYIT LİSTESİ'!$B$4:$H$1046,6,0)))</f>
        <v/>
      </c>
      <c r="G19" s="127"/>
      <c r="H19" s="219"/>
      <c r="I19" s="75">
        <v>13</v>
      </c>
      <c r="J19" s="73">
        <v>3</v>
      </c>
      <c r="K19" s="203" t="s">
        <v>54</v>
      </c>
      <c r="L19" s="263" t="str">
        <f>IF(ISERROR(VLOOKUP(K19,'KAYIT LİSTESİ'!$B$4:$H$1046,2,0)),"",(VLOOKUP(K19,'KAYIT LİSTESİ'!$B$4:$H$1046,2,0)))</f>
        <v/>
      </c>
      <c r="M19" s="126" t="str">
        <f>IF(ISERROR(VLOOKUP(K19,'KAYIT LİSTESİ'!$B$4:$H$1046,4,0)),"",(VLOOKUP(K19,'KAYIT LİSTESİ'!$B$4:$H$1046,4,0)))</f>
        <v/>
      </c>
      <c r="N19" s="204" t="str">
        <f>IF(ISERROR(VLOOKUP(K19,'KAYIT LİSTESİ'!$B$4:$H$1046,5,0)),"",(VLOOKUP(K19,'KAYIT LİSTESİ'!$B$4:$H$1046,5,0)))</f>
        <v/>
      </c>
      <c r="O19" s="204" t="str">
        <f>IF(ISERROR(VLOOKUP(K19,'KAYIT LİSTESİ'!$B$4:$H$1046,6,0)),"",(VLOOKUP(K19,'KAYIT LİSTESİ'!$B$4:$H$1046,6,0)))</f>
        <v/>
      </c>
      <c r="P19" s="127"/>
    </row>
    <row r="20" spans="1:16" ht="36.75" customHeight="1" x14ac:dyDescent="0.2">
      <c r="A20" s="73">
        <v>4</v>
      </c>
      <c r="B20" s="203" t="s">
        <v>197</v>
      </c>
      <c r="C20" s="263" t="str">
        <f>IF(ISERROR(VLOOKUP(B20,'KAYIT LİSTESİ'!$B$4:$H$1046,2,0)),"",(VLOOKUP(B20,'KAYIT LİSTESİ'!$B$4:$H$1046,2,0)))</f>
        <v/>
      </c>
      <c r="D20" s="126" t="str">
        <f>IF(ISERROR(VLOOKUP(B20,'KAYIT LİSTESİ'!$B$4:$H$1046,4,0)),"",(VLOOKUP(B20,'KAYIT LİSTESİ'!$B$4:$H$1046,4,0)))</f>
        <v/>
      </c>
      <c r="E20" s="204" t="str">
        <f>IF(ISERROR(VLOOKUP(B20,'KAYIT LİSTESİ'!$B$4:$H$1046,5,0)),"",(VLOOKUP(B20,'KAYIT LİSTESİ'!$B$4:$H$1046,5,0)))</f>
        <v/>
      </c>
      <c r="F20" s="204" t="str">
        <f>IF(ISERROR(VLOOKUP(B20,'KAYIT LİSTESİ'!$B$4:$H$1046,6,0)),"",(VLOOKUP(B20,'KAYIT LİSTESİ'!$B$4:$H$1046,6,0)))</f>
        <v/>
      </c>
      <c r="G20" s="127"/>
      <c r="H20" s="219"/>
      <c r="I20" s="75">
        <v>14</v>
      </c>
      <c r="J20" s="73">
        <v>4</v>
      </c>
      <c r="K20" s="203" t="s">
        <v>55</v>
      </c>
      <c r="L20" s="263" t="str">
        <f>IF(ISERROR(VLOOKUP(K20,'KAYIT LİSTESİ'!$B$4:$H$1046,2,0)),"",(VLOOKUP(K20,'KAYIT LİSTESİ'!$B$4:$H$1046,2,0)))</f>
        <v/>
      </c>
      <c r="M20" s="126" t="str">
        <f>IF(ISERROR(VLOOKUP(K20,'KAYIT LİSTESİ'!$B$4:$H$1046,4,0)),"",(VLOOKUP(K20,'KAYIT LİSTESİ'!$B$4:$H$1046,4,0)))</f>
        <v/>
      </c>
      <c r="N20" s="204" t="str">
        <f>IF(ISERROR(VLOOKUP(K20,'KAYIT LİSTESİ'!$B$4:$H$1046,5,0)),"",(VLOOKUP(K20,'KAYIT LİSTESİ'!$B$4:$H$1046,5,0)))</f>
        <v/>
      </c>
      <c r="O20" s="204" t="str">
        <f>IF(ISERROR(VLOOKUP(K20,'KAYIT LİSTESİ'!$B$4:$H$1046,6,0)),"",(VLOOKUP(K20,'KAYIT LİSTESİ'!$B$4:$H$1046,6,0)))</f>
        <v/>
      </c>
      <c r="P20" s="127"/>
    </row>
    <row r="21" spans="1:16" ht="36.75" customHeight="1" x14ac:dyDescent="0.2">
      <c r="A21" s="73">
        <v>5</v>
      </c>
      <c r="B21" s="203" t="s">
        <v>198</v>
      </c>
      <c r="C21" s="263" t="str">
        <f>IF(ISERROR(VLOOKUP(B21,'KAYIT LİSTESİ'!$B$4:$H$1046,2,0)),"",(VLOOKUP(B21,'KAYIT LİSTESİ'!$B$4:$H$1046,2,0)))</f>
        <v/>
      </c>
      <c r="D21" s="126" t="str">
        <f>IF(ISERROR(VLOOKUP(B21,'KAYIT LİSTESİ'!$B$4:$H$1046,4,0)),"",(VLOOKUP(B21,'KAYIT LİSTESİ'!$B$4:$H$1046,4,0)))</f>
        <v/>
      </c>
      <c r="E21" s="204" t="str">
        <f>IF(ISERROR(VLOOKUP(B21,'KAYIT LİSTESİ'!$B$4:$H$1046,5,0)),"",(VLOOKUP(B21,'KAYIT LİSTESİ'!$B$4:$H$1046,5,0)))</f>
        <v/>
      </c>
      <c r="F21" s="204" t="str">
        <f>IF(ISERROR(VLOOKUP(B21,'KAYIT LİSTESİ'!$B$4:$H$1046,6,0)),"",(VLOOKUP(B21,'KAYIT LİSTESİ'!$B$4:$H$1046,6,0)))</f>
        <v/>
      </c>
      <c r="G21" s="127"/>
      <c r="H21" s="219"/>
      <c r="I21" s="75">
        <v>15</v>
      </c>
      <c r="J21" s="73">
        <v>5</v>
      </c>
      <c r="K21" s="203" t="s">
        <v>56</v>
      </c>
      <c r="L21" s="263" t="str">
        <f>IF(ISERROR(VLOOKUP(K21,'KAYIT LİSTESİ'!$B$4:$H$1046,2,0)),"",(VLOOKUP(K21,'KAYIT LİSTESİ'!$B$4:$H$1046,2,0)))</f>
        <v/>
      </c>
      <c r="M21" s="126" t="str">
        <f>IF(ISERROR(VLOOKUP(K21,'KAYIT LİSTESİ'!$B$4:$H$1046,4,0)),"",(VLOOKUP(K21,'KAYIT LİSTESİ'!$B$4:$H$1046,4,0)))</f>
        <v/>
      </c>
      <c r="N21" s="204" t="str">
        <f>IF(ISERROR(VLOOKUP(K21,'KAYIT LİSTESİ'!$B$4:$H$1046,5,0)),"",(VLOOKUP(K21,'KAYIT LİSTESİ'!$B$4:$H$1046,5,0)))</f>
        <v/>
      </c>
      <c r="O21" s="204" t="str">
        <f>IF(ISERROR(VLOOKUP(K21,'KAYIT LİSTESİ'!$B$4:$H$1046,6,0)),"",(VLOOKUP(K21,'KAYIT LİSTESİ'!$B$4:$H$1046,6,0)))</f>
        <v/>
      </c>
      <c r="P21" s="127"/>
    </row>
    <row r="22" spans="1:16" ht="36.75" customHeight="1" x14ac:dyDescent="0.2">
      <c r="A22" s="73">
        <v>6</v>
      </c>
      <c r="B22" s="203" t="s">
        <v>199</v>
      </c>
      <c r="C22" s="263" t="str">
        <f>IF(ISERROR(VLOOKUP(B22,'KAYIT LİSTESİ'!$B$4:$H$1046,2,0)),"",(VLOOKUP(B22,'KAYIT LİSTESİ'!$B$4:$H$1046,2,0)))</f>
        <v/>
      </c>
      <c r="D22" s="126" t="str">
        <f>IF(ISERROR(VLOOKUP(B22,'KAYIT LİSTESİ'!$B$4:$H$1046,4,0)),"",(VLOOKUP(B22,'KAYIT LİSTESİ'!$B$4:$H$1046,4,0)))</f>
        <v/>
      </c>
      <c r="E22" s="204" t="str">
        <f>IF(ISERROR(VLOOKUP(B22,'KAYIT LİSTESİ'!$B$4:$H$1046,5,0)),"",(VLOOKUP(B22,'KAYIT LİSTESİ'!$B$4:$H$1046,5,0)))</f>
        <v/>
      </c>
      <c r="F22" s="204" t="str">
        <f>IF(ISERROR(VLOOKUP(B22,'KAYIT LİSTESİ'!$B$4:$H$1046,6,0)),"",(VLOOKUP(B22,'KAYIT LİSTESİ'!$B$4:$H$1046,6,0)))</f>
        <v/>
      </c>
      <c r="G22" s="127"/>
      <c r="H22" s="219"/>
      <c r="I22" s="75">
        <v>16</v>
      </c>
      <c r="J22" s="73">
        <v>6</v>
      </c>
      <c r="K22" s="203" t="s">
        <v>57</v>
      </c>
      <c r="L22" s="263" t="str">
        <f>IF(ISERROR(VLOOKUP(K22,'KAYIT LİSTESİ'!$B$4:$H$1046,2,0)),"",(VLOOKUP(K22,'KAYIT LİSTESİ'!$B$4:$H$1046,2,0)))</f>
        <v/>
      </c>
      <c r="M22" s="126" t="str">
        <f>IF(ISERROR(VLOOKUP(K22,'KAYIT LİSTESİ'!$B$4:$H$1046,4,0)),"",(VLOOKUP(K22,'KAYIT LİSTESİ'!$B$4:$H$1046,4,0)))</f>
        <v/>
      </c>
      <c r="N22" s="204" t="str">
        <f>IF(ISERROR(VLOOKUP(K22,'KAYIT LİSTESİ'!$B$4:$H$1046,5,0)),"",(VLOOKUP(K22,'KAYIT LİSTESİ'!$B$4:$H$1046,5,0)))</f>
        <v/>
      </c>
      <c r="O22" s="204" t="str">
        <f>IF(ISERROR(VLOOKUP(K22,'KAYIT LİSTESİ'!$B$4:$H$1046,6,0)),"",(VLOOKUP(K22,'KAYIT LİSTESİ'!$B$4:$H$1046,6,0)))</f>
        <v/>
      </c>
      <c r="P22" s="127"/>
    </row>
    <row r="23" spans="1:16" ht="36.75" customHeight="1" x14ac:dyDescent="0.2">
      <c r="A23" s="73">
        <v>7</v>
      </c>
      <c r="B23" s="203" t="s">
        <v>200</v>
      </c>
      <c r="C23" s="263" t="str">
        <f>IF(ISERROR(VLOOKUP(B23,'KAYIT LİSTESİ'!$B$4:$H$1046,2,0)),"",(VLOOKUP(B23,'KAYIT LİSTESİ'!$B$4:$H$1046,2,0)))</f>
        <v/>
      </c>
      <c r="D23" s="126" t="str">
        <f>IF(ISERROR(VLOOKUP(B23,'KAYIT LİSTESİ'!$B$4:$H$1046,4,0)),"",(VLOOKUP(B23,'KAYIT LİSTESİ'!$B$4:$H$1046,4,0)))</f>
        <v/>
      </c>
      <c r="E23" s="204" t="str">
        <f>IF(ISERROR(VLOOKUP(B23,'KAYIT LİSTESİ'!$B$4:$H$1046,5,0)),"",(VLOOKUP(B23,'KAYIT LİSTESİ'!$B$4:$H$1046,5,0)))</f>
        <v/>
      </c>
      <c r="F23" s="204" t="str">
        <f>IF(ISERROR(VLOOKUP(B23,'KAYIT LİSTESİ'!$B$4:$H$1046,6,0)),"",(VLOOKUP(B23,'KAYIT LİSTESİ'!$B$4:$H$1046,6,0)))</f>
        <v/>
      </c>
      <c r="G23" s="127"/>
      <c r="H23" s="219"/>
      <c r="I23" s="75">
        <v>17</v>
      </c>
      <c r="J23" s="73">
        <v>7</v>
      </c>
      <c r="K23" s="203" t="s">
        <v>469</v>
      </c>
      <c r="L23" s="263" t="str">
        <f>IF(ISERROR(VLOOKUP(K23,'KAYIT LİSTESİ'!$B$4:$H$1046,2,0)),"",(VLOOKUP(K23,'KAYIT LİSTESİ'!$B$4:$H$1046,2,0)))</f>
        <v/>
      </c>
      <c r="M23" s="126" t="str">
        <f>IF(ISERROR(VLOOKUP(K23,'KAYIT LİSTESİ'!$B$4:$H$1046,4,0)),"",(VLOOKUP(K23,'KAYIT LİSTESİ'!$B$4:$H$1046,4,0)))</f>
        <v/>
      </c>
      <c r="N23" s="204" t="str">
        <f>IF(ISERROR(VLOOKUP(K23,'KAYIT LİSTESİ'!$B$4:$H$1046,5,0)),"",(VLOOKUP(K23,'KAYIT LİSTESİ'!$B$4:$H$1046,5,0)))</f>
        <v/>
      </c>
      <c r="O23" s="204" t="str">
        <f>IF(ISERROR(VLOOKUP(K23,'KAYIT LİSTESİ'!$B$4:$H$1046,6,0)),"",(VLOOKUP(K23,'KAYIT LİSTESİ'!$B$4:$H$1046,6,0)))</f>
        <v/>
      </c>
      <c r="P23" s="127"/>
    </row>
    <row r="24" spans="1:16" ht="36.75" customHeight="1" x14ac:dyDescent="0.2">
      <c r="A24" s="73">
        <v>8</v>
      </c>
      <c r="B24" s="203" t="s">
        <v>201</v>
      </c>
      <c r="C24" s="263" t="str">
        <f>IF(ISERROR(VLOOKUP(B24,'KAYIT LİSTESİ'!$B$4:$H$1046,2,0)),"",(VLOOKUP(B24,'KAYIT LİSTESİ'!$B$4:$H$1046,2,0)))</f>
        <v/>
      </c>
      <c r="D24" s="126" t="str">
        <f>IF(ISERROR(VLOOKUP(B24,'KAYIT LİSTESİ'!$B$4:$H$1046,4,0)),"",(VLOOKUP(B24,'KAYIT LİSTESİ'!$B$4:$H$1046,4,0)))</f>
        <v/>
      </c>
      <c r="E24" s="204" t="str">
        <f>IF(ISERROR(VLOOKUP(B24,'KAYIT LİSTESİ'!$B$4:$H$1046,5,0)),"",(VLOOKUP(B24,'KAYIT LİSTESİ'!$B$4:$H$1046,5,0)))</f>
        <v/>
      </c>
      <c r="F24" s="204" t="str">
        <f>IF(ISERROR(VLOOKUP(B24,'KAYIT LİSTESİ'!$B$4:$H$1046,6,0)),"",(VLOOKUP(B24,'KAYIT LİSTESİ'!$B$4:$H$1046,6,0)))</f>
        <v/>
      </c>
      <c r="G24" s="127"/>
      <c r="H24" s="219"/>
      <c r="I24" s="75">
        <v>18</v>
      </c>
      <c r="J24" s="73">
        <v>8</v>
      </c>
      <c r="K24" s="203" t="s">
        <v>470</v>
      </c>
      <c r="L24" s="263" t="str">
        <f>IF(ISERROR(VLOOKUP(K24,'KAYIT LİSTESİ'!$B$4:$H$1046,2,0)),"",(VLOOKUP(K24,'KAYIT LİSTESİ'!$B$4:$H$1046,2,0)))</f>
        <v/>
      </c>
      <c r="M24" s="126" t="str">
        <f>IF(ISERROR(VLOOKUP(K24,'KAYIT LİSTESİ'!$B$4:$H$1046,4,0)),"",(VLOOKUP(K24,'KAYIT LİSTESİ'!$B$4:$H$1046,4,0)))</f>
        <v/>
      </c>
      <c r="N24" s="204" t="str">
        <f>IF(ISERROR(VLOOKUP(K24,'KAYIT LİSTESİ'!$B$4:$H$1046,5,0)),"",(VLOOKUP(K24,'KAYIT LİSTESİ'!$B$4:$H$1046,5,0)))</f>
        <v/>
      </c>
      <c r="O24" s="204" t="str">
        <f>IF(ISERROR(VLOOKUP(K24,'KAYIT LİSTESİ'!$B$4:$H$1046,6,0)),"",(VLOOKUP(K24,'KAYIT LİSTESİ'!$B$4:$H$1046,6,0)))</f>
        <v/>
      </c>
      <c r="P24" s="127"/>
    </row>
    <row r="25" spans="1:16" ht="36.75" customHeight="1" x14ac:dyDescent="0.2">
      <c r="A25" s="557" t="s">
        <v>18</v>
      </c>
      <c r="B25" s="558"/>
      <c r="C25" s="558"/>
      <c r="D25" s="558"/>
      <c r="E25" s="558"/>
      <c r="F25" s="558"/>
      <c r="G25" s="558"/>
      <c r="H25" s="219"/>
      <c r="I25" s="75">
        <v>19</v>
      </c>
      <c r="J25" s="557" t="s">
        <v>18</v>
      </c>
      <c r="K25" s="558"/>
      <c r="L25" s="558"/>
      <c r="M25" s="558"/>
      <c r="N25" s="558"/>
      <c r="O25" s="558"/>
      <c r="P25" s="558"/>
    </row>
    <row r="26" spans="1:16" ht="36.75" customHeight="1" x14ac:dyDescent="0.2">
      <c r="A26" s="198" t="s">
        <v>12</v>
      </c>
      <c r="B26" s="198" t="s">
        <v>98</v>
      </c>
      <c r="C26" s="198" t="s">
        <v>97</v>
      </c>
      <c r="D26" s="199" t="s">
        <v>13</v>
      </c>
      <c r="E26" s="200" t="s">
        <v>14</v>
      </c>
      <c r="F26" s="200" t="s">
        <v>219</v>
      </c>
      <c r="G26" s="198" t="s">
        <v>271</v>
      </c>
      <c r="H26" s="219"/>
      <c r="I26" s="75">
        <v>20</v>
      </c>
      <c r="J26" s="198" t="s">
        <v>12</v>
      </c>
      <c r="K26" s="198" t="s">
        <v>98</v>
      </c>
      <c r="L26" s="198" t="s">
        <v>97</v>
      </c>
      <c r="M26" s="199" t="s">
        <v>13</v>
      </c>
      <c r="N26" s="200" t="s">
        <v>14</v>
      </c>
      <c r="O26" s="200" t="s">
        <v>219</v>
      </c>
      <c r="P26" s="198" t="s">
        <v>271</v>
      </c>
    </row>
    <row r="27" spans="1:16" ht="36.75" customHeight="1" x14ac:dyDescent="0.2">
      <c r="A27" s="73">
        <v>1</v>
      </c>
      <c r="B27" s="203" t="s">
        <v>202</v>
      </c>
      <c r="C27" s="263" t="str">
        <f>IF(ISERROR(VLOOKUP(B27,'KAYIT LİSTESİ'!$B$4:$H$1046,2,0)),"",(VLOOKUP(B27,'KAYIT LİSTESİ'!$B$4:$H$1046,2,0)))</f>
        <v/>
      </c>
      <c r="D27" s="126" t="str">
        <f>IF(ISERROR(VLOOKUP(B27,'KAYIT LİSTESİ'!$B$4:$H$1046,4,0)),"",(VLOOKUP(B27,'KAYIT LİSTESİ'!$B$4:$H$1046,4,0)))</f>
        <v/>
      </c>
      <c r="E27" s="204" t="str">
        <f>IF(ISERROR(VLOOKUP(B27,'KAYIT LİSTESİ'!$B$4:$H$1046,5,0)),"",(VLOOKUP(B27,'KAYIT LİSTESİ'!$B$4:$H$1046,5,0)))</f>
        <v/>
      </c>
      <c r="F27" s="204" t="str">
        <f>IF(ISERROR(VLOOKUP(B27,'KAYIT LİSTESİ'!$B$4:$H$1046,6,0)),"",(VLOOKUP(B27,'KAYIT LİSTESİ'!$B$4:$H$1046,6,0)))</f>
        <v/>
      </c>
      <c r="G27" s="127"/>
      <c r="H27" s="219"/>
      <c r="I27" s="75">
        <v>21</v>
      </c>
      <c r="J27" s="73">
        <v>1</v>
      </c>
      <c r="K27" s="203" t="s">
        <v>58</v>
      </c>
      <c r="L27" s="263" t="str">
        <f>IF(ISERROR(VLOOKUP(K27,'KAYIT LİSTESİ'!$B$4:$H$1046,2,0)),"",(VLOOKUP(K27,'KAYIT LİSTESİ'!$B$4:$H$1046,2,0)))</f>
        <v/>
      </c>
      <c r="M27" s="126" t="str">
        <f>IF(ISERROR(VLOOKUP(K27,'KAYIT LİSTESİ'!$B$4:$H$1046,4,0)),"",(VLOOKUP(K27,'KAYIT LİSTESİ'!$B$4:$H$1046,4,0)))</f>
        <v/>
      </c>
      <c r="N27" s="204" t="str">
        <f>IF(ISERROR(VLOOKUP(K27,'KAYIT LİSTESİ'!$B$4:$H$1046,5,0)),"",(VLOOKUP(K27,'KAYIT LİSTESİ'!$B$4:$H$1046,5,0)))</f>
        <v/>
      </c>
      <c r="O27" s="204" t="str">
        <f>IF(ISERROR(VLOOKUP(K27,'KAYIT LİSTESİ'!$B$4:$H$1046,6,0)),"",(VLOOKUP(K27,'KAYIT LİSTESİ'!$B$4:$H$1046,6,0)))</f>
        <v/>
      </c>
      <c r="P27" s="127"/>
    </row>
    <row r="28" spans="1:16" ht="36.75" customHeight="1" x14ac:dyDescent="0.2">
      <c r="A28" s="73">
        <v>2</v>
      </c>
      <c r="B28" s="203" t="s">
        <v>203</v>
      </c>
      <c r="C28" s="263" t="str">
        <f>IF(ISERROR(VLOOKUP(B28,'KAYIT LİSTESİ'!$B$4:$H$1046,2,0)),"",(VLOOKUP(B28,'KAYIT LİSTESİ'!$B$4:$H$1046,2,0)))</f>
        <v/>
      </c>
      <c r="D28" s="126" t="str">
        <f>IF(ISERROR(VLOOKUP(B28,'KAYIT LİSTESİ'!$B$4:$H$1046,4,0)),"",(VLOOKUP(B28,'KAYIT LİSTESİ'!$B$4:$H$1046,4,0)))</f>
        <v/>
      </c>
      <c r="E28" s="204" t="str">
        <f>IF(ISERROR(VLOOKUP(B28,'KAYIT LİSTESİ'!$B$4:$H$1046,5,0)),"",(VLOOKUP(B28,'KAYIT LİSTESİ'!$B$4:$H$1046,5,0)))</f>
        <v/>
      </c>
      <c r="F28" s="204" t="str">
        <f>IF(ISERROR(VLOOKUP(B28,'KAYIT LİSTESİ'!$B$4:$H$1046,6,0)),"",(VLOOKUP(B28,'KAYIT LİSTESİ'!$B$4:$H$1046,6,0)))</f>
        <v/>
      </c>
      <c r="G28" s="127"/>
      <c r="H28" s="219"/>
      <c r="I28" s="75">
        <v>22</v>
      </c>
      <c r="J28" s="73">
        <v>2</v>
      </c>
      <c r="K28" s="203" t="s">
        <v>59</v>
      </c>
      <c r="L28" s="263" t="str">
        <f>IF(ISERROR(VLOOKUP(K28,'KAYIT LİSTESİ'!$B$4:$H$1046,2,0)),"",(VLOOKUP(K28,'KAYIT LİSTESİ'!$B$4:$H$1046,2,0)))</f>
        <v/>
      </c>
      <c r="M28" s="126" t="str">
        <f>IF(ISERROR(VLOOKUP(K28,'KAYIT LİSTESİ'!$B$4:$H$1046,4,0)),"",(VLOOKUP(K28,'KAYIT LİSTESİ'!$B$4:$H$1046,4,0)))</f>
        <v/>
      </c>
      <c r="N28" s="204" t="str">
        <f>IF(ISERROR(VLOOKUP(K28,'KAYIT LİSTESİ'!$B$4:$H$1046,5,0)),"",(VLOOKUP(K28,'KAYIT LİSTESİ'!$B$4:$H$1046,5,0)))</f>
        <v/>
      </c>
      <c r="O28" s="204" t="str">
        <f>IF(ISERROR(VLOOKUP(K28,'KAYIT LİSTESİ'!$B$4:$H$1046,6,0)),"",(VLOOKUP(K28,'KAYIT LİSTESİ'!$B$4:$H$1046,6,0)))</f>
        <v/>
      </c>
      <c r="P28" s="127"/>
    </row>
    <row r="29" spans="1:16" ht="36.75" customHeight="1" x14ac:dyDescent="0.2">
      <c r="A29" s="73">
        <v>3</v>
      </c>
      <c r="B29" s="203" t="s">
        <v>204</v>
      </c>
      <c r="C29" s="263" t="str">
        <f>IF(ISERROR(VLOOKUP(B29,'KAYIT LİSTESİ'!$B$4:$H$1046,2,0)),"",(VLOOKUP(B29,'KAYIT LİSTESİ'!$B$4:$H$1046,2,0)))</f>
        <v/>
      </c>
      <c r="D29" s="126" t="str">
        <f>IF(ISERROR(VLOOKUP(B29,'KAYIT LİSTESİ'!$B$4:$H$1046,4,0)),"",(VLOOKUP(B29,'KAYIT LİSTESİ'!$B$4:$H$1046,4,0)))</f>
        <v/>
      </c>
      <c r="E29" s="204" t="str">
        <f>IF(ISERROR(VLOOKUP(B29,'KAYIT LİSTESİ'!$B$4:$H$1046,5,0)),"",(VLOOKUP(B29,'KAYIT LİSTESİ'!$B$4:$H$1046,5,0)))</f>
        <v/>
      </c>
      <c r="F29" s="204" t="str">
        <f>IF(ISERROR(VLOOKUP(B29,'KAYIT LİSTESİ'!$B$4:$H$1046,6,0)),"",(VLOOKUP(B29,'KAYIT LİSTESİ'!$B$4:$H$1046,6,0)))</f>
        <v/>
      </c>
      <c r="G29" s="127"/>
      <c r="H29" s="219"/>
      <c r="I29" s="75">
        <v>23</v>
      </c>
      <c r="J29" s="73">
        <v>3</v>
      </c>
      <c r="K29" s="203" t="s">
        <v>60</v>
      </c>
      <c r="L29" s="263" t="str">
        <f>IF(ISERROR(VLOOKUP(K29,'KAYIT LİSTESİ'!$B$4:$H$1046,2,0)),"",(VLOOKUP(K29,'KAYIT LİSTESİ'!$B$4:$H$1046,2,0)))</f>
        <v/>
      </c>
      <c r="M29" s="126" t="str">
        <f>IF(ISERROR(VLOOKUP(K29,'KAYIT LİSTESİ'!$B$4:$H$1046,4,0)),"",(VLOOKUP(K29,'KAYIT LİSTESİ'!$B$4:$H$1046,4,0)))</f>
        <v/>
      </c>
      <c r="N29" s="204" t="str">
        <f>IF(ISERROR(VLOOKUP(K29,'KAYIT LİSTESİ'!$B$4:$H$1046,5,0)),"",(VLOOKUP(K29,'KAYIT LİSTESİ'!$B$4:$H$1046,5,0)))</f>
        <v/>
      </c>
      <c r="O29" s="204" t="str">
        <f>IF(ISERROR(VLOOKUP(K29,'KAYIT LİSTESİ'!$B$4:$H$1046,6,0)),"",(VLOOKUP(K29,'KAYIT LİSTESİ'!$B$4:$H$1046,6,0)))</f>
        <v/>
      </c>
      <c r="P29" s="127"/>
    </row>
    <row r="30" spans="1:16" ht="36.75" customHeight="1" x14ac:dyDescent="0.2">
      <c r="A30" s="73">
        <v>4</v>
      </c>
      <c r="B30" s="203" t="s">
        <v>205</v>
      </c>
      <c r="C30" s="263" t="str">
        <f>IF(ISERROR(VLOOKUP(B30,'KAYIT LİSTESİ'!$B$4:$H$1046,2,0)),"",(VLOOKUP(B30,'KAYIT LİSTESİ'!$B$4:$H$1046,2,0)))</f>
        <v/>
      </c>
      <c r="D30" s="126" t="str">
        <f>IF(ISERROR(VLOOKUP(B30,'KAYIT LİSTESİ'!$B$4:$H$1046,4,0)),"",(VLOOKUP(B30,'KAYIT LİSTESİ'!$B$4:$H$1046,4,0)))</f>
        <v/>
      </c>
      <c r="E30" s="204" t="str">
        <f>IF(ISERROR(VLOOKUP(B30,'KAYIT LİSTESİ'!$B$4:$H$1046,5,0)),"",(VLOOKUP(B30,'KAYIT LİSTESİ'!$B$4:$H$1046,5,0)))</f>
        <v/>
      </c>
      <c r="F30" s="204" t="str">
        <f>IF(ISERROR(VLOOKUP(B30,'KAYIT LİSTESİ'!$B$4:$H$1046,6,0)),"",(VLOOKUP(B30,'KAYIT LİSTESİ'!$B$4:$H$1046,6,0)))</f>
        <v/>
      </c>
      <c r="G30" s="127"/>
      <c r="H30" s="219"/>
      <c r="I30" s="75">
        <v>24</v>
      </c>
      <c r="J30" s="73">
        <v>4</v>
      </c>
      <c r="K30" s="203" t="s">
        <v>61</v>
      </c>
      <c r="L30" s="263" t="str">
        <f>IF(ISERROR(VLOOKUP(K30,'KAYIT LİSTESİ'!$B$4:$H$1046,2,0)),"",(VLOOKUP(K30,'KAYIT LİSTESİ'!$B$4:$H$1046,2,0)))</f>
        <v/>
      </c>
      <c r="M30" s="126" t="str">
        <f>IF(ISERROR(VLOOKUP(K30,'KAYIT LİSTESİ'!$B$4:$H$1046,4,0)),"",(VLOOKUP(K30,'KAYIT LİSTESİ'!$B$4:$H$1046,4,0)))</f>
        <v/>
      </c>
      <c r="N30" s="204" t="str">
        <f>IF(ISERROR(VLOOKUP(K30,'KAYIT LİSTESİ'!$B$4:$H$1046,5,0)),"",(VLOOKUP(K30,'KAYIT LİSTESİ'!$B$4:$H$1046,5,0)))</f>
        <v/>
      </c>
      <c r="O30" s="204" t="str">
        <f>IF(ISERROR(VLOOKUP(K30,'KAYIT LİSTESİ'!$B$4:$H$1046,6,0)),"",(VLOOKUP(K30,'KAYIT LİSTESİ'!$B$4:$H$1046,6,0)))</f>
        <v/>
      </c>
      <c r="P30" s="127"/>
    </row>
    <row r="31" spans="1:16" ht="36.75" customHeight="1" x14ac:dyDescent="0.2">
      <c r="A31" s="73">
        <v>5</v>
      </c>
      <c r="B31" s="203" t="s">
        <v>206</v>
      </c>
      <c r="C31" s="263" t="str">
        <f>IF(ISERROR(VLOOKUP(B31,'KAYIT LİSTESİ'!$B$4:$H$1046,2,0)),"",(VLOOKUP(B31,'KAYIT LİSTESİ'!$B$4:$H$1046,2,0)))</f>
        <v/>
      </c>
      <c r="D31" s="126" t="str">
        <f>IF(ISERROR(VLOOKUP(B31,'KAYIT LİSTESİ'!$B$4:$H$1046,4,0)),"",(VLOOKUP(B31,'KAYIT LİSTESİ'!$B$4:$H$1046,4,0)))</f>
        <v/>
      </c>
      <c r="E31" s="204" t="str">
        <f>IF(ISERROR(VLOOKUP(B31,'KAYIT LİSTESİ'!$B$4:$H$1046,5,0)),"",(VLOOKUP(B31,'KAYIT LİSTESİ'!$B$4:$H$1046,5,0)))</f>
        <v/>
      </c>
      <c r="F31" s="204" t="str">
        <f>IF(ISERROR(VLOOKUP(B31,'KAYIT LİSTESİ'!$B$4:$H$1046,6,0)),"",(VLOOKUP(B31,'KAYIT LİSTESİ'!$B$4:$H$1046,6,0)))</f>
        <v/>
      </c>
      <c r="G31" s="127"/>
      <c r="H31" s="219"/>
      <c r="I31" s="75">
        <v>25</v>
      </c>
      <c r="J31" s="73">
        <v>5</v>
      </c>
      <c r="K31" s="203" t="s">
        <v>62</v>
      </c>
      <c r="L31" s="263" t="str">
        <f>IF(ISERROR(VLOOKUP(K31,'KAYIT LİSTESİ'!$B$4:$H$1046,2,0)),"",(VLOOKUP(K31,'KAYIT LİSTESİ'!$B$4:$H$1046,2,0)))</f>
        <v/>
      </c>
      <c r="M31" s="126" t="str">
        <f>IF(ISERROR(VLOOKUP(K31,'KAYIT LİSTESİ'!$B$4:$H$1046,4,0)),"",(VLOOKUP(K31,'KAYIT LİSTESİ'!$B$4:$H$1046,4,0)))</f>
        <v/>
      </c>
      <c r="N31" s="204" t="str">
        <f>IF(ISERROR(VLOOKUP(K31,'KAYIT LİSTESİ'!$B$4:$H$1046,5,0)),"",(VLOOKUP(K31,'KAYIT LİSTESİ'!$B$4:$H$1046,5,0)))</f>
        <v/>
      </c>
      <c r="O31" s="204" t="str">
        <f>IF(ISERROR(VLOOKUP(K31,'KAYIT LİSTESİ'!$B$4:$H$1046,6,0)),"",(VLOOKUP(K31,'KAYIT LİSTESİ'!$B$4:$H$1046,6,0)))</f>
        <v/>
      </c>
      <c r="P31" s="127"/>
    </row>
    <row r="32" spans="1:16" ht="36.75" customHeight="1" x14ac:dyDescent="0.2">
      <c r="A32" s="73">
        <v>6</v>
      </c>
      <c r="B32" s="203" t="s">
        <v>207</v>
      </c>
      <c r="C32" s="263" t="str">
        <f>IF(ISERROR(VLOOKUP(B32,'KAYIT LİSTESİ'!$B$4:$H$1046,2,0)),"",(VLOOKUP(B32,'KAYIT LİSTESİ'!$B$4:$H$1046,2,0)))</f>
        <v/>
      </c>
      <c r="D32" s="126" t="str">
        <f>IF(ISERROR(VLOOKUP(B32,'KAYIT LİSTESİ'!$B$4:$H$1046,4,0)),"",(VLOOKUP(B32,'KAYIT LİSTESİ'!$B$4:$H$1046,4,0)))</f>
        <v/>
      </c>
      <c r="E32" s="204" t="str">
        <f>IF(ISERROR(VLOOKUP(B32,'KAYIT LİSTESİ'!$B$4:$H$1046,5,0)),"",(VLOOKUP(B32,'KAYIT LİSTESİ'!$B$4:$H$1046,5,0)))</f>
        <v/>
      </c>
      <c r="F32" s="204" t="str">
        <f>IF(ISERROR(VLOOKUP(B32,'KAYIT LİSTESİ'!$B$4:$H$1046,6,0)),"",(VLOOKUP(B32,'KAYIT LİSTESİ'!$B$4:$H$1046,6,0)))</f>
        <v/>
      </c>
      <c r="G32" s="127"/>
      <c r="H32" s="219"/>
      <c r="J32" s="73">
        <v>6</v>
      </c>
      <c r="K32" s="203" t="s">
        <v>63</v>
      </c>
      <c r="L32" s="263" t="str">
        <f>IF(ISERROR(VLOOKUP(K32,'KAYIT LİSTESİ'!$B$4:$H$1046,2,0)),"",(VLOOKUP(K32,'KAYIT LİSTESİ'!$B$4:$H$1046,2,0)))</f>
        <v/>
      </c>
      <c r="M32" s="126" t="str">
        <f>IF(ISERROR(VLOOKUP(K32,'KAYIT LİSTESİ'!$B$4:$H$1046,4,0)),"",(VLOOKUP(K32,'KAYIT LİSTESİ'!$B$4:$H$1046,4,0)))</f>
        <v/>
      </c>
      <c r="N32" s="204" t="str">
        <f>IF(ISERROR(VLOOKUP(K32,'KAYIT LİSTESİ'!$B$4:$H$1046,5,0)),"",(VLOOKUP(K32,'KAYIT LİSTESİ'!$B$4:$H$1046,5,0)))</f>
        <v/>
      </c>
      <c r="O32" s="204" t="str">
        <f>IF(ISERROR(VLOOKUP(K32,'KAYIT LİSTESİ'!$B$4:$H$1046,6,0)),"",(VLOOKUP(K32,'KAYIT LİSTESİ'!$B$4:$H$1046,6,0)))</f>
        <v/>
      </c>
      <c r="P32" s="127"/>
    </row>
    <row r="33" spans="1:16" ht="36.75" customHeight="1" x14ac:dyDescent="0.2">
      <c r="A33" s="73">
        <v>7</v>
      </c>
      <c r="B33" s="203" t="s">
        <v>208</v>
      </c>
      <c r="C33" s="263" t="str">
        <f>IF(ISERROR(VLOOKUP(B33,'KAYIT LİSTESİ'!$B$4:$H$1046,2,0)),"",(VLOOKUP(B33,'KAYIT LİSTESİ'!$B$4:$H$1046,2,0)))</f>
        <v/>
      </c>
      <c r="D33" s="126" t="str">
        <f>IF(ISERROR(VLOOKUP(B33,'KAYIT LİSTESİ'!$B$4:$H$1046,4,0)),"",(VLOOKUP(B33,'KAYIT LİSTESİ'!$B$4:$H$1046,4,0)))</f>
        <v/>
      </c>
      <c r="E33" s="204" t="str">
        <f>IF(ISERROR(VLOOKUP(B33,'KAYIT LİSTESİ'!$B$4:$H$1046,5,0)),"",(VLOOKUP(B33,'KAYIT LİSTESİ'!$B$4:$H$1046,5,0)))</f>
        <v/>
      </c>
      <c r="F33" s="204" t="str">
        <f>IF(ISERROR(VLOOKUP(B33,'KAYIT LİSTESİ'!$B$4:$H$1046,6,0)),"",(VLOOKUP(B33,'KAYIT LİSTESİ'!$B$4:$H$1046,6,0)))</f>
        <v/>
      </c>
      <c r="G33" s="127"/>
      <c r="H33" s="219"/>
      <c r="J33" s="73">
        <v>7</v>
      </c>
      <c r="K33" s="203" t="s">
        <v>471</v>
      </c>
      <c r="L33" s="263" t="str">
        <f>IF(ISERROR(VLOOKUP(K33,'KAYIT LİSTESİ'!$B$4:$H$1046,2,0)),"",(VLOOKUP(K33,'KAYIT LİSTESİ'!$B$4:$H$1046,2,0)))</f>
        <v/>
      </c>
      <c r="M33" s="126" t="str">
        <f>IF(ISERROR(VLOOKUP(K33,'KAYIT LİSTESİ'!$B$4:$H$1046,4,0)),"",(VLOOKUP(K33,'KAYIT LİSTESİ'!$B$4:$H$1046,4,0)))</f>
        <v/>
      </c>
      <c r="N33" s="204" t="str">
        <f>IF(ISERROR(VLOOKUP(K33,'KAYIT LİSTESİ'!$B$4:$H$1046,5,0)),"",(VLOOKUP(K33,'KAYIT LİSTESİ'!$B$4:$H$1046,5,0)))</f>
        <v/>
      </c>
      <c r="O33" s="204" t="str">
        <f>IF(ISERROR(VLOOKUP(K33,'KAYIT LİSTESİ'!$B$4:$H$1046,6,0)),"",(VLOOKUP(K33,'KAYIT LİSTESİ'!$B$4:$H$1046,6,0)))</f>
        <v/>
      </c>
      <c r="P33" s="127"/>
    </row>
    <row r="34" spans="1:16" ht="36.75" customHeight="1" x14ac:dyDescent="0.2">
      <c r="A34" s="73">
        <v>8</v>
      </c>
      <c r="B34" s="203" t="s">
        <v>209</v>
      </c>
      <c r="C34" s="263" t="str">
        <f>IF(ISERROR(VLOOKUP(B34,'KAYIT LİSTESİ'!$B$4:$H$1046,2,0)),"",(VLOOKUP(B34,'KAYIT LİSTESİ'!$B$4:$H$1046,2,0)))</f>
        <v/>
      </c>
      <c r="D34" s="126" t="str">
        <f>IF(ISERROR(VLOOKUP(B34,'KAYIT LİSTESİ'!$B$4:$H$1046,4,0)),"",(VLOOKUP(B34,'KAYIT LİSTESİ'!$B$4:$H$1046,4,0)))</f>
        <v/>
      </c>
      <c r="E34" s="204" t="str">
        <f>IF(ISERROR(VLOOKUP(B34,'KAYIT LİSTESİ'!$B$4:$H$1046,5,0)),"",(VLOOKUP(B34,'KAYIT LİSTESİ'!$B$4:$H$1046,5,0)))</f>
        <v/>
      </c>
      <c r="F34" s="204" t="str">
        <f>IF(ISERROR(VLOOKUP(B34,'KAYIT LİSTESİ'!$B$4:$H$1046,6,0)),"",(VLOOKUP(B34,'KAYIT LİSTESİ'!$B$4:$H$1046,6,0)))</f>
        <v/>
      </c>
      <c r="G34" s="127"/>
      <c r="H34" s="219"/>
      <c r="J34" s="73">
        <v>8</v>
      </c>
      <c r="K34" s="203" t="s">
        <v>472</v>
      </c>
      <c r="L34" s="263" t="str">
        <f>IF(ISERROR(VLOOKUP(K34,'KAYIT LİSTESİ'!$B$4:$H$1046,2,0)),"",(VLOOKUP(K34,'KAYIT LİSTESİ'!$B$4:$H$1046,2,0)))</f>
        <v/>
      </c>
      <c r="M34" s="126" t="str">
        <f>IF(ISERROR(VLOOKUP(K34,'KAYIT LİSTESİ'!$B$4:$H$1046,4,0)),"",(VLOOKUP(K34,'KAYIT LİSTESİ'!$B$4:$H$1046,4,0)))</f>
        <v/>
      </c>
      <c r="N34" s="204" t="str">
        <f>IF(ISERROR(VLOOKUP(K34,'KAYIT LİSTESİ'!$B$4:$H$1046,5,0)),"",(VLOOKUP(K34,'KAYIT LİSTESİ'!$B$4:$H$1046,5,0)))</f>
        <v/>
      </c>
      <c r="O34" s="204" t="str">
        <f>IF(ISERROR(VLOOKUP(K34,'KAYIT LİSTESİ'!$B$4:$H$1046,6,0)),"",(VLOOKUP(K34,'KAYIT LİSTESİ'!$B$4:$H$1046,6,0)))</f>
        <v/>
      </c>
      <c r="P34" s="127"/>
    </row>
    <row r="35" spans="1:16" ht="36.75" customHeight="1" x14ac:dyDescent="0.2">
      <c r="A35" s="557" t="s">
        <v>44</v>
      </c>
      <c r="B35" s="558"/>
      <c r="C35" s="558"/>
      <c r="D35" s="558"/>
      <c r="E35" s="558"/>
      <c r="F35" s="558"/>
      <c r="G35" s="558"/>
      <c r="H35" s="219"/>
      <c r="J35" s="557" t="s">
        <v>44</v>
      </c>
      <c r="K35" s="558"/>
      <c r="L35" s="558"/>
      <c r="M35" s="558"/>
      <c r="N35" s="558"/>
      <c r="O35" s="558"/>
      <c r="P35" s="558"/>
    </row>
    <row r="36" spans="1:16" ht="36.75" customHeight="1" x14ac:dyDescent="0.2">
      <c r="A36" s="198" t="s">
        <v>12</v>
      </c>
      <c r="B36" s="198" t="s">
        <v>98</v>
      </c>
      <c r="C36" s="198" t="s">
        <v>97</v>
      </c>
      <c r="D36" s="199" t="s">
        <v>13</v>
      </c>
      <c r="E36" s="200" t="s">
        <v>14</v>
      </c>
      <c r="F36" s="200" t="s">
        <v>219</v>
      </c>
      <c r="G36" s="198" t="s">
        <v>271</v>
      </c>
      <c r="H36" s="219"/>
      <c r="J36" s="198" t="s">
        <v>12</v>
      </c>
      <c r="K36" s="198" t="s">
        <v>98</v>
      </c>
      <c r="L36" s="198" t="s">
        <v>97</v>
      </c>
      <c r="M36" s="199" t="s">
        <v>13</v>
      </c>
      <c r="N36" s="200" t="s">
        <v>14</v>
      </c>
      <c r="O36" s="200" t="s">
        <v>219</v>
      </c>
      <c r="P36" s="198" t="s">
        <v>271</v>
      </c>
    </row>
    <row r="37" spans="1:16" ht="36.75" customHeight="1" x14ac:dyDescent="0.2">
      <c r="A37" s="73">
        <v>1</v>
      </c>
      <c r="B37" s="203" t="s">
        <v>210</v>
      </c>
      <c r="C37" s="263" t="str">
        <f>IF(ISERROR(VLOOKUP(B37,'KAYIT LİSTESİ'!$B$4:$H$1046,2,0)),"",(VLOOKUP(B37,'KAYIT LİSTESİ'!$B$4:$H$1046,2,0)))</f>
        <v/>
      </c>
      <c r="D37" s="126" t="str">
        <f>IF(ISERROR(VLOOKUP(B37,'KAYIT LİSTESİ'!$B$4:$H$1046,4,0)),"",(VLOOKUP(B37,'KAYIT LİSTESİ'!$B$4:$H$1046,4,0)))</f>
        <v/>
      </c>
      <c r="E37" s="204" t="str">
        <f>IF(ISERROR(VLOOKUP(B37,'KAYIT LİSTESİ'!$B$4:$H$1046,5,0)),"",(VLOOKUP(B37,'KAYIT LİSTESİ'!$B$4:$H$1046,5,0)))</f>
        <v/>
      </c>
      <c r="F37" s="204" t="str">
        <f>IF(ISERROR(VLOOKUP(B37,'KAYIT LİSTESİ'!$B$4:$H$1046,6,0)),"",(VLOOKUP(B37,'KAYIT LİSTESİ'!$B$4:$H$1046,6,0)))</f>
        <v/>
      </c>
      <c r="G37" s="127"/>
      <c r="H37" s="219"/>
      <c r="J37" s="73">
        <v>1</v>
      </c>
      <c r="K37" s="203" t="s">
        <v>64</v>
      </c>
      <c r="L37" s="263" t="str">
        <f>IF(ISERROR(VLOOKUP(K37,'KAYIT LİSTESİ'!$B$4:$H$1046,2,0)),"",(VLOOKUP(K37,'KAYIT LİSTESİ'!$B$4:$H$1046,2,0)))</f>
        <v/>
      </c>
      <c r="M37" s="126" t="str">
        <f>IF(ISERROR(VLOOKUP(K37,'KAYIT LİSTESİ'!$B$4:$H$1046,4,0)),"",(VLOOKUP(K37,'KAYIT LİSTESİ'!$B$4:$H$1046,4,0)))</f>
        <v/>
      </c>
      <c r="N37" s="204" t="str">
        <f>IF(ISERROR(VLOOKUP(K37,'KAYIT LİSTESİ'!$B$4:$H$1046,5,0)),"",(VLOOKUP(K37,'KAYIT LİSTESİ'!$B$4:$H$1046,5,0)))</f>
        <v/>
      </c>
      <c r="O37" s="204" t="str">
        <f>IF(ISERROR(VLOOKUP(K37,'KAYIT LİSTESİ'!$B$4:$H$1046,6,0)),"",(VLOOKUP(K37,'KAYIT LİSTESİ'!$B$4:$H$1046,6,0)))</f>
        <v/>
      </c>
      <c r="P37" s="127"/>
    </row>
    <row r="38" spans="1:16" ht="36.75" customHeight="1" x14ac:dyDescent="0.2">
      <c r="A38" s="73">
        <v>2</v>
      </c>
      <c r="B38" s="203" t="s">
        <v>211</v>
      </c>
      <c r="C38" s="263" t="str">
        <f>IF(ISERROR(VLOOKUP(B38,'KAYIT LİSTESİ'!$B$4:$H$1046,2,0)),"",(VLOOKUP(B38,'KAYIT LİSTESİ'!$B$4:$H$1046,2,0)))</f>
        <v/>
      </c>
      <c r="D38" s="126" t="str">
        <f>IF(ISERROR(VLOOKUP(B38,'KAYIT LİSTESİ'!$B$4:$H$1046,4,0)),"",(VLOOKUP(B38,'KAYIT LİSTESİ'!$B$4:$H$1046,4,0)))</f>
        <v/>
      </c>
      <c r="E38" s="204" t="str">
        <f>IF(ISERROR(VLOOKUP(B38,'KAYIT LİSTESİ'!$B$4:$H$1046,5,0)),"",(VLOOKUP(B38,'KAYIT LİSTESİ'!$B$4:$H$1046,5,0)))</f>
        <v/>
      </c>
      <c r="F38" s="204" t="str">
        <f>IF(ISERROR(VLOOKUP(B38,'KAYIT LİSTESİ'!$B$4:$H$1046,6,0)),"",(VLOOKUP(B38,'KAYIT LİSTESİ'!$B$4:$H$1046,6,0)))</f>
        <v/>
      </c>
      <c r="G38" s="127"/>
      <c r="H38" s="219"/>
      <c r="J38" s="73">
        <v>2</v>
      </c>
      <c r="K38" s="203" t="s">
        <v>65</v>
      </c>
      <c r="L38" s="263" t="str">
        <f>IF(ISERROR(VLOOKUP(K38,'KAYIT LİSTESİ'!$B$4:$H$1046,2,0)),"",(VLOOKUP(K38,'KAYIT LİSTESİ'!$B$4:$H$1046,2,0)))</f>
        <v/>
      </c>
      <c r="M38" s="126" t="str">
        <f>IF(ISERROR(VLOOKUP(K38,'KAYIT LİSTESİ'!$B$4:$H$1046,4,0)),"",(VLOOKUP(K38,'KAYIT LİSTESİ'!$B$4:$H$1046,4,0)))</f>
        <v/>
      </c>
      <c r="N38" s="204" t="str">
        <f>IF(ISERROR(VLOOKUP(K38,'KAYIT LİSTESİ'!$B$4:$H$1046,5,0)),"",(VLOOKUP(K38,'KAYIT LİSTESİ'!$B$4:$H$1046,5,0)))</f>
        <v/>
      </c>
      <c r="O38" s="204" t="str">
        <f>IF(ISERROR(VLOOKUP(K38,'KAYIT LİSTESİ'!$B$4:$H$1046,6,0)),"",(VLOOKUP(K38,'KAYIT LİSTESİ'!$B$4:$H$1046,6,0)))</f>
        <v/>
      </c>
      <c r="P38" s="127"/>
    </row>
    <row r="39" spans="1:16" ht="36.75" customHeight="1" x14ac:dyDescent="0.2">
      <c r="A39" s="73">
        <v>3</v>
      </c>
      <c r="B39" s="203" t="s">
        <v>212</v>
      </c>
      <c r="C39" s="263" t="str">
        <f>IF(ISERROR(VLOOKUP(B39,'KAYIT LİSTESİ'!$B$4:$H$1046,2,0)),"",(VLOOKUP(B39,'KAYIT LİSTESİ'!$B$4:$H$1046,2,0)))</f>
        <v/>
      </c>
      <c r="D39" s="126" t="str">
        <f>IF(ISERROR(VLOOKUP(B39,'KAYIT LİSTESİ'!$B$4:$H$1046,4,0)),"",(VLOOKUP(B39,'KAYIT LİSTESİ'!$B$4:$H$1046,4,0)))</f>
        <v/>
      </c>
      <c r="E39" s="204" t="str">
        <f>IF(ISERROR(VLOOKUP(B39,'KAYIT LİSTESİ'!$B$4:$H$1046,5,0)),"",(VLOOKUP(B39,'KAYIT LİSTESİ'!$B$4:$H$1046,5,0)))</f>
        <v/>
      </c>
      <c r="F39" s="204" t="str">
        <f>IF(ISERROR(VLOOKUP(B39,'KAYIT LİSTESİ'!$B$4:$H$1046,6,0)),"",(VLOOKUP(B39,'KAYIT LİSTESİ'!$B$4:$H$1046,6,0)))</f>
        <v/>
      </c>
      <c r="G39" s="127"/>
      <c r="H39" s="219"/>
      <c r="J39" s="73">
        <v>3</v>
      </c>
      <c r="K39" s="203" t="s">
        <v>66</v>
      </c>
      <c r="L39" s="263" t="str">
        <f>IF(ISERROR(VLOOKUP(K39,'KAYIT LİSTESİ'!$B$4:$H$1046,2,0)),"",(VLOOKUP(K39,'KAYIT LİSTESİ'!$B$4:$H$1046,2,0)))</f>
        <v/>
      </c>
      <c r="M39" s="126" t="str">
        <f>IF(ISERROR(VLOOKUP(K39,'KAYIT LİSTESİ'!$B$4:$H$1046,4,0)),"",(VLOOKUP(K39,'KAYIT LİSTESİ'!$B$4:$H$1046,4,0)))</f>
        <v/>
      </c>
      <c r="N39" s="204" t="str">
        <f>IF(ISERROR(VLOOKUP(K39,'KAYIT LİSTESİ'!$B$4:$H$1046,5,0)),"",(VLOOKUP(K39,'KAYIT LİSTESİ'!$B$4:$H$1046,5,0)))</f>
        <v/>
      </c>
      <c r="O39" s="204" t="str">
        <f>IF(ISERROR(VLOOKUP(K39,'KAYIT LİSTESİ'!$B$4:$H$1046,6,0)),"",(VLOOKUP(K39,'KAYIT LİSTESİ'!$B$4:$H$1046,6,0)))</f>
        <v/>
      </c>
      <c r="P39" s="127"/>
    </row>
    <row r="40" spans="1:16" ht="36.75" customHeight="1" x14ac:dyDescent="0.2">
      <c r="A40" s="73">
        <v>4</v>
      </c>
      <c r="B40" s="203" t="s">
        <v>213</v>
      </c>
      <c r="C40" s="263" t="str">
        <f>IF(ISERROR(VLOOKUP(B40,'KAYIT LİSTESİ'!$B$4:$H$1046,2,0)),"",(VLOOKUP(B40,'KAYIT LİSTESİ'!$B$4:$H$1046,2,0)))</f>
        <v/>
      </c>
      <c r="D40" s="126" t="str">
        <f>IF(ISERROR(VLOOKUP(B40,'KAYIT LİSTESİ'!$B$4:$H$1046,4,0)),"",(VLOOKUP(B40,'KAYIT LİSTESİ'!$B$4:$H$1046,4,0)))</f>
        <v/>
      </c>
      <c r="E40" s="204" t="str">
        <f>IF(ISERROR(VLOOKUP(B40,'KAYIT LİSTESİ'!$B$4:$H$1046,5,0)),"",(VLOOKUP(B40,'KAYIT LİSTESİ'!$B$4:$H$1046,5,0)))</f>
        <v/>
      </c>
      <c r="F40" s="204" t="str">
        <f>IF(ISERROR(VLOOKUP(B40,'KAYIT LİSTESİ'!$B$4:$H$1046,6,0)),"",(VLOOKUP(B40,'KAYIT LİSTESİ'!$B$4:$H$1046,6,0)))</f>
        <v/>
      </c>
      <c r="G40" s="127"/>
      <c r="H40" s="219"/>
      <c r="J40" s="73">
        <v>4</v>
      </c>
      <c r="K40" s="203" t="s">
        <v>67</v>
      </c>
      <c r="L40" s="263" t="str">
        <f>IF(ISERROR(VLOOKUP(K40,'KAYIT LİSTESİ'!$B$4:$H$1046,2,0)),"",(VLOOKUP(K40,'KAYIT LİSTESİ'!$B$4:$H$1046,2,0)))</f>
        <v/>
      </c>
      <c r="M40" s="126" t="str">
        <f>IF(ISERROR(VLOOKUP(K40,'KAYIT LİSTESİ'!$B$4:$H$1046,4,0)),"",(VLOOKUP(K40,'KAYIT LİSTESİ'!$B$4:$H$1046,4,0)))</f>
        <v/>
      </c>
      <c r="N40" s="204" t="str">
        <f>IF(ISERROR(VLOOKUP(K40,'KAYIT LİSTESİ'!$B$4:$H$1046,5,0)),"",(VLOOKUP(K40,'KAYIT LİSTESİ'!$B$4:$H$1046,5,0)))</f>
        <v/>
      </c>
      <c r="O40" s="204" t="str">
        <f>IF(ISERROR(VLOOKUP(K40,'KAYIT LİSTESİ'!$B$4:$H$1046,6,0)),"",(VLOOKUP(K40,'KAYIT LİSTESİ'!$B$4:$H$1046,6,0)))</f>
        <v/>
      </c>
      <c r="P40" s="127"/>
    </row>
    <row r="41" spans="1:16" ht="36.75" customHeight="1" x14ac:dyDescent="0.2">
      <c r="A41" s="73">
        <v>5</v>
      </c>
      <c r="B41" s="203" t="s">
        <v>214</v>
      </c>
      <c r="C41" s="263" t="str">
        <f>IF(ISERROR(VLOOKUP(B41,'KAYIT LİSTESİ'!$B$4:$H$1046,2,0)),"",(VLOOKUP(B41,'KAYIT LİSTESİ'!$B$4:$H$1046,2,0)))</f>
        <v/>
      </c>
      <c r="D41" s="126" t="str">
        <f>IF(ISERROR(VLOOKUP(B41,'KAYIT LİSTESİ'!$B$4:$H$1046,4,0)),"",(VLOOKUP(B41,'KAYIT LİSTESİ'!$B$4:$H$1046,4,0)))</f>
        <v/>
      </c>
      <c r="E41" s="204" t="str">
        <f>IF(ISERROR(VLOOKUP(B41,'KAYIT LİSTESİ'!$B$4:$H$1046,5,0)),"",(VLOOKUP(B41,'KAYIT LİSTESİ'!$B$4:$H$1046,5,0)))</f>
        <v/>
      </c>
      <c r="F41" s="204" t="str">
        <f>IF(ISERROR(VLOOKUP(B41,'KAYIT LİSTESİ'!$B$4:$H$1046,6,0)),"",(VLOOKUP(B41,'KAYIT LİSTESİ'!$B$4:$H$1046,6,0)))</f>
        <v/>
      </c>
      <c r="G41" s="127"/>
      <c r="H41" s="219"/>
      <c r="J41" s="73">
        <v>5</v>
      </c>
      <c r="K41" s="203" t="s">
        <v>68</v>
      </c>
      <c r="L41" s="263" t="str">
        <f>IF(ISERROR(VLOOKUP(K41,'KAYIT LİSTESİ'!$B$4:$H$1046,2,0)),"",(VLOOKUP(K41,'KAYIT LİSTESİ'!$B$4:$H$1046,2,0)))</f>
        <v/>
      </c>
      <c r="M41" s="126" t="str">
        <f>IF(ISERROR(VLOOKUP(K41,'KAYIT LİSTESİ'!$B$4:$H$1046,4,0)),"",(VLOOKUP(K41,'KAYIT LİSTESİ'!$B$4:$H$1046,4,0)))</f>
        <v/>
      </c>
      <c r="N41" s="204" t="str">
        <f>IF(ISERROR(VLOOKUP(K41,'KAYIT LİSTESİ'!$B$4:$H$1046,5,0)),"",(VLOOKUP(K41,'KAYIT LİSTESİ'!$B$4:$H$1046,5,0)))</f>
        <v/>
      </c>
      <c r="O41" s="204" t="str">
        <f>IF(ISERROR(VLOOKUP(K41,'KAYIT LİSTESİ'!$B$4:$H$1046,6,0)),"",(VLOOKUP(K41,'KAYIT LİSTESİ'!$B$4:$H$1046,6,0)))</f>
        <v/>
      </c>
      <c r="P41" s="127"/>
    </row>
    <row r="42" spans="1:16" ht="36.75" customHeight="1" x14ac:dyDescent="0.2">
      <c r="A42" s="73">
        <v>6</v>
      </c>
      <c r="B42" s="203" t="s">
        <v>215</v>
      </c>
      <c r="C42" s="263" t="str">
        <f>IF(ISERROR(VLOOKUP(B42,'KAYIT LİSTESİ'!$B$4:$H$1046,2,0)),"",(VLOOKUP(B42,'KAYIT LİSTESİ'!$B$4:$H$1046,2,0)))</f>
        <v/>
      </c>
      <c r="D42" s="126" t="str">
        <f>IF(ISERROR(VLOOKUP(B42,'KAYIT LİSTESİ'!$B$4:$H$1046,4,0)),"",(VLOOKUP(B42,'KAYIT LİSTESİ'!$B$4:$H$1046,4,0)))</f>
        <v/>
      </c>
      <c r="E42" s="204" t="str">
        <f>IF(ISERROR(VLOOKUP(B42,'KAYIT LİSTESİ'!$B$4:$H$1046,5,0)),"",(VLOOKUP(B42,'KAYIT LİSTESİ'!$B$4:$H$1046,5,0)))</f>
        <v/>
      </c>
      <c r="F42" s="204" t="str">
        <f>IF(ISERROR(VLOOKUP(B42,'KAYIT LİSTESİ'!$B$4:$H$1046,6,0)),"",(VLOOKUP(B42,'KAYIT LİSTESİ'!$B$4:$H$1046,6,0)))</f>
        <v/>
      </c>
      <c r="G42" s="127"/>
      <c r="H42" s="219"/>
      <c r="J42" s="73">
        <v>6</v>
      </c>
      <c r="K42" s="203" t="s">
        <v>69</v>
      </c>
      <c r="L42" s="263" t="str">
        <f>IF(ISERROR(VLOOKUP(K42,'KAYIT LİSTESİ'!$B$4:$H$1046,2,0)),"",(VLOOKUP(K42,'KAYIT LİSTESİ'!$B$4:$H$1046,2,0)))</f>
        <v/>
      </c>
      <c r="M42" s="126" t="str">
        <f>IF(ISERROR(VLOOKUP(K42,'KAYIT LİSTESİ'!$B$4:$H$1046,4,0)),"",(VLOOKUP(K42,'KAYIT LİSTESİ'!$B$4:$H$1046,4,0)))</f>
        <v/>
      </c>
      <c r="N42" s="204" t="str">
        <f>IF(ISERROR(VLOOKUP(K42,'KAYIT LİSTESİ'!$B$4:$H$1046,5,0)),"",(VLOOKUP(K42,'KAYIT LİSTESİ'!$B$4:$H$1046,5,0)))</f>
        <v/>
      </c>
      <c r="O42" s="204" t="str">
        <f>IF(ISERROR(VLOOKUP(K42,'KAYIT LİSTESİ'!$B$4:$H$1046,6,0)),"",(VLOOKUP(K42,'KAYIT LİSTESİ'!$B$4:$H$1046,6,0)))</f>
        <v/>
      </c>
      <c r="P42" s="127"/>
    </row>
    <row r="43" spans="1:16" ht="36.75" customHeight="1" x14ac:dyDescent="0.2">
      <c r="A43" s="73">
        <v>7</v>
      </c>
      <c r="B43" s="203" t="s">
        <v>216</v>
      </c>
      <c r="C43" s="263" t="str">
        <f>IF(ISERROR(VLOOKUP(B43,'KAYIT LİSTESİ'!$B$4:$H$1046,2,0)),"",(VLOOKUP(B43,'KAYIT LİSTESİ'!$B$4:$H$1046,2,0)))</f>
        <v/>
      </c>
      <c r="D43" s="126" t="str">
        <f>IF(ISERROR(VLOOKUP(B43,'KAYIT LİSTESİ'!$B$4:$H$1046,4,0)),"",(VLOOKUP(B43,'KAYIT LİSTESİ'!$B$4:$H$1046,4,0)))</f>
        <v/>
      </c>
      <c r="E43" s="204" t="str">
        <f>IF(ISERROR(VLOOKUP(B43,'KAYIT LİSTESİ'!$B$4:$H$1046,5,0)),"",(VLOOKUP(B43,'KAYIT LİSTESİ'!$B$4:$H$1046,5,0)))</f>
        <v/>
      </c>
      <c r="F43" s="204" t="str">
        <f>IF(ISERROR(VLOOKUP(B43,'KAYIT LİSTESİ'!$B$4:$H$1046,6,0)),"",(VLOOKUP(B43,'KAYIT LİSTESİ'!$B$4:$H$1046,6,0)))</f>
        <v/>
      </c>
      <c r="G43" s="127"/>
      <c r="H43" s="219"/>
      <c r="J43" s="73">
        <v>7</v>
      </c>
      <c r="K43" s="203" t="s">
        <v>473</v>
      </c>
      <c r="L43" s="263" t="str">
        <f>IF(ISERROR(VLOOKUP(K43,'KAYIT LİSTESİ'!$B$4:$H$1046,2,0)),"",(VLOOKUP(K43,'KAYIT LİSTESİ'!$B$4:$H$1046,2,0)))</f>
        <v/>
      </c>
      <c r="M43" s="126" t="str">
        <f>IF(ISERROR(VLOOKUP(K43,'KAYIT LİSTESİ'!$B$4:$H$1046,4,0)),"",(VLOOKUP(K43,'KAYIT LİSTESİ'!$B$4:$H$1046,4,0)))</f>
        <v/>
      </c>
      <c r="N43" s="204" t="str">
        <f>IF(ISERROR(VLOOKUP(K43,'KAYIT LİSTESİ'!$B$4:$H$1046,5,0)),"",(VLOOKUP(K43,'KAYIT LİSTESİ'!$B$4:$H$1046,5,0)))</f>
        <v/>
      </c>
      <c r="O43" s="204" t="str">
        <f>IF(ISERROR(VLOOKUP(K43,'KAYIT LİSTESİ'!$B$4:$H$1046,6,0)),"",(VLOOKUP(K43,'KAYIT LİSTESİ'!$B$4:$H$1046,6,0)))</f>
        <v/>
      </c>
      <c r="P43" s="127"/>
    </row>
    <row r="44" spans="1:16" ht="36.75" customHeight="1" x14ac:dyDescent="0.2">
      <c r="A44" s="73">
        <v>8</v>
      </c>
      <c r="B44" s="203" t="s">
        <v>217</v>
      </c>
      <c r="C44" s="263" t="str">
        <f>IF(ISERROR(VLOOKUP(B44,'KAYIT LİSTESİ'!$B$4:$H$1046,2,0)),"",(VLOOKUP(B44,'KAYIT LİSTESİ'!$B$4:$H$1046,2,0)))</f>
        <v/>
      </c>
      <c r="D44" s="126" t="str">
        <f>IF(ISERROR(VLOOKUP(B44,'KAYIT LİSTESİ'!$B$4:$H$1046,4,0)),"",(VLOOKUP(B44,'KAYIT LİSTESİ'!$B$4:$H$1046,4,0)))</f>
        <v/>
      </c>
      <c r="E44" s="204" t="str">
        <f>IF(ISERROR(VLOOKUP(B44,'KAYIT LİSTESİ'!$B$4:$H$1046,5,0)),"",(VLOOKUP(B44,'KAYIT LİSTESİ'!$B$4:$H$1046,5,0)))</f>
        <v/>
      </c>
      <c r="F44" s="204" t="str">
        <f>IF(ISERROR(VLOOKUP(B44,'KAYIT LİSTESİ'!$B$4:$H$1046,6,0)),"",(VLOOKUP(B44,'KAYIT LİSTESİ'!$B$4:$H$1046,6,0)))</f>
        <v/>
      </c>
      <c r="G44" s="127"/>
      <c r="H44" s="219"/>
      <c r="J44" s="73">
        <v>8</v>
      </c>
      <c r="K44" s="203" t="s">
        <v>474</v>
      </c>
      <c r="L44" s="263" t="str">
        <f>IF(ISERROR(VLOOKUP(K44,'KAYIT LİSTESİ'!$B$4:$H$1046,2,0)),"",(VLOOKUP(K44,'KAYIT LİSTESİ'!$B$4:$H$1046,2,0)))</f>
        <v/>
      </c>
      <c r="M44" s="126" t="str">
        <f>IF(ISERROR(VLOOKUP(K44,'KAYIT LİSTESİ'!$B$4:$H$1046,4,0)),"",(VLOOKUP(K44,'KAYIT LİSTESİ'!$B$4:$H$1046,4,0)))</f>
        <v/>
      </c>
      <c r="N44" s="204" t="str">
        <f>IF(ISERROR(VLOOKUP(K44,'KAYIT LİSTESİ'!$B$4:$H$1046,5,0)),"",(VLOOKUP(K44,'KAYIT LİSTESİ'!$B$4:$H$1046,5,0)))</f>
        <v/>
      </c>
      <c r="O44" s="204" t="str">
        <f>IF(ISERROR(VLOOKUP(K44,'KAYIT LİSTESİ'!$B$4:$H$1046,6,0)),"",(VLOOKUP(K44,'KAYIT LİSTESİ'!$B$4:$H$1046,6,0)))</f>
        <v/>
      </c>
      <c r="P44" s="127"/>
    </row>
    <row r="45" spans="1:16" ht="36.75" customHeight="1" x14ac:dyDescent="0.3">
      <c r="A45" s="556" t="s">
        <v>699</v>
      </c>
      <c r="B45" s="556"/>
      <c r="C45" s="556"/>
      <c r="D45" s="556"/>
      <c r="E45" s="556"/>
      <c r="F45" s="556"/>
      <c r="G45" s="556"/>
      <c r="H45" s="221"/>
      <c r="J45" s="561" t="s">
        <v>272</v>
      </c>
      <c r="K45" s="561"/>
      <c r="L45" s="561"/>
      <c r="M45" s="561"/>
      <c r="N45" s="561"/>
      <c r="O45" s="561"/>
      <c r="P45" s="561"/>
    </row>
    <row r="46" spans="1:16" ht="36.75" customHeight="1" x14ac:dyDescent="0.2">
      <c r="A46" s="557" t="s">
        <v>16</v>
      </c>
      <c r="B46" s="558"/>
      <c r="C46" s="558"/>
      <c r="D46" s="558"/>
      <c r="E46" s="558"/>
      <c r="F46" s="558"/>
      <c r="G46" s="558"/>
      <c r="H46" s="222"/>
      <c r="J46" s="559" t="s">
        <v>6</v>
      </c>
      <c r="K46" s="562"/>
      <c r="L46" s="559" t="s">
        <v>96</v>
      </c>
      <c r="M46" s="559" t="s">
        <v>21</v>
      </c>
      <c r="N46" s="559" t="s">
        <v>7</v>
      </c>
      <c r="O46" s="559" t="s">
        <v>218</v>
      </c>
      <c r="P46" s="559" t="s">
        <v>271</v>
      </c>
    </row>
    <row r="47" spans="1:16" ht="36.75" customHeight="1" x14ac:dyDescent="0.2">
      <c r="A47" s="198" t="s">
        <v>12</v>
      </c>
      <c r="B47" s="198" t="s">
        <v>98</v>
      </c>
      <c r="C47" s="198" t="s">
        <v>97</v>
      </c>
      <c r="D47" s="199" t="s">
        <v>13</v>
      </c>
      <c r="E47" s="200" t="s">
        <v>14</v>
      </c>
      <c r="F47" s="200" t="s">
        <v>219</v>
      </c>
      <c r="G47" s="198" t="s">
        <v>271</v>
      </c>
      <c r="H47" s="223"/>
      <c r="J47" s="560"/>
      <c r="K47" s="562"/>
      <c r="L47" s="560"/>
      <c r="M47" s="560"/>
      <c r="N47" s="560"/>
      <c r="O47" s="560"/>
      <c r="P47" s="560"/>
    </row>
    <row r="48" spans="1:16" ht="36.75" customHeight="1" x14ac:dyDescent="0.2">
      <c r="A48" s="23">
        <v>1</v>
      </c>
      <c r="B48" s="24" t="s">
        <v>700</v>
      </c>
      <c r="C48" s="264" t="str">
        <f>IF(ISERROR(VLOOKUP(B48,'KAYIT LİSTESİ'!$B$4:$H$1046,2,0)),"",(VLOOKUP(B48,'KAYIT LİSTESİ'!$B$4:$H$1046,2,0)))</f>
        <v/>
      </c>
      <c r="D48" s="25" t="str">
        <f>IF(ISERROR(VLOOKUP(B48,'KAYIT LİSTESİ'!$B$4:$H$1046,4,0)),"",(VLOOKUP(B48,'KAYIT LİSTESİ'!$B$4:$H$1046,4,0)))</f>
        <v/>
      </c>
      <c r="E48" s="50" t="str">
        <f>IF(ISERROR(VLOOKUP(B48,'KAYIT LİSTESİ'!$B$4:$H$1046,5,0)),"",(VLOOKUP(B48,'KAYIT LİSTESİ'!$B$4:$H$1046,5,0)))</f>
        <v/>
      </c>
      <c r="F48" s="50" t="str">
        <f>IF(ISERROR(VLOOKUP(B48,'KAYIT LİSTESİ'!$B$4:$H$1046,6,0)),"",(VLOOKUP(B48,'KAYIT LİSTESİ'!$B$4:$H$1046,6,0)))</f>
        <v/>
      </c>
      <c r="G48" s="26"/>
      <c r="H48" s="224"/>
      <c r="J48" s="73">
        <v>1</v>
      </c>
      <c r="K48" s="203" t="s">
        <v>549</v>
      </c>
      <c r="L48" s="265" t="str">
        <f>IF(ISERROR(VLOOKUP(K48,'KAYIT LİSTESİ'!$B$4:$H$1046,2,0)),"",(VLOOKUP(K48,'KAYIT LİSTESİ'!$B$4:$H$1046,2,0)))</f>
        <v/>
      </c>
      <c r="M48" s="205" t="str">
        <f>IF(ISERROR(VLOOKUP(K48,'KAYIT LİSTESİ'!$B$4:$H$1046,4,0)),"",(VLOOKUP(K48,'KAYIT LİSTESİ'!$B$4:$H$1046,4,0)))</f>
        <v/>
      </c>
      <c r="N48" s="233" t="str">
        <f>IF(ISERROR(VLOOKUP(K48,'KAYIT LİSTESİ'!$B$4:$H$1046,5,0)),"",(VLOOKUP(K48,'KAYIT LİSTESİ'!$B$4:$H$1046,5,0)))</f>
        <v/>
      </c>
      <c r="O48" s="233" t="str">
        <f>IF(ISERROR(VLOOKUP(K48,'KAYIT LİSTESİ'!$B$4:$H$1046,6,0)),"",(VLOOKUP(K48,'KAYIT LİSTESİ'!$B$4:$H$1046,6,0)))</f>
        <v/>
      </c>
      <c r="P48" s="206"/>
    </row>
    <row r="49" spans="1:16" ht="36.75" customHeight="1" x14ac:dyDescent="0.2">
      <c r="A49" s="23">
        <v>2</v>
      </c>
      <c r="B49" s="24" t="s">
        <v>701</v>
      </c>
      <c r="C49" s="264" t="str">
        <f>IF(ISERROR(VLOOKUP(B49,'KAYIT LİSTESİ'!$B$4:$H$1046,2,0)),"",(VLOOKUP(B49,'KAYIT LİSTESİ'!$B$4:$H$1046,2,0)))</f>
        <v/>
      </c>
      <c r="D49" s="25" t="str">
        <f>IF(ISERROR(VLOOKUP(B49,'KAYIT LİSTESİ'!$B$4:$H$1046,4,0)),"",(VLOOKUP(B49,'KAYIT LİSTESİ'!$B$4:$H$1046,4,0)))</f>
        <v/>
      </c>
      <c r="E49" s="50" t="str">
        <f>IF(ISERROR(VLOOKUP(B49,'KAYIT LİSTESİ'!$B$4:$H$1046,5,0)),"",(VLOOKUP(B49,'KAYIT LİSTESİ'!$B$4:$H$1046,5,0)))</f>
        <v/>
      </c>
      <c r="F49" s="50" t="str">
        <f>IF(ISERROR(VLOOKUP(B49,'KAYIT LİSTESİ'!$B$4:$H$1046,6,0)),"",(VLOOKUP(B49,'KAYIT LİSTESİ'!$B$4:$H$1046,6,0)))</f>
        <v/>
      </c>
      <c r="G49" s="26"/>
      <c r="H49" s="224"/>
      <c r="J49" s="73">
        <v>2</v>
      </c>
      <c r="K49" s="203" t="s">
        <v>550</v>
      </c>
      <c r="L49" s="265" t="str">
        <f>IF(ISERROR(VLOOKUP(K49,'KAYIT LİSTESİ'!$B$4:$H$1046,2,0)),"",(VLOOKUP(K49,'KAYIT LİSTESİ'!$B$4:$H$1046,2,0)))</f>
        <v/>
      </c>
      <c r="M49" s="205" t="str">
        <f>IF(ISERROR(VLOOKUP(K49,'KAYIT LİSTESİ'!$B$4:$H$1046,4,0)),"",(VLOOKUP(K49,'KAYIT LİSTESİ'!$B$4:$H$1046,4,0)))</f>
        <v/>
      </c>
      <c r="N49" s="233" t="str">
        <f>IF(ISERROR(VLOOKUP(K49,'KAYIT LİSTESİ'!$B$4:$H$1046,5,0)),"",(VLOOKUP(K49,'KAYIT LİSTESİ'!$B$4:$H$1046,5,0)))</f>
        <v/>
      </c>
      <c r="O49" s="233" t="str">
        <f>IF(ISERROR(VLOOKUP(K49,'KAYIT LİSTESİ'!$B$4:$H$1046,6,0)),"",(VLOOKUP(K49,'KAYIT LİSTESİ'!$B$4:$H$1046,6,0)))</f>
        <v/>
      </c>
      <c r="P49" s="206"/>
    </row>
    <row r="50" spans="1:16" ht="36.75" customHeight="1" x14ac:dyDescent="0.2">
      <c r="A50" s="23">
        <v>3</v>
      </c>
      <c r="B50" s="24" t="s">
        <v>702</v>
      </c>
      <c r="C50" s="264" t="str">
        <f>IF(ISERROR(VLOOKUP(B50,'KAYIT LİSTESİ'!$B$4:$H$1046,2,0)),"",(VLOOKUP(B50,'KAYIT LİSTESİ'!$B$4:$H$1046,2,0)))</f>
        <v/>
      </c>
      <c r="D50" s="25" t="str">
        <f>IF(ISERROR(VLOOKUP(B50,'KAYIT LİSTESİ'!$B$4:$H$1046,4,0)),"",(VLOOKUP(B50,'KAYIT LİSTESİ'!$B$4:$H$1046,4,0)))</f>
        <v/>
      </c>
      <c r="E50" s="50" t="str">
        <f>IF(ISERROR(VLOOKUP(B50,'KAYIT LİSTESİ'!$B$4:$H$1046,5,0)),"",(VLOOKUP(B50,'KAYIT LİSTESİ'!$B$4:$H$1046,5,0)))</f>
        <v/>
      </c>
      <c r="F50" s="50" t="str">
        <f>IF(ISERROR(VLOOKUP(B50,'KAYIT LİSTESİ'!$B$4:$H$1046,6,0)),"",(VLOOKUP(B50,'KAYIT LİSTESİ'!$B$4:$H$1046,6,0)))</f>
        <v/>
      </c>
      <c r="G50" s="26"/>
      <c r="H50" s="224"/>
      <c r="J50" s="73">
        <v>3</v>
      </c>
      <c r="K50" s="203" t="s">
        <v>551</v>
      </c>
      <c r="L50" s="265" t="str">
        <f>IF(ISERROR(VLOOKUP(K50,'KAYIT LİSTESİ'!$B$4:$H$1046,2,0)),"",(VLOOKUP(K50,'KAYIT LİSTESİ'!$B$4:$H$1046,2,0)))</f>
        <v/>
      </c>
      <c r="M50" s="205" t="str">
        <f>IF(ISERROR(VLOOKUP(K50,'KAYIT LİSTESİ'!$B$4:$H$1046,4,0)),"",(VLOOKUP(K50,'KAYIT LİSTESİ'!$B$4:$H$1046,4,0)))</f>
        <v/>
      </c>
      <c r="N50" s="233" t="str">
        <f>IF(ISERROR(VLOOKUP(K50,'KAYIT LİSTESİ'!$B$4:$H$1046,5,0)),"",(VLOOKUP(K50,'KAYIT LİSTESİ'!$B$4:$H$1046,5,0)))</f>
        <v/>
      </c>
      <c r="O50" s="233" t="str">
        <f>IF(ISERROR(VLOOKUP(K50,'KAYIT LİSTESİ'!$B$4:$H$1046,6,0)),"",(VLOOKUP(K50,'KAYIT LİSTESİ'!$B$4:$H$1046,6,0)))</f>
        <v/>
      </c>
      <c r="P50" s="206"/>
    </row>
    <row r="51" spans="1:16" ht="36.75" customHeight="1" x14ac:dyDescent="0.2">
      <c r="A51" s="23">
        <v>4</v>
      </c>
      <c r="B51" s="24" t="s">
        <v>703</v>
      </c>
      <c r="C51" s="264" t="str">
        <f>IF(ISERROR(VLOOKUP(B51,'KAYIT LİSTESİ'!$B$4:$H$1046,2,0)),"",(VLOOKUP(B51,'KAYIT LİSTESİ'!$B$4:$H$1046,2,0)))</f>
        <v/>
      </c>
      <c r="D51" s="25" t="str">
        <f>IF(ISERROR(VLOOKUP(B51,'KAYIT LİSTESİ'!$B$4:$H$1046,4,0)),"",(VLOOKUP(B51,'KAYIT LİSTESİ'!$B$4:$H$1046,4,0)))</f>
        <v/>
      </c>
      <c r="E51" s="50" t="str">
        <f>IF(ISERROR(VLOOKUP(B51,'KAYIT LİSTESİ'!$B$4:$H$1046,5,0)),"",(VLOOKUP(B51,'KAYIT LİSTESİ'!$B$4:$H$1046,5,0)))</f>
        <v/>
      </c>
      <c r="F51" s="50" t="str">
        <f>IF(ISERROR(VLOOKUP(B51,'KAYIT LİSTESİ'!$B$4:$H$1046,6,0)),"",(VLOOKUP(B51,'KAYIT LİSTESİ'!$B$4:$H$1046,6,0)))</f>
        <v/>
      </c>
      <c r="G51" s="26"/>
      <c r="H51" s="224"/>
      <c r="J51" s="73">
        <v>4</v>
      </c>
      <c r="K51" s="203" t="s">
        <v>552</v>
      </c>
      <c r="L51" s="265" t="str">
        <f>IF(ISERROR(VLOOKUP(K51,'KAYIT LİSTESİ'!$B$4:$H$1046,2,0)),"",(VLOOKUP(K51,'KAYIT LİSTESİ'!$B$4:$H$1046,2,0)))</f>
        <v/>
      </c>
      <c r="M51" s="205" t="str">
        <f>IF(ISERROR(VLOOKUP(K51,'KAYIT LİSTESİ'!$B$4:$H$1046,4,0)),"",(VLOOKUP(K51,'KAYIT LİSTESİ'!$B$4:$H$1046,4,0)))</f>
        <v/>
      </c>
      <c r="N51" s="233" t="str">
        <f>IF(ISERROR(VLOOKUP(K51,'KAYIT LİSTESİ'!$B$4:$H$1046,5,0)),"",(VLOOKUP(K51,'KAYIT LİSTESİ'!$B$4:$H$1046,5,0)))</f>
        <v/>
      </c>
      <c r="O51" s="233" t="str">
        <f>IF(ISERROR(VLOOKUP(K51,'KAYIT LİSTESİ'!$B$4:$H$1046,6,0)),"",(VLOOKUP(K51,'KAYIT LİSTESİ'!$B$4:$H$1046,6,0)))</f>
        <v/>
      </c>
      <c r="P51" s="206"/>
    </row>
    <row r="52" spans="1:16" ht="36.75" customHeight="1" x14ac:dyDescent="0.2">
      <c r="A52" s="23">
        <v>5</v>
      </c>
      <c r="B52" s="24" t="s">
        <v>704</v>
      </c>
      <c r="C52" s="264" t="str">
        <f>IF(ISERROR(VLOOKUP(B52,'KAYIT LİSTESİ'!$B$4:$H$1046,2,0)),"",(VLOOKUP(B52,'KAYIT LİSTESİ'!$B$4:$H$1046,2,0)))</f>
        <v/>
      </c>
      <c r="D52" s="25" t="str">
        <f>IF(ISERROR(VLOOKUP(B52,'KAYIT LİSTESİ'!$B$4:$H$1046,4,0)),"",(VLOOKUP(B52,'KAYIT LİSTESİ'!$B$4:$H$1046,4,0)))</f>
        <v/>
      </c>
      <c r="E52" s="50" t="str">
        <f>IF(ISERROR(VLOOKUP(B52,'KAYIT LİSTESİ'!$B$4:$H$1046,5,0)),"",(VLOOKUP(B52,'KAYIT LİSTESİ'!$B$4:$H$1046,5,0)))</f>
        <v/>
      </c>
      <c r="F52" s="50" t="str">
        <f>IF(ISERROR(VLOOKUP(B52,'KAYIT LİSTESİ'!$B$4:$H$1046,6,0)),"",(VLOOKUP(B52,'KAYIT LİSTESİ'!$B$4:$H$1046,6,0)))</f>
        <v/>
      </c>
      <c r="G52" s="26"/>
      <c r="H52" s="224"/>
      <c r="J52" s="73">
        <v>5</v>
      </c>
      <c r="K52" s="203" t="s">
        <v>553</v>
      </c>
      <c r="L52" s="265" t="str">
        <f>IF(ISERROR(VLOOKUP(K52,'KAYIT LİSTESİ'!$B$4:$H$1046,2,0)),"",(VLOOKUP(K52,'KAYIT LİSTESİ'!$B$4:$H$1046,2,0)))</f>
        <v/>
      </c>
      <c r="M52" s="205" t="str">
        <f>IF(ISERROR(VLOOKUP(K52,'KAYIT LİSTESİ'!$B$4:$H$1046,4,0)),"",(VLOOKUP(K52,'KAYIT LİSTESİ'!$B$4:$H$1046,4,0)))</f>
        <v/>
      </c>
      <c r="N52" s="233" t="str">
        <f>IF(ISERROR(VLOOKUP(K52,'KAYIT LİSTESİ'!$B$4:$H$1046,5,0)),"",(VLOOKUP(K52,'KAYIT LİSTESİ'!$B$4:$H$1046,5,0)))</f>
        <v/>
      </c>
      <c r="O52" s="233" t="str">
        <f>IF(ISERROR(VLOOKUP(K52,'KAYIT LİSTESİ'!$B$4:$H$1046,6,0)),"",(VLOOKUP(K52,'KAYIT LİSTESİ'!$B$4:$H$1046,6,0)))</f>
        <v/>
      </c>
      <c r="P52" s="206"/>
    </row>
    <row r="53" spans="1:16" ht="36.75" customHeight="1" x14ac:dyDescent="0.2">
      <c r="A53" s="23">
        <v>6</v>
      </c>
      <c r="B53" s="24" t="s">
        <v>705</v>
      </c>
      <c r="C53" s="264" t="str">
        <f>IF(ISERROR(VLOOKUP(B53,'KAYIT LİSTESİ'!$B$4:$H$1046,2,0)),"",(VLOOKUP(B53,'KAYIT LİSTESİ'!$B$4:$H$1046,2,0)))</f>
        <v/>
      </c>
      <c r="D53" s="25" t="str">
        <f>IF(ISERROR(VLOOKUP(B53,'KAYIT LİSTESİ'!$B$4:$H$1046,4,0)),"",(VLOOKUP(B53,'KAYIT LİSTESİ'!$B$4:$H$1046,4,0)))</f>
        <v/>
      </c>
      <c r="E53" s="50" t="str">
        <f>IF(ISERROR(VLOOKUP(B53,'KAYIT LİSTESİ'!$B$4:$H$1046,5,0)),"",(VLOOKUP(B53,'KAYIT LİSTESİ'!$B$4:$H$1046,5,0)))</f>
        <v/>
      </c>
      <c r="F53" s="50" t="str">
        <f>IF(ISERROR(VLOOKUP(B53,'KAYIT LİSTESİ'!$B$4:$H$1046,6,0)),"",(VLOOKUP(B53,'KAYIT LİSTESİ'!$B$4:$H$1046,6,0)))</f>
        <v/>
      </c>
      <c r="G53" s="26"/>
      <c r="H53" s="224"/>
      <c r="J53" s="73">
        <v>6</v>
      </c>
      <c r="K53" s="203" t="s">
        <v>554</v>
      </c>
      <c r="L53" s="265" t="str">
        <f>IF(ISERROR(VLOOKUP(K53,'KAYIT LİSTESİ'!$B$4:$H$1046,2,0)),"",(VLOOKUP(K53,'KAYIT LİSTESİ'!$B$4:$H$1046,2,0)))</f>
        <v/>
      </c>
      <c r="M53" s="205" t="str">
        <f>IF(ISERROR(VLOOKUP(K53,'KAYIT LİSTESİ'!$B$4:$H$1046,4,0)),"",(VLOOKUP(K53,'KAYIT LİSTESİ'!$B$4:$H$1046,4,0)))</f>
        <v/>
      </c>
      <c r="N53" s="233" t="str">
        <f>IF(ISERROR(VLOOKUP(K53,'KAYIT LİSTESİ'!$B$4:$H$1046,5,0)),"",(VLOOKUP(K53,'KAYIT LİSTESİ'!$B$4:$H$1046,5,0)))</f>
        <v/>
      </c>
      <c r="O53" s="233" t="str">
        <f>IF(ISERROR(VLOOKUP(K53,'KAYIT LİSTESİ'!$B$4:$H$1046,6,0)),"",(VLOOKUP(K53,'KAYIT LİSTESİ'!$B$4:$H$1046,6,0)))</f>
        <v/>
      </c>
      <c r="P53" s="206"/>
    </row>
    <row r="54" spans="1:16" ht="36.75" customHeight="1" x14ac:dyDescent="0.2">
      <c r="A54" s="23">
        <v>7</v>
      </c>
      <c r="B54" s="24" t="s">
        <v>706</v>
      </c>
      <c r="C54" s="264" t="str">
        <f>IF(ISERROR(VLOOKUP(B54,'KAYIT LİSTESİ'!$B$4:$H$1046,2,0)),"",(VLOOKUP(B54,'KAYIT LİSTESİ'!$B$4:$H$1046,2,0)))</f>
        <v/>
      </c>
      <c r="D54" s="25" t="str">
        <f>IF(ISERROR(VLOOKUP(B54,'KAYIT LİSTESİ'!$B$4:$H$1046,4,0)),"",(VLOOKUP(B54,'KAYIT LİSTESİ'!$B$4:$H$1046,4,0)))</f>
        <v/>
      </c>
      <c r="E54" s="50" t="str">
        <f>IF(ISERROR(VLOOKUP(B54,'KAYIT LİSTESİ'!$B$4:$H$1046,5,0)),"",(VLOOKUP(B54,'KAYIT LİSTESİ'!$B$4:$H$1046,5,0)))</f>
        <v/>
      </c>
      <c r="F54" s="50" t="str">
        <f>IF(ISERROR(VLOOKUP(B54,'KAYIT LİSTESİ'!$B$4:$H$1046,6,0)),"",(VLOOKUP(B54,'KAYIT LİSTESİ'!$B$4:$H$1046,6,0)))</f>
        <v/>
      </c>
      <c r="G54" s="26"/>
      <c r="H54" s="224"/>
      <c r="J54" s="73">
        <v>7</v>
      </c>
      <c r="K54" s="203" t="s">
        <v>555</v>
      </c>
      <c r="L54" s="265" t="str">
        <f>IF(ISERROR(VLOOKUP(K54,'KAYIT LİSTESİ'!$B$4:$H$1046,2,0)),"",(VLOOKUP(K54,'KAYIT LİSTESİ'!$B$4:$H$1046,2,0)))</f>
        <v/>
      </c>
      <c r="M54" s="205" t="str">
        <f>IF(ISERROR(VLOOKUP(K54,'KAYIT LİSTESİ'!$B$4:$H$1046,4,0)),"",(VLOOKUP(K54,'KAYIT LİSTESİ'!$B$4:$H$1046,4,0)))</f>
        <v/>
      </c>
      <c r="N54" s="233" t="str">
        <f>IF(ISERROR(VLOOKUP(K54,'KAYIT LİSTESİ'!$B$4:$H$1046,5,0)),"",(VLOOKUP(K54,'KAYIT LİSTESİ'!$B$4:$H$1046,5,0)))</f>
        <v/>
      </c>
      <c r="O54" s="233" t="str">
        <f>IF(ISERROR(VLOOKUP(K54,'KAYIT LİSTESİ'!$B$4:$H$1046,6,0)),"",(VLOOKUP(K54,'KAYIT LİSTESİ'!$B$4:$H$1046,6,0)))</f>
        <v/>
      </c>
      <c r="P54" s="206"/>
    </row>
    <row r="55" spans="1:16" ht="36.75" customHeight="1" x14ac:dyDescent="0.2">
      <c r="A55" s="23">
        <v>8</v>
      </c>
      <c r="B55" s="24" t="s">
        <v>707</v>
      </c>
      <c r="C55" s="264" t="str">
        <f>IF(ISERROR(VLOOKUP(B55,'KAYIT LİSTESİ'!$B$4:$H$1046,2,0)),"",(VLOOKUP(B55,'KAYIT LİSTESİ'!$B$4:$H$1046,2,0)))</f>
        <v/>
      </c>
      <c r="D55" s="25" t="str">
        <f>IF(ISERROR(VLOOKUP(B55,'KAYIT LİSTESİ'!$B$4:$H$1046,4,0)),"",(VLOOKUP(B55,'KAYIT LİSTESİ'!$B$4:$H$1046,4,0)))</f>
        <v/>
      </c>
      <c r="E55" s="50" t="str">
        <f>IF(ISERROR(VLOOKUP(B55,'KAYIT LİSTESİ'!$B$4:$H$1046,5,0)),"",(VLOOKUP(B55,'KAYIT LİSTESİ'!$B$4:$H$1046,5,0)))</f>
        <v/>
      </c>
      <c r="F55" s="50" t="str">
        <f>IF(ISERROR(VLOOKUP(B55,'KAYIT LİSTESİ'!$B$4:$H$1046,6,0)),"",(VLOOKUP(B55,'KAYIT LİSTESİ'!$B$4:$H$1046,6,0)))</f>
        <v/>
      </c>
      <c r="G55" s="26"/>
      <c r="H55" s="224"/>
      <c r="J55" s="73">
        <v>8</v>
      </c>
      <c r="K55" s="203" t="s">
        <v>556</v>
      </c>
      <c r="L55" s="265" t="str">
        <f>IF(ISERROR(VLOOKUP(K55,'KAYIT LİSTESİ'!$B$4:$H$1046,2,0)),"",(VLOOKUP(K55,'KAYIT LİSTESİ'!$B$4:$H$1046,2,0)))</f>
        <v/>
      </c>
      <c r="M55" s="205" t="str">
        <f>IF(ISERROR(VLOOKUP(K55,'KAYIT LİSTESİ'!$B$4:$H$1046,4,0)),"",(VLOOKUP(K55,'KAYIT LİSTESİ'!$B$4:$H$1046,4,0)))</f>
        <v/>
      </c>
      <c r="N55" s="233" t="str">
        <f>IF(ISERROR(VLOOKUP(K55,'KAYIT LİSTESİ'!$B$4:$H$1046,5,0)),"",(VLOOKUP(K55,'KAYIT LİSTESİ'!$B$4:$H$1046,5,0)))</f>
        <v/>
      </c>
      <c r="O55" s="233" t="str">
        <f>IF(ISERROR(VLOOKUP(K55,'KAYIT LİSTESİ'!$B$4:$H$1046,6,0)),"",(VLOOKUP(K55,'KAYIT LİSTESİ'!$B$4:$H$1046,6,0)))</f>
        <v/>
      </c>
      <c r="P55" s="206"/>
    </row>
    <row r="56" spans="1:16" ht="36.75" customHeight="1" x14ac:dyDescent="0.2">
      <c r="A56" s="557" t="s">
        <v>17</v>
      </c>
      <c r="B56" s="558"/>
      <c r="C56" s="558"/>
      <c r="D56" s="558"/>
      <c r="E56" s="558"/>
      <c r="F56" s="558"/>
      <c r="G56" s="558"/>
      <c r="H56" s="222"/>
      <c r="J56" s="73">
        <v>9</v>
      </c>
      <c r="K56" s="203" t="s">
        <v>557</v>
      </c>
      <c r="L56" s="265" t="str">
        <f>IF(ISERROR(VLOOKUP(K56,'KAYIT LİSTESİ'!$B$4:$H$1046,2,0)),"",(VLOOKUP(K56,'KAYIT LİSTESİ'!$B$4:$H$1046,2,0)))</f>
        <v/>
      </c>
      <c r="M56" s="205" t="str">
        <f>IF(ISERROR(VLOOKUP(K56,'KAYIT LİSTESİ'!$B$4:$H$1046,4,0)),"",(VLOOKUP(K56,'KAYIT LİSTESİ'!$B$4:$H$1046,4,0)))</f>
        <v/>
      </c>
      <c r="N56" s="233" t="str">
        <f>IF(ISERROR(VLOOKUP(K56,'KAYIT LİSTESİ'!$B$4:$H$1046,5,0)),"",(VLOOKUP(K56,'KAYIT LİSTESİ'!$B$4:$H$1046,5,0)))</f>
        <v/>
      </c>
      <c r="O56" s="233" t="str">
        <f>IF(ISERROR(VLOOKUP(K56,'KAYIT LİSTESİ'!$B$4:$H$1046,6,0)),"",(VLOOKUP(K56,'KAYIT LİSTESİ'!$B$4:$H$1046,6,0)))</f>
        <v/>
      </c>
      <c r="P56" s="206"/>
    </row>
    <row r="57" spans="1:16" ht="36.75" customHeight="1" x14ac:dyDescent="0.2">
      <c r="A57" s="198" t="s">
        <v>12</v>
      </c>
      <c r="B57" s="198" t="s">
        <v>98</v>
      </c>
      <c r="C57" s="198" t="s">
        <v>97</v>
      </c>
      <c r="D57" s="199" t="s">
        <v>13</v>
      </c>
      <c r="E57" s="200" t="s">
        <v>14</v>
      </c>
      <c r="F57" s="200" t="s">
        <v>219</v>
      </c>
      <c r="G57" s="198" t="s">
        <v>271</v>
      </c>
      <c r="H57" s="223"/>
      <c r="J57" s="73">
        <v>10</v>
      </c>
      <c r="K57" s="203" t="s">
        <v>558</v>
      </c>
      <c r="L57" s="265" t="str">
        <f>IF(ISERROR(VLOOKUP(K57,'KAYIT LİSTESİ'!$B$4:$H$1046,2,0)),"",(VLOOKUP(K57,'KAYIT LİSTESİ'!$B$4:$H$1046,2,0)))</f>
        <v/>
      </c>
      <c r="M57" s="205" t="str">
        <f>IF(ISERROR(VLOOKUP(K57,'KAYIT LİSTESİ'!$B$4:$H$1046,4,0)),"",(VLOOKUP(K57,'KAYIT LİSTESİ'!$B$4:$H$1046,4,0)))</f>
        <v/>
      </c>
      <c r="N57" s="233" t="str">
        <f>IF(ISERROR(VLOOKUP(K57,'KAYIT LİSTESİ'!$B$4:$H$1046,5,0)),"",(VLOOKUP(K57,'KAYIT LİSTESİ'!$B$4:$H$1046,5,0)))</f>
        <v/>
      </c>
      <c r="O57" s="233" t="str">
        <f>IF(ISERROR(VLOOKUP(K57,'KAYIT LİSTESİ'!$B$4:$H$1046,6,0)),"",(VLOOKUP(K57,'KAYIT LİSTESİ'!$B$4:$H$1046,6,0)))</f>
        <v/>
      </c>
      <c r="P57" s="206"/>
    </row>
    <row r="58" spans="1:16" ht="36.75" customHeight="1" x14ac:dyDescent="0.2">
      <c r="A58" s="23">
        <v>1</v>
      </c>
      <c r="B58" s="24" t="s">
        <v>708</v>
      </c>
      <c r="C58" s="264" t="str">
        <f>IF(ISERROR(VLOOKUP(B58,'KAYIT LİSTESİ'!$B$4:$H$1046,2,0)),"",(VLOOKUP(B58,'KAYIT LİSTESİ'!$B$4:$H$1046,2,0)))</f>
        <v/>
      </c>
      <c r="D58" s="25" t="str">
        <f>IF(ISERROR(VLOOKUP(B58,'KAYIT LİSTESİ'!$B$4:$H$1046,4,0)),"",(VLOOKUP(B58,'KAYIT LİSTESİ'!$B$4:$H$1046,4,0)))</f>
        <v/>
      </c>
      <c r="E58" s="50" t="str">
        <f>IF(ISERROR(VLOOKUP(B58,'KAYIT LİSTESİ'!$B$4:$H$1046,5,0)),"",(VLOOKUP(B58,'KAYIT LİSTESİ'!$B$4:$H$1046,5,0)))</f>
        <v/>
      </c>
      <c r="F58" s="50" t="str">
        <f>IF(ISERROR(VLOOKUP(B58,'KAYIT LİSTESİ'!$B$4:$H$1046,6,0)),"",(VLOOKUP(B58,'KAYIT LİSTESİ'!$B$4:$H$1046,6,0)))</f>
        <v/>
      </c>
      <c r="G58" s="26"/>
      <c r="H58" s="224"/>
      <c r="J58" s="73">
        <v>11</v>
      </c>
      <c r="K58" s="203" t="s">
        <v>559</v>
      </c>
      <c r="L58" s="265" t="str">
        <f>IF(ISERROR(VLOOKUP(K58,'KAYIT LİSTESİ'!$B$4:$H$1046,2,0)),"",(VLOOKUP(K58,'KAYIT LİSTESİ'!$B$4:$H$1046,2,0)))</f>
        <v/>
      </c>
      <c r="M58" s="205" t="str">
        <f>IF(ISERROR(VLOOKUP(K58,'KAYIT LİSTESİ'!$B$4:$H$1046,4,0)),"",(VLOOKUP(K58,'KAYIT LİSTESİ'!$B$4:$H$1046,4,0)))</f>
        <v/>
      </c>
      <c r="N58" s="233" t="str">
        <f>IF(ISERROR(VLOOKUP(K58,'KAYIT LİSTESİ'!$B$4:$H$1046,5,0)),"",(VLOOKUP(K58,'KAYIT LİSTESİ'!$B$4:$H$1046,5,0)))</f>
        <v/>
      </c>
      <c r="O58" s="233" t="str">
        <f>IF(ISERROR(VLOOKUP(K58,'KAYIT LİSTESİ'!$B$4:$H$1046,6,0)),"",(VLOOKUP(K58,'KAYIT LİSTESİ'!$B$4:$H$1046,6,0)))</f>
        <v/>
      </c>
      <c r="P58" s="206"/>
    </row>
    <row r="59" spans="1:16" ht="36.75" customHeight="1" x14ac:dyDescent="0.2">
      <c r="A59" s="23">
        <v>2</v>
      </c>
      <c r="B59" s="24" t="s">
        <v>709</v>
      </c>
      <c r="C59" s="264" t="str">
        <f>IF(ISERROR(VLOOKUP(B59,'KAYIT LİSTESİ'!$B$4:$H$1046,2,0)),"",(VLOOKUP(B59,'KAYIT LİSTESİ'!$B$4:$H$1046,2,0)))</f>
        <v/>
      </c>
      <c r="D59" s="25" t="str">
        <f>IF(ISERROR(VLOOKUP(B59,'KAYIT LİSTESİ'!$B$4:$H$1046,4,0)),"",(VLOOKUP(B59,'KAYIT LİSTESİ'!$B$4:$H$1046,4,0)))</f>
        <v/>
      </c>
      <c r="E59" s="50" t="str">
        <f>IF(ISERROR(VLOOKUP(B59,'KAYIT LİSTESİ'!$B$4:$H$1046,5,0)),"",(VLOOKUP(B59,'KAYIT LİSTESİ'!$B$4:$H$1046,5,0)))</f>
        <v/>
      </c>
      <c r="F59" s="50" t="str">
        <f>IF(ISERROR(VLOOKUP(B59,'KAYIT LİSTESİ'!$B$4:$H$1046,6,0)),"",(VLOOKUP(B59,'KAYIT LİSTESİ'!$B$4:$H$1046,6,0)))</f>
        <v/>
      </c>
      <c r="G59" s="26"/>
      <c r="H59" s="224"/>
      <c r="J59" s="73">
        <v>12</v>
      </c>
      <c r="K59" s="203" t="s">
        <v>560</v>
      </c>
      <c r="L59" s="265" t="str">
        <f>IF(ISERROR(VLOOKUP(K59,'KAYIT LİSTESİ'!$B$4:$H$1046,2,0)),"",(VLOOKUP(K59,'KAYIT LİSTESİ'!$B$4:$H$1046,2,0)))</f>
        <v/>
      </c>
      <c r="M59" s="205" t="str">
        <f>IF(ISERROR(VLOOKUP(K59,'KAYIT LİSTESİ'!$B$4:$H$1046,4,0)),"",(VLOOKUP(K59,'KAYIT LİSTESİ'!$B$4:$H$1046,4,0)))</f>
        <v/>
      </c>
      <c r="N59" s="233" t="str">
        <f>IF(ISERROR(VLOOKUP(K59,'KAYIT LİSTESİ'!$B$4:$H$1046,5,0)),"",(VLOOKUP(K59,'KAYIT LİSTESİ'!$B$4:$H$1046,5,0)))</f>
        <v/>
      </c>
      <c r="O59" s="233" t="str">
        <f>IF(ISERROR(VLOOKUP(K59,'KAYIT LİSTESİ'!$B$4:$H$1046,6,0)),"",(VLOOKUP(K59,'KAYIT LİSTESİ'!$B$4:$H$1046,6,0)))</f>
        <v/>
      </c>
      <c r="P59" s="206"/>
    </row>
    <row r="60" spans="1:16" ht="36.75" customHeight="1" x14ac:dyDescent="0.2">
      <c r="A60" s="23">
        <v>3</v>
      </c>
      <c r="B60" s="24" t="s">
        <v>710</v>
      </c>
      <c r="C60" s="264" t="str">
        <f>IF(ISERROR(VLOOKUP(B60,'KAYIT LİSTESİ'!$B$4:$H$1046,2,0)),"",(VLOOKUP(B60,'KAYIT LİSTESİ'!$B$4:$H$1046,2,0)))</f>
        <v/>
      </c>
      <c r="D60" s="25" t="str">
        <f>IF(ISERROR(VLOOKUP(B60,'KAYIT LİSTESİ'!$B$4:$H$1046,4,0)),"",(VLOOKUP(B60,'KAYIT LİSTESİ'!$B$4:$H$1046,4,0)))</f>
        <v/>
      </c>
      <c r="E60" s="50" t="str">
        <f>IF(ISERROR(VLOOKUP(B60,'KAYIT LİSTESİ'!$B$4:$H$1046,5,0)),"",(VLOOKUP(B60,'KAYIT LİSTESİ'!$B$4:$H$1046,5,0)))</f>
        <v/>
      </c>
      <c r="F60" s="50" t="str">
        <f>IF(ISERROR(VLOOKUP(B60,'KAYIT LİSTESİ'!$B$4:$H$1046,6,0)),"",(VLOOKUP(B60,'KAYIT LİSTESİ'!$B$4:$H$1046,6,0)))</f>
        <v/>
      </c>
      <c r="G60" s="26"/>
      <c r="H60" s="224"/>
      <c r="J60" s="73">
        <v>13</v>
      </c>
      <c r="K60" s="203" t="s">
        <v>561</v>
      </c>
      <c r="L60" s="265" t="str">
        <f>IF(ISERROR(VLOOKUP(K60,'KAYIT LİSTESİ'!$B$4:$H$1046,2,0)),"",(VLOOKUP(K60,'KAYIT LİSTESİ'!$B$4:$H$1046,2,0)))</f>
        <v/>
      </c>
      <c r="M60" s="205" t="str">
        <f>IF(ISERROR(VLOOKUP(K60,'KAYIT LİSTESİ'!$B$4:$H$1046,4,0)),"",(VLOOKUP(K60,'KAYIT LİSTESİ'!$B$4:$H$1046,4,0)))</f>
        <v/>
      </c>
      <c r="N60" s="233" t="str">
        <f>IF(ISERROR(VLOOKUP(K60,'KAYIT LİSTESİ'!$B$4:$H$1046,5,0)),"",(VLOOKUP(K60,'KAYIT LİSTESİ'!$B$4:$H$1046,5,0)))</f>
        <v/>
      </c>
      <c r="O60" s="233" t="str">
        <f>IF(ISERROR(VLOOKUP(K60,'KAYIT LİSTESİ'!$B$4:$H$1046,6,0)),"",(VLOOKUP(K60,'KAYIT LİSTESİ'!$B$4:$H$1046,6,0)))</f>
        <v/>
      </c>
      <c r="P60" s="206"/>
    </row>
    <row r="61" spans="1:16" ht="36.75" customHeight="1" x14ac:dyDescent="0.2">
      <c r="A61" s="23">
        <v>4</v>
      </c>
      <c r="B61" s="24" t="s">
        <v>711</v>
      </c>
      <c r="C61" s="264" t="str">
        <f>IF(ISERROR(VLOOKUP(B61,'KAYIT LİSTESİ'!$B$4:$H$1046,2,0)),"",(VLOOKUP(B61,'KAYIT LİSTESİ'!$B$4:$H$1046,2,0)))</f>
        <v/>
      </c>
      <c r="D61" s="25" t="str">
        <f>IF(ISERROR(VLOOKUP(B61,'KAYIT LİSTESİ'!$B$4:$H$1046,4,0)),"",(VLOOKUP(B61,'KAYIT LİSTESİ'!$B$4:$H$1046,4,0)))</f>
        <v/>
      </c>
      <c r="E61" s="50" t="str">
        <f>IF(ISERROR(VLOOKUP(B61,'KAYIT LİSTESİ'!$B$4:$H$1046,5,0)),"",(VLOOKUP(B61,'KAYIT LİSTESİ'!$B$4:$H$1046,5,0)))</f>
        <v/>
      </c>
      <c r="F61" s="50" t="str">
        <f>IF(ISERROR(VLOOKUP(B61,'KAYIT LİSTESİ'!$B$4:$H$1046,6,0)),"",(VLOOKUP(B61,'KAYIT LİSTESİ'!$B$4:$H$1046,6,0)))</f>
        <v/>
      </c>
      <c r="G61" s="26"/>
      <c r="H61" s="224"/>
      <c r="J61" s="73">
        <v>14</v>
      </c>
      <c r="K61" s="203" t="s">
        <v>562</v>
      </c>
      <c r="L61" s="265" t="str">
        <f>IF(ISERROR(VLOOKUP(K61,'KAYIT LİSTESİ'!$B$4:$H$1046,2,0)),"",(VLOOKUP(K61,'KAYIT LİSTESİ'!$B$4:$H$1046,2,0)))</f>
        <v/>
      </c>
      <c r="M61" s="205" t="str">
        <f>IF(ISERROR(VLOOKUP(K61,'KAYIT LİSTESİ'!$B$4:$H$1046,4,0)),"",(VLOOKUP(K61,'KAYIT LİSTESİ'!$B$4:$H$1046,4,0)))</f>
        <v/>
      </c>
      <c r="N61" s="233" t="str">
        <f>IF(ISERROR(VLOOKUP(K61,'KAYIT LİSTESİ'!$B$4:$H$1046,5,0)),"",(VLOOKUP(K61,'KAYIT LİSTESİ'!$B$4:$H$1046,5,0)))</f>
        <v/>
      </c>
      <c r="O61" s="233" t="str">
        <f>IF(ISERROR(VLOOKUP(K61,'KAYIT LİSTESİ'!$B$4:$H$1046,6,0)),"",(VLOOKUP(K61,'KAYIT LİSTESİ'!$B$4:$H$1046,6,0)))</f>
        <v/>
      </c>
      <c r="P61" s="206"/>
    </row>
    <row r="62" spans="1:16" ht="36.75" customHeight="1" x14ac:dyDescent="0.2">
      <c r="A62" s="23">
        <v>5</v>
      </c>
      <c r="B62" s="24" t="s">
        <v>712</v>
      </c>
      <c r="C62" s="264" t="str">
        <f>IF(ISERROR(VLOOKUP(B62,'KAYIT LİSTESİ'!$B$4:$H$1046,2,0)),"",(VLOOKUP(B62,'KAYIT LİSTESİ'!$B$4:$H$1046,2,0)))</f>
        <v/>
      </c>
      <c r="D62" s="25" t="str">
        <f>IF(ISERROR(VLOOKUP(B62,'KAYIT LİSTESİ'!$B$4:$H$1046,4,0)),"",(VLOOKUP(B62,'KAYIT LİSTESİ'!$B$4:$H$1046,4,0)))</f>
        <v/>
      </c>
      <c r="E62" s="50" t="str">
        <f>IF(ISERROR(VLOOKUP(B62,'KAYIT LİSTESİ'!$B$4:$H$1046,5,0)),"",(VLOOKUP(B62,'KAYIT LİSTESİ'!$B$4:$H$1046,5,0)))</f>
        <v/>
      </c>
      <c r="F62" s="50" t="str">
        <f>IF(ISERROR(VLOOKUP(B62,'KAYIT LİSTESİ'!$B$4:$H$1046,6,0)),"",(VLOOKUP(B62,'KAYIT LİSTESİ'!$B$4:$H$1046,6,0)))</f>
        <v/>
      </c>
      <c r="G62" s="26"/>
      <c r="H62" s="224"/>
      <c r="J62" s="73">
        <v>15</v>
      </c>
      <c r="K62" s="203" t="s">
        <v>563</v>
      </c>
      <c r="L62" s="265" t="str">
        <f>IF(ISERROR(VLOOKUP(K62,'KAYIT LİSTESİ'!$B$4:$H$1046,2,0)),"",(VLOOKUP(K62,'KAYIT LİSTESİ'!$B$4:$H$1046,2,0)))</f>
        <v/>
      </c>
      <c r="M62" s="205" t="str">
        <f>IF(ISERROR(VLOOKUP(K62,'KAYIT LİSTESİ'!$B$4:$H$1046,4,0)),"",(VLOOKUP(K62,'KAYIT LİSTESİ'!$B$4:$H$1046,4,0)))</f>
        <v/>
      </c>
      <c r="N62" s="233" t="str">
        <f>IF(ISERROR(VLOOKUP(K62,'KAYIT LİSTESİ'!$B$4:$H$1046,5,0)),"",(VLOOKUP(K62,'KAYIT LİSTESİ'!$B$4:$H$1046,5,0)))</f>
        <v/>
      </c>
      <c r="O62" s="233" t="str">
        <f>IF(ISERROR(VLOOKUP(K62,'KAYIT LİSTESİ'!$B$4:$H$1046,6,0)),"",(VLOOKUP(K62,'KAYIT LİSTESİ'!$B$4:$H$1046,6,0)))</f>
        <v/>
      </c>
      <c r="P62" s="206"/>
    </row>
    <row r="63" spans="1:16" ht="36.75" customHeight="1" x14ac:dyDescent="0.2">
      <c r="A63" s="23">
        <v>6</v>
      </c>
      <c r="B63" s="24" t="s">
        <v>713</v>
      </c>
      <c r="C63" s="264" t="str">
        <f>IF(ISERROR(VLOOKUP(B63,'KAYIT LİSTESİ'!$B$4:$H$1046,2,0)),"",(VLOOKUP(B63,'KAYIT LİSTESİ'!$B$4:$H$1046,2,0)))</f>
        <v/>
      </c>
      <c r="D63" s="25" t="str">
        <f>IF(ISERROR(VLOOKUP(B63,'KAYIT LİSTESİ'!$B$4:$H$1046,4,0)),"",(VLOOKUP(B63,'KAYIT LİSTESİ'!$B$4:$H$1046,4,0)))</f>
        <v/>
      </c>
      <c r="E63" s="50" t="str">
        <f>IF(ISERROR(VLOOKUP(B63,'KAYIT LİSTESİ'!$B$4:$H$1046,5,0)),"",(VLOOKUP(B63,'KAYIT LİSTESİ'!$B$4:$H$1046,5,0)))</f>
        <v/>
      </c>
      <c r="F63" s="50" t="str">
        <f>IF(ISERROR(VLOOKUP(B63,'KAYIT LİSTESİ'!$B$4:$H$1046,6,0)),"",(VLOOKUP(B63,'KAYIT LİSTESİ'!$B$4:$H$1046,6,0)))</f>
        <v/>
      </c>
      <c r="G63" s="26"/>
      <c r="H63" s="224"/>
      <c r="J63" s="73">
        <v>16</v>
      </c>
      <c r="K63" s="203" t="s">
        <v>564</v>
      </c>
      <c r="L63" s="265" t="str">
        <f>IF(ISERROR(VLOOKUP(K63,'KAYIT LİSTESİ'!$B$4:$H$1046,2,0)),"",(VLOOKUP(K63,'KAYIT LİSTESİ'!$B$4:$H$1046,2,0)))</f>
        <v/>
      </c>
      <c r="M63" s="205" t="str">
        <f>IF(ISERROR(VLOOKUP(K63,'KAYIT LİSTESİ'!$B$4:$H$1046,4,0)),"",(VLOOKUP(K63,'KAYIT LİSTESİ'!$B$4:$H$1046,4,0)))</f>
        <v/>
      </c>
      <c r="N63" s="233" t="str">
        <f>IF(ISERROR(VLOOKUP(K63,'KAYIT LİSTESİ'!$B$4:$H$1046,5,0)),"",(VLOOKUP(K63,'KAYIT LİSTESİ'!$B$4:$H$1046,5,0)))</f>
        <v/>
      </c>
      <c r="O63" s="233" t="str">
        <f>IF(ISERROR(VLOOKUP(K63,'KAYIT LİSTESİ'!$B$4:$H$1046,6,0)),"",(VLOOKUP(K63,'KAYIT LİSTESİ'!$B$4:$H$1046,6,0)))</f>
        <v/>
      </c>
      <c r="P63" s="206"/>
    </row>
    <row r="64" spans="1:16" ht="36.75" customHeight="1" x14ac:dyDescent="0.2">
      <c r="A64" s="23">
        <v>7</v>
      </c>
      <c r="B64" s="24" t="s">
        <v>714</v>
      </c>
      <c r="C64" s="264" t="str">
        <f>IF(ISERROR(VLOOKUP(B64,'KAYIT LİSTESİ'!$B$4:$H$1046,2,0)),"",(VLOOKUP(B64,'KAYIT LİSTESİ'!$B$4:$H$1046,2,0)))</f>
        <v/>
      </c>
      <c r="D64" s="25" t="str">
        <f>IF(ISERROR(VLOOKUP(B64,'KAYIT LİSTESİ'!$B$4:$H$1046,4,0)),"",(VLOOKUP(B64,'KAYIT LİSTESİ'!$B$4:$H$1046,4,0)))</f>
        <v/>
      </c>
      <c r="E64" s="50" t="str">
        <f>IF(ISERROR(VLOOKUP(B64,'KAYIT LİSTESİ'!$B$4:$H$1046,5,0)),"",(VLOOKUP(B64,'KAYIT LİSTESİ'!$B$4:$H$1046,5,0)))</f>
        <v/>
      </c>
      <c r="F64" s="50" t="str">
        <f>IF(ISERROR(VLOOKUP(B64,'KAYIT LİSTESİ'!$B$4:$H$1046,6,0)),"",(VLOOKUP(B64,'KAYIT LİSTESİ'!$B$4:$H$1046,6,0)))</f>
        <v/>
      </c>
      <c r="G64" s="26"/>
      <c r="H64" s="224"/>
      <c r="J64" s="73">
        <v>17</v>
      </c>
      <c r="K64" s="203" t="s">
        <v>565</v>
      </c>
      <c r="L64" s="265" t="str">
        <f>IF(ISERROR(VLOOKUP(K64,'KAYIT LİSTESİ'!$B$4:$H$1046,2,0)),"",(VLOOKUP(K64,'KAYIT LİSTESİ'!$B$4:$H$1046,2,0)))</f>
        <v/>
      </c>
      <c r="M64" s="205" t="str">
        <f>IF(ISERROR(VLOOKUP(K64,'KAYIT LİSTESİ'!$B$4:$H$1046,4,0)),"",(VLOOKUP(K64,'KAYIT LİSTESİ'!$B$4:$H$1046,4,0)))</f>
        <v/>
      </c>
      <c r="N64" s="233" t="str">
        <f>IF(ISERROR(VLOOKUP(K64,'KAYIT LİSTESİ'!$B$4:$H$1046,5,0)),"",(VLOOKUP(K64,'KAYIT LİSTESİ'!$B$4:$H$1046,5,0)))</f>
        <v/>
      </c>
      <c r="O64" s="233" t="str">
        <f>IF(ISERROR(VLOOKUP(K64,'KAYIT LİSTESİ'!$B$4:$H$1046,6,0)),"",(VLOOKUP(K64,'KAYIT LİSTESİ'!$B$4:$H$1046,6,0)))</f>
        <v/>
      </c>
      <c r="P64" s="206"/>
    </row>
    <row r="65" spans="1:16" ht="36.75" customHeight="1" x14ac:dyDescent="0.2">
      <c r="A65" s="23">
        <v>8</v>
      </c>
      <c r="B65" s="24" t="s">
        <v>715</v>
      </c>
      <c r="C65" s="264" t="str">
        <f>IF(ISERROR(VLOOKUP(B65,'KAYIT LİSTESİ'!$B$4:$H$1046,2,0)),"",(VLOOKUP(B65,'KAYIT LİSTESİ'!$B$4:$H$1046,2,0)))</f>
        <v/>
      </c>
      <c r="D65" s="25" t="str">
        <f>IF(ISERROR(VLOOKUP(B65,'KAYIT LİSTESİ'!$B$4:$H$1046,4,0)),"",(VLOOKUP(B65,'KAYIT LİSTESİ'!$B$4:$H$1046,4,0)))</f>
        <v/>
      </c>
      <c r="E65" s="50" t="str">
        <f>IF(ISERROR(VLOOKUP(B65,'KAYIT LİSTESİ'!$B$4:$H$1046,5,0)),"",(VLOOKUP(B65,'KAYIT LİSTESİ'!$B$4:$H$1046,5,0)))</f>
        <v/>
      </c>
      <c r="F65" s="50" t="str">
        <f>IF(ISERROR(VLOOKUP(B65,'KAYIT LİSTESİ'!$B$4:$H$1046,6,0)),"",(VLOOKUP(B65,'KAYIT LİSTESİ'!$B$4:$H$1046,6,0)))</f>
        <v/>
      </c>
      <c r="G65" s="26"/>
      <c r="H65" s="224"/>
      <c r="J65" s="73">
        <v>18</v>
      </c>
      <c r="K65" s="203" t="s">
        <v>566</v>
      </c>
      <c r="L65" s="265" t="str">
        <f>IF(ISERROR(VLOOKUP(K65,'KAYIT LİSTESİ'!$B$4:$H$1046,2,0)),"",(VLOOKUP(K65,'KAYIT LİSTESİ'!$B$4:$H$1046,2,0)))</f>
        <v/>
      </c>
      <c r="M65" s="205" t="str">
        <f>IF(ISERROR(VLOOKUP(K65,'KAYIT LİSTESİ'!$B$4:$H$1046,4,0)),"",(VLOOKUP(K65,'KAYIT LİSTESİ'!$B$4:$H$1046,4,0)))</f>
        <v/>
      </c>
      <c r="N65" s="233" t="str">
        <f>IF(ISERROR(VLOOKUP(K65,'KAYIT LİSTESİ'!$B$4:$H$1046,5,0)),"",(VLOOKUP(K65,'KAYIT LİSTESİ'!$B$4:$H$1046,5,0)))</f>
        <v/>
      </c>
      <c r="O65" s="233" t="str">
        <f>IF(ISERROR(VLOOKUP(K65,'KAYIT LİSTESİ'!$B$4:$H$1046,6,0)),"",(VLOOKUP(K65,'KAYIT LİSTESİ'!$B$4:$H$1046,6,0)))</f>
        <v/>
      </c>
      <c r="P65" s="206"/>
    </row>
    <row r="66" spans="1:16" ht="36.75" customHeight="1" x14ac:dyDescent="0.2">
      <c r="A66" s="557" t="s">
        <v>18</v>
      </c>
      <c r="B66" s="558"/>
      <c r="C66" s="558"/>
      <c r="D66" s="558"/>
      <c r="E66" s="558"/>
      <c r="F66" s="558"/>
      <c r="G66" s="558"/>
      <c r="H66" s="222"/>
      <c r="J66" s="73">
        <v>19</v>
      </c>
      <c r="K66" s="203" t="s">
        <v>567</v>
      </c>
      <c r="L66" s="265" t="str">
        <f>IF(ISERROR(VLOOKUP(K66,'KAYIT LİSTESİ'!$B$4:$H$1046,2,0)),"",(VLOOKUP(K66,'KAYIT LİSTESİ'!$B$4:$H$1046,2,0)))</f>
        <v/>
      </c>
      <c r="M66" s="205" t="str">
        <f>IF(ISERROR(VLOOKUP(K66,'KAYIT LİSTESİ'!$B$4:$H$1046,4,0)),"",(VLOOKUP(K66,'KAYIT LİSTESİ'!$B$4:$H$1046,4,0)))</f>
        <v/>
      </c>
      <c r="N66" s="233" t="str">
        <f>IF(ISERROR(VLOOKUP(K66,'KAYIT LİSTESİ'!$B$4:$H$1046,5,0)),"",(VLOOKUP(K66,'KAYIT LİSTESİ'!$B$4:$H$1046,5,0)))</f>
        <v/>
      </c>
      <c r="O66" s="233" t="str">
        <f>IF(ISERROR(VLOOKUP(K66,'KAYIT LİSTESİ'!$B$4:$H$1046,6,0)),"",(VLOOKUP(K66,'KAYIT LİSTESİ'!$B$4:$H$1046,6,0)))</f>
        <v/>
      </c>
      <c r="P66" s="206"/>
    </row>
    <row r="67" spans="1:16" ht="36.75" customHeight="1" x14ac:dyDescent="0.2">
      <c r="A67" s="198" t="s">
        <v>12</v>
      </c>
      <c r="B67" s="198" t="s">
        <v>98</v>
      </c>
      <c r="C67" s="198" t="s">
        <v>97</v>
      </c>
      <c r="D67" s="199" t="s">
        <v>13</v>
      </c>
      <c r="E67" s="200" t="s">
        <v>14</v>
      </c>
      <c r="F67" s="200" t="s">
        <v>219</v>
      </c>
      <c r="G67" s="198" t="s">
        <v>271</v>
      </c>
      <c r="H67" s="223"/>
      <c r="J67" s="73">
        <v>20</v>
      </c>
      <c r="K67" s="203" t="s">
        <v>568</v>
      </c>
      <c r="L67" s="265" t="str">
        <f>IF(ISERROR(VLOOKUP(K67,'KAYIT LİSTESİ'!$B$4:$H$1046,2,0)),"",(VLOOKUP(K67,'KAYIT LİSTESİ'!$B$4:$H$1046,2,0)))</f>
        <v/>
      </c>
      <c r="M67" s="205" t="str">
        <f>IF(ISERROR(VLOOKUP(K67,'KAYIT LİSTESİ'!$B$4:$H$1046,4,0)),"",(VLOOKUP(K67,'KAYIT LİSTESİ'!$B$4:$H$1046,4,0)))</f>
        <v/>
      </c>
      <c r="N67" s="233" t="str">
        <f>IF(ISERROR(VLOOKUP(K67,'KAYIT LİSTESİ'!$B$4:$H$1046,5,0)),"",(VLOOKUP(K67,'KAYIT LİSTESİ'!$B$4:$H$1046,5,0)))</f>
        <v/>
      </c>
      <c r="O67" s="233" t="str">
        <f>IF(ISERROR(VLOOKUP(K67,'KAYIT LİSTESİ'!$B$4:$H$1046,6,0)),"",(VLOOKUP(K67,'KAYIT LİSTESİ'!$B$4:$H$1046,6,0)))</f>
        <v/>
      </c>
      <c r="P67" s="206"/>
    </row>
    <row r="68" spans="1:16" ht="36.75" customHeight="1" x14ac:dyDescent="0.2">
      <c r="A68" s="23">
        <v>1</v>
      </c>
      <c r="B68" s="24" t="s">
        <v>716</v>
      </c>
      <c r="C68" s="264" t="str">
        <f>IF(ISERROR(VLOOKUP(B68,'KAYIT LİSTESİ'!$B$4:$H$1046,2,0)),"",(VLOOKUP(B68,'KAYIT LİSTESİ'!$B$4:$H$1046,2,0)))</f>
        <v/>
      </c>
      <c r="D68" s="25" t="str">
        <f>IF(ISERROR(VLOOKUP(B68,'KAYIT LİSTESİ'!$B$4:$H$1046,4,0)),"",(VLOOKUP(B68,'KAYIT LİSTESİ'!$B$4:$H$1046,4,0)))</f>
        <v/>
      </c>
      <c r="E68" s="50" t="str">
        <f>IF(ISERROR(VLOOKUP(B68,'KAYIT LİSTESİ'!$B$4:$H$1046,5,0)),"",(VLOOKUP(B68,'KAYIT LİSTESİ'!$B$4:$H$1046,5,0)))</f>
        <v/>
      </c>
      <c r="F68" s="50" t="str">
        <f>IF(ISERROR(VLOOKUP(B68,'KAYIT LİSTESİ'!$B$4:$H$1046,6,0)),"",(VLOOKUP(B68,'KAYIT LİSTESİ'!$B$4:$H$1046,6,0)))</f>
        <v/>
      </c>
      <c r="G68" s="26"/>
      <c r="H68" s="224"/>
      <c r="J68" s="73">
        <v>21</v>
      </c>
      <c r="K68" s="203" t="s">
        <v>569</v>
      </c>
      <c r="L68" s="265" t="str">
        <f>IF(ISERROR(VLOOKUP(K68,'KAYIT LİSTESİ'!$B$4:$H$1046,2,0)),"",(VLOOKUP(K68,'KAYIT LİSTESİ'!$B$4:$H$1046,2,0)))</f>
        <v/>
      </c>
      <c r="M68" s="205" t="str">
        <f>IF(ISERROR(VLOOKUP(K68,'KAYIT LİSTESİ'!$B$4:$H$1046,4,0)),"",(VLOOKUP(K68,'KAYIT LİSTESİ'!$B$4:$H$1046,4,0)))</f>
        <v/>
      </c>
      <c r="N68" s="233" t="str">
        <f>IF(ISERROR(VLOOKUP(K68,'KAYIT LİSTESİ'!$B$4:$H$1046,5,0)),"",(VLOOKUP(K68,'KAYIT LİSTESİ'!$B$4:$H$1046,5,0)))</f>
        <v/>
      </c>
      <c r="O68" s="233" t="str">
        <f>IF(ISERROR(VLOOKUP(K68,'KAYIT LİSTESİ'!$B$4:$H$1046,6,0)),"",(VLOOKUP(K68,'KAYIT LİSTESİ'!$B$4:$H$1046,6,0)))</f>
        <v/>
      </c>
      <c r="P68" s="206"/>
    </row>
    <row r="69" spans="1:16" ht="36.75" customHeight="1" x14ac:dyDescent="0.2">
      <c r="A69" s="23">
        <v>2</v>
      </c>
      <c r="B69" s="24" t="s">
        <v>717</v>
      </c>
      <c r="C69" s="264" t="str">
        <f>IF(ISERROR(VLOOKUP(B69,'KAYIT LİSTESİ'!$B$4:$H$1046,2,0)),"",(VLOOKUP(B69,'KAYIT LİSTESİ'!$B$4:$H$1046,2,0)))</f>
        <v/>
      </c>
      <c r="D69" s="25" t="str">
        <f>IF(ISERROR(VLOOKUP(B69,'KAYIT LİSTESİ'!$B$4:$H$1046,4,0)),"",(VLOOKUP(B69,'KAYIT LİSTESİ'!$B$4:$H$1046,4,0)))</f>
        <v/>
      </c>
      <c r="E69" s="50" t="str">
        <f>IF(ISERROR(VLOOKUP(B69,'KAYIT LİSTESİ'!$B$4:$H$1046,5,0)),"",(VLOOKUP(B69,'KAYIT LİSTESİ'!$B$4:$H$1046,5,0)))</f>
        <v/>
      </c>
      <c r="F69" s="50" t="str">
        <f>IF(ISERROR(VLOOKUP(B69,'KAYIT LİSTESİ'!$B$4:$H$1046,6,0)),"",(VLOOKUP(B69,'KAYIT LİSTESİ'!$B$4:$H$1046,6,0)))</f>
        <v/>
      </c>
      <c r="G69" s="26"/>
      <c r="H69" s="224"/>
      <c r="J69" s="73">
        <v>22</v>
      </c>
      <c r="K69" s="203" t="s">
        <v>570</v>
      </c>
      <c r="L69" s="265" t="str">
        <f>IF(ISERROR(VLOOKUP(K69,'KAYIT LİSTESİ'!$B$4:$H$1046,2,0)),"",(VLOOKUP(K69,'KAYIT LİSTESİ'!$B$4:$H$1046,2,0)))</f>
        <v/>
      </c>
      <c r="M69" s="205" t="str">
        <f>IF(ISERROR(VLOOKUP(K69,'KAYIT LİSTESİ'!$B$4:$H$1046,4,0)),"",(VLOOKUP(K69,'KAYIT LİSTESİ'!$B$4:$H$1046,4,0)))</f>
        <v/>
      </c>
      <c r="N69" s="233" t="str">
        <f>IF(ISERROR(VLOOKUP(K69,'KAYIT LİSTESİ'!$B$4:$H$1046,5,0)),"",(VLOOKUP(K69,'KAYIT LİSTESİ'!$B$4:$H$1046,5,0)))</f>
        <v/>
      </c>
      <c r="O69" s="233" t="str">
        <f>IF(ISERROR(VLOOKUP(K69,'KAYIT LİSTESİ'!$B$4:$H$1046,6,0)),"",(VLOOKUP(K69,'KAYIT LİSTESİ'!$B$4:$H$1046,6,0)))</f>
        <v/>
      </c>
      <c r="P69" s="206"/>
    </row>
    <row r="70" spans="1:16" ht="36.75" customHeight="1" x14ac:dyDescent="0.2">
      <c r="A70" s="23">
        <v>3</v>
      </c>
      <c r="B70" s="24" t="s">
        <v>718</v>
      </c>
      <c r="C70" s="264" t="str">
        <f>IF(ISERROR(VLOOKUP(B70,'KAYIT LİSTESİ'!$B$4:$H$1046,2,0)),"",(VLOOKUP(B70,'KAYIT LİSTESİ'!$B$4:$H$1046,2,0)))</f>
        <v/>
      </c>
      <c r="D70" s="25" t="str">
        <f>IF(ISERROR(VLOOKUP(B70,'KAYIT LİSTESİ'!$B$4:$H$1046,4,0)),"",(VLOOKUP(B70,'KAYIT LİSTESİ'!$B$4:$H$1046,4,0)))</f>
        <v/>
      </c>
      <c r="E70" s="50" t="str">
        <f>IF(ISERROR(VLOOKUP(B70,'KAYIT LİSTESİ'!$B$4:$H$1046,5,0)),"",(VLOOKUP(B70,'KAYIT LİSTESİ'!$B$4:$H$1046,5,0)))</f>
        <v/>
      </c>
      <c r="F70" s="50" t="str">
        <f>IF(ISERROR(VLOOKUP(B70,'KAYIT LİSTESİ'!$B$4:$H$1046,6,0)),"",(VLOOKUP(B70,'KAYIT LİSTESİ'!$B$4:$H$1046,6,0)))</f>
        <v/>
      </c>
      <c r="G70" s="26"/>
      <c r="H70" s="224"/>
      <c r="J70" s="73">
        <v>23</v>
      </c>
      <c r="K70" s="203" t="s">
        <v>571</v>
      </c>
      <c r="L70" s="265" t="str">
        <f>IF(ISERROR(VLOOKUP(K70,'KAYIT LİSTESİ'!$B$4:$H$1046,2,0)),"",(VLOOKUP(K70,'KAYIT LİSTESİ'!$B$4:$H$1046,2,0)))</f>
        <v/>
      </c>
      <c r="M70" s="205" t="str">
        <f>IF(ISERROR(VLOOKUP(K70,'KAYIT LİSTESİ'!$B$4:$H$1046,4,0)),"",(VLOOKUP(K70,'KAYIT LİSTESİ'!$B$4:$H$1046,4,0)))</f>
        <v/>
      </c>
      <c r="N70" s="233" t="str">
        <f>IF(ISERROR(VLOOKUP(K70,'KAYIT LİSTESİ'!$B$4:$H$1046,5,0)),"",(VLOOKUP(K70,'KAYIT LİSTESİ'!$B$4:$H$1046,5,0)))</f>
        <v/>
      </c>
      <c r="O70" s="233" t="str">
        <f>IF(ISERROR(VLOOKUP(K70,'KAYIT LİSTESİ'!$B$4:$H$1046,6,0)),"",(VLOOKUP(K70,'KAYIT LİSTESİ'!$B$4:$H$1046,6,0)))</f>
        <v/>
      </c>
      <c r="P70" s="206"/>
    </row>
    <row r="71" spans="1:16" ht="36.75" customHeight="1" x14ac:dyDescent="0.2">
      <c r="A71" s="23">
        <v>4</v>
      </c>
      <c r="B71" s="24" t="s">
        <v>719</v>
      </c>
      <c r="C71" s="264" t="str">
        <f>IF(ISERROR(VLOOKUP(B71,'KAYIT LİSTESİ'!$B$4:$H$1046,2,0)),"",(VLOOKUP(B71,'KAYIT LİSTESİ'!$B$4:$H$1046,2,0)))</f>
        <v/>
      </c>
      <c r="D71" s="25" t="str">
        <f>IF(ISERROR(VLOOKUP(B71,'KAYIT LİSTESİ'!$B$4:$H$1046,4,0)),"",(VLOOKUP(B71,'KAYIT LİSTESİ'!$B$4:$H$1046,4,0)))</f>
        <v/>
      </c>
      <c r="E71" s="50" t="str">
        <f>IF(ISERROR(VLOOKUP(B71,'KAYIT LİSTESİ'!$B$4:$H$1046,5,0)),"",(VLOOKUP(B71,'KAYIT LİSTESİ'!$B$4:$H$1046,5,0)))</f>
        <v/>
      </c>
      <c r="F71" s="50" t="str">
        <f>IF(ISERROR(VLOOKUP(B71,'KAYIT LİSTESİ'!$B$4:$H$1046,6,0)),"",(VLOOKUP(B71,'KAYIT LİSTESİ'!$B$4:$H$1046,6,0)))</f>
        <v/>
      </c>
      <c r="G71" s="26"/>
      <c r="H71" s="224"/>
      <c r="J71" s="73">
        <v>24</v>
      </c>
      <c r="K71" s="203" t="s">
        <v>572</v>
      </c>
      <c r="L71" s="265" t="str">
        <f>IF(ISERROR(VLOOKUP(K71,'KAYIT LİSTESİ'!$B$4:$H$1046,2,0)),"",(VLOOKUP(K71,'KAYIT LİSTESİ'!$B$4:$H$1046,2,0)))</f>
        <v/>
      </c>
      <c r="M71" s="205" t="str">
        <f>IF(ISERROR(VLOOKUP(K71,'KAYIT LİSTESİ'!$B$4:$H$1046,4,0)),"",(VLOOKUP(K71,'KAYIT LİSTESİ'!$B$4:$H$1046,4,0)))</f>
        <v/>
      </c>
      <c r="N71" s="233" t="str">
        <f>IF(ISERROR(VLOOKUP(K71,'KAYIT LİSTESİ'!$B$4:$H$1046,5,0)),"",(VLOOKUP(K71,'KAYIT LİSTESİ'!$B$4:$H$1046,5,0)))</f>
        <v/>
      </c>
      <c r="O71" s="233" t="str">
        <f>IF(ISERROR(VLOOKUP(K71,'KAYIT LİSTESİ'!$B$4:$H$1046,6,0)),"",(VLOOKUP(K71,'KAYIT LİSTESİ'!$B$4:$H$1046,6,0)))</f>
        <v/>
      </c>
      <c r="P71" s="206"/>
    </row>
    <row r="72" spans="1:16" ht="36.75" customHeight="1" x14ac:dyDescent="0.2">
      <c r="A72" s="23">
        <v>5</v>
      </c>
      <c r="B72" s="24" t="s">
        <v>720</v>
      </c>
      <c r="C72" s="264" t="str">
        <f>IF(ISERROR(VLOOKUP(B72,'KAYIT LİSTESİ'!$B$4:$H$1046,2,0)),"",(VLOOKUP(B72,'KAYIT LİSTESİ'!$B$4:$H$1046,2,0)))</f>
        <v/>
      </c>
      <c r="D72" s="25" t="str">
        <f>IF(ISERROR(VLOOKUP(B72,'KAYIT LİSTESİ'!$B$4:$H$1046,4,0)),"",(VLOOKUP(B72,'KAYIT LİSTESİ'!$B$4:$H$1046,4,0)))</f>
        <v/>
      </c>
      <c r="E72" s="50" t="str">
        <f>IF(ISERROR(VLOOKUP(B72,'KAYIT LİSTESİ'!$B$4:$H$1046,5,0)),"",(VLOOKUP(B72,'KAYIT LİSTESİ'!$B$4:$H$1046,5,0)))</f>
        <v/>
      </c>
      <c r="F72" s="50" t="str">
        <f>IF(ISERROR(VLOOKUP(B72,'KAYIT LİSTESİ'!$B$4:$H$1046,6,0)),"",(VLOOKUP(B72,'KAYIT LİSTESİ'!$B$4:$H$1046,6,0)))</f>
        <v/>
      </c>
      <c r="G72" s="26"/>
      <c r="H72" s="224"/>
      <c r="J72" s="73">
        <v>25</v>
      </c>
      <c r="K72" s="203" t="s">
        <v>573</v>
      </c>
      <c r="L72" s="265" t="str">
        <f>IF(ISERROR(VLOOKUP(K72,'KAYIT LİSTESİ'!$B$4:$H$1046,2,0)),"",(VLOOKUP(K72,'KAYIT LİSTESİ'!$B$4:$H$1046,2,0)))</f>
        <v/>
      </c>
      <c r="M72" s="205" t="str">
        <f>IF(ISERROR(VLOOKUP(K72,'KAYIT LİSTESİ'!$B$4:$H$1046,4,0)),"",(VLOOKUP(K72,'KAYIT LİSTESİ'!$B$4:$H$1046,4,0)))</f>
        <v/>
      </c>
      <c r="N72" s="233" t="str">
        <f>IF(ISERROR(VLOOKUP(K72,'KAYIT LİSTESİ'!$B$4:$H$1046,5,0)),"",(VLOOKUP(K72,'KAYIT LİSTESİ'!$B$4:$H$1046,5,0)))</f>
        <v/>
      </c>
      <c r="O72" s="233" t="str">
        <f>IF(ISERROR(VLOOKUP(K72,'KAYIT LİSTESİ'!$B$4:$H$1046,6,0)),"",(VLOOKUP(K72,'KAYIT LİSTESİ'!$B$4:$H$1046,6,0)))</f>
        <v/>
      </c>
      <c r="P72" s="206"/>
    </row>
    <row r="73" spans="1:16" ht="36.75" customHeight="1" x14ac:dyDescent="0.3">
      <c r="A73" s="23">
        <v>6</v>
      </c>
      <c r="B73" s="24" t="s">
        <v>721</v>
      </c>
      <c r="C73" s="264" t="str">
        <f>IF(ISERROR(VLOOKUP(B73,'KAYIT LİSTESİ'!$B$4:$H$1046,2,0)),"",(VLOOKUP(B73,'KAYIT LİSTESİ'!$B$4:$H$1046,2,0)))</f>
        <v/>
      </c>
      <c r="D73" s="25" t="str">
        <f>IF(ISERROR(VLOOKUP(B73,'KAYIT LİSTESİ'!$B$4:$H$1046,4,0)),"",(VLOOKUP(B73,'KAYIT LİSTESİ'!$B$4:$H$1046,4,0)))</f>
        <v/>
      </c>
      <c r="E73" s="50" t="str">
        <f>IF(ISERROR(VLOOKUP(B73,'KAYIT LİSTESİ'!$B$4:$H$1046,5,0)),"",(VLOOKUP(B73,'KAYIT LİSTESİ'!$B$4:$H$1046,5,0)))</f>
        <v/>
      </c>
      <c r="F73" s="50" t="str">
        <f>IF(ISERROR(VLOOKUP(B73,'KAYIT LİSTESİ'!$B$4:$H$1046,6,0)),"",(VLOOKUP(B73,'KAYIT LİSTESİ'!$B$4:$H$1046,6,0)))</f>
        <v/>
      </c>
      <c r="G73" s="26"/>
      <c r="H73" s="224"/>
      <c r="J73" s="561" t="s">
        <v>418</v>
      </c>
      <c r="K73" s="561"/>
      <c r="L73" s="561"/>
      <c r="M73" s="561"/>
      <c r="N73" s="561"/>
      <c r="O73" s="561"/>
      <c r="P73" s="561"/>
    </row>
    <row r="74" spans="1:16" ht="36.75" customHeight="1" x14ac:dyDescent="0.2">
      <c r="A74" s="23">
        <v>7</v>
      </c>
      <c r="B74" s="24" t="s">
        <v>722</v>
      </c>
      <c r="C74" s="264" t="str">
        <f>IF(ISERROR(VLOOKUP(B74,'KAYIT LİSTESİ'!$B$4:$H$1046,2,0)),"",(VLOOKUP(B74,'KAYIT LİSTESİ'!$B$4:$H$1046,2,0)))</f>
        <v/>
      </c>
      <c r="D74" s="25" t="str">
        <f>IF(ISERROR(VLOOKUP(B74,'KAYIT LİSTESİ'!$B$4:$H$1046,4,0)),"",(VLOOKUP(B74,'KAYIT LİSTESİ'!$B$4:$H$1046,4,0)))</f>
        <v/>
      </c>
      <c r="E74" s="50" t="str">
        <f>IF(ISERROR(VLOOKUP(B74,'KAYIT LİSTESİ'!$B$4:$H$1046,5,0)),"",(VLOOKUP(B74,'KAYIT LİSTESİ'!$B$4:$H$1046,5,0)))</f>
        <v/>
      </c>
      <c r="F74" s="50" t="str">
        <f>IF(ISERROR(VLOOKUP(B74,'KAYIT LİSTESİ'!$B$4:$H$1046,6,0)),"",(VLOOKUP(B74,'KAYIT LİSTESİ'!$B$4:$H$1046,6,0)))</f>
        <v/>
      </c>
      <c r="G74" s="26"/>
      <c r="H74" s="224"/>
      <c r="J74" s="559" t="s">
        <v>6</v>
      </c>
      <c r="K74" s="562"/>
      <c r="L74" s="559" t="s">
        <v>96</v>
      </c>
      <c r="M74" s="559" t="s">
        <v>21</v>
      </c>
      <c r="N74" s="559" t="s">
        <v>7</v>
      </c>
      <c r="O74" s="559" t="s">
        <v>218</v>
      </c>
      <c r="P74" s="559" t="s">
        <v>271</v>
      </c>
    </row>
    <row r="75" spans="1:16" ht="36.75" customHeight="1" x14ac:dyDescent="0.2">
      <c r="A75" s="23">
        <v>8</v>
      </c>
      <c r="B75" s="24" t="s">
        <v>723</v>
      </c>
      <c r="C75" s="264" t="str">
        <f>IF(ISERROR(VLOOKUP(B75,'KAYIT LİSTESİ'!$B$4:$H$1046,2,0)),"",(VLOOKUP(B75,'KAYIT LİSTESİ'!$B$4:$H$1046,2,0)))</f>
        <v/>
      </c>
      <c r="D75" s="25" t="str">
        <f>IF(ISERROR(VLOOKUP(B75,'KAYIT LİSTESİ'!$B$4:$H$1046,4,0)),"",(VLOOKUP(B75,'KAYIT LİSTESİ'!$B$4:$H$1046,4,0)))</f>
        <v/>
      </c>
      <c r="E75" s="50" t="str">
        <f>IF(ISERROR(VLOOKUP(B75,'KAYIT LİSTESİ'!$B$4:$H$1046,5,0)),"",(VLOOKUP(B75,'KAYIT LİSTESİ'!$B$4:$H$1046,5,0)))</f>
        <v/>
      </c>
      <c r="F75" s="50" t="str">
        <f>IF(ISERROR(VLOOKUP(B75,'KAYIT LİSTESİ'!$B$4:$H$1046,6,0)),"",(VLOOKUP(B75,'KAYIT LİSTESİ'!$B$4:$H$1046,6,0)))</f>
        <v/>
      </c>
      <c r="G75" s="26"/>
      <c r="H75" s="224"/>
      <c r="J75" s="560"/>
      <c r="K75" s="562"/>
      <c r="L75" s="560"/>
      <c r="M75" s="560"/>
      <c r="N75" s="560"/>
      <c r="O75" s="560"/>
      <c r="P75" s="560"/>
    </row>
    <row r="76" spans="1:16" ht="36.75" customHeight="1" x14ac:dyDescent="0.2">
      <c r="A76" s="557" t="s">
        <v>44</v>
      </c>
      <c r="B76" s="558"/>
      <c r="C76" s="558"/>
      <c r="D76" s="558"/>
      <c r="E76" s="558"/>
      <c r="F76" s="558"/>
      <c r="G76" s="558"/>
      <c r="H76" s="222"/>
      <c r="J76" s="96">
        <v>1</v>
      </c>
      <c r="K76" s="97" t="s">
        <v>419</v>
      </c>
      <c r="L76" s="266" t="str">
        <f>IF(ISERROR(VLOOKUP(K76,'KAYIT LİSTESİ'!$B$4:$H$1046,2,0)),"",(VLOOKUP(K76,'KAYIT LİSTESİ'!$B$4:$H$1046,2,0)))</f>
        <v/>
      </c>
      <c r="M76" s="98" t="str">
        <f>IF(ISERROR(VLOOKUP(K76,'KAYIT LİSTESİ'!$B$4:$H$1046,4,0)),"",(VLOOKUP(K76,'KAYIT LİSTESİ'!$B$4:$H$1046,4,0)))</f>
        <v/>
      </c>
      <c r="N76" s="188" t="str">
        <f>IF(ISERROR(VLOOKUP(K76,'KAYIT LİSTESİ'!$B$4:$H$1046,5,0)),"",(VLOOKUP(K76,'KAYIT LİSTESİ'!$B$4:$H$1046,5,0)))</f>
        <v/>
      </c>
      <c r="O76" s="188" t="str">
        <f>IF(ISERROR(VLOOKUP(K76,'KAYIT LİSTESİ'!$B$4:$H$1046,6,0)),"",(VLOOKUP(K76,'KAYIT LİSTESİ'!$B$4:$H$1046,6,0)))</f>
        <v/>
      </c>
      <c r="P76" s="206"/>
    </row>
    <row r="77" spans="1:16" ht="36.75" customHeight="1" x14ac:dyDescent="0.2">
      <c r="A77" s="198" t="s">
        <v>12</v>
      </c>
      <c r="B77" s="198" t="s">
        <v>98</v>
      </c>
      <c r="C77" s="198" t="s">
        <v>97</v>
      </c>
      <c r="D77" s="199" t="s">
        <v>13</v>
      </c>
      <c r="E77" s="200" t="s">
        <v>14</v>
      </c>
      <c r="F77" s="200" t="s">
        <v>219</v>
      </c>
      <c r="G77" s="198" t="s">
        <v>271</v>
      </c>
      <c r="H77" s="223"/>
      <c r="J77" s="96">
        <v>2</v>
      </c>
      <c r="K77" s="97" t="s">
        <v>420</v>
      </c>
      <c r="L77" s="266" t="str">
        <f>IF(ISERROR(VLOOKUP(K77,'KAYIT LİSTESİ'!$B$4:$H$1046,2,0)),"",(VLOOKUP(K77,'KAYIT LİSTESİ'!$B$4:$H$1046,2,0)))</f>
        <v/>
      </c>
      <c r="M77" s="98" t="str">
        <f>IF(ISERROR(VLOOKUP(K77,'KAYIT LİSTESİ'!$B$4:$H$1046,4,0)),"",(VLOOKUP(K77,'KAYIT LİSTESİ'!$B$4:$H$1046,4,0)))</f>
        <v/>
      </c>
      <c r="N77" s="188" t="str">
        <f>IF(ISERROR(VLOOKUP(K77,'KAYIT LİSTESİ'!$B$4:$H$1046,5,0)),"",(VLOOKUP(K77,'KAYIT LİSTESİ'!$B$4:$H$1046,5,0)))</f>
        <v/>
      </c>
      <c r="O77" s="188" t="str">
        <f>IF(ISERROR(VLOOKUP(K77,'KAYIT LİSTESİ'!$B$4:$H$1046,6,0)),"",(VLOOKUP(K77,'KAYIT LİSTESİ'!$B$4:$H$1046,6,0)))</f>
        <v/>
      </c>
      <c r="P77" s="206"/>
    </row>
    <row r="78" spans="1:16" ht="36.75" customHeight="1" x14ac:dyDescent="0.2">
      <c r="A78" s="23">
        <v>1</v>
      </c>
      <c r="B78" s="24" t="s">
        <v>724</v>
      </c>
      <c r="C78" s="264" t="str">
        <f>IF(ISERROR(VLOOKUP(B78,'KAYIT LİSTESİ'!$B$4:$H$1046,2,0)),"",(VLOOKUP(B78,'KAYIT LİSTESİ'!$B$4:$H$1046,2,0)))</f>
        <v/>
      </c>
      <c r="D78" s="25" t="str">
        <f>IF(ISERROR(VLOOKUP(B78,'KAYIT LİSTESİ'!$B$4:$H$1046,4,0)),"",(VLOOKUP(B78,'KAYIT LİSTESİ'!$B$4:$H$1046,4,0)))</f>
        <v/>
      </c>
      <c r="E78" s="50" t="str">
        <f>IF(ISERROR(VLOOKUP(B78,'KAYIT LİSTESİ'!$B$4:$H$1046,5,0)),"",(VLOOKUP(B78,'KAYIT LİSTESİ'!$B$4:$H$1046,5,0)))</f>
        <v/>
      </c>
      <c r="F78" s="50" t="str">
        <f>IF(ISERROR(VLOOKUP(B78,'KAYIT LİSTESİ'!$B$4:$H$1046,6,0)),"",(VLOOKUP(B78,'KAYIT LİSTESİ'!$B$4:$H$1046,6,0)))</f>
        <v/>
      </c>
      <c r="G78" s="26"/>
      <c r="H78" s="224"/>
      <c r="J78" s="96">
        <v>3</v>
      </c>
      <c r="K78" s="97" t="s">
        <v>421</v>
      </c>
      <c r="L78" s="266" t="str">
        <f>IF(ISERROR(VLOOKUP(K78,'KAYIT LİSTESİ'!$B$4:$H$1046,2,0)),"",(VLOOKUP(K78,'KAYIT LİSTESİ'!$B$4:$H$1046,2,0)))</f>
        <v/>
      </c>
      <c r="M78" s="98" t="str">
        <f>IF(ISERROR(VLOOKUP(K78,'KAYIT LİSTESİ'!$B$4:$H$1046,4,0)),"",(VLOOKUP(K78,'KAYIT LİSTESİ'!$B$4:$H$1046,4,0)))</f>
        <v/>
      </c>
      <c r="N78" s="188" t="str">
        <f>IF(ISERROR(VLOOKUP(K78,'KAYIT LİSTESİ'!$B$4:$H$1046,5,0)),"",(VLOOKUP(K78,'KAYIT LİSTESİ'!$B$4:$H$1046,5,0)))</f>
        <v/>
      </c>
      <c r="O78" s="188" t="str">
        <f>IF(ISERROR(VLOOKUP(K78,'KAYIT LİSTESİ'!$B$4:$H$1046,6,0)),"",(VLOOKUP(K78,'KAYIT LİSTESİ'!$B$4:$H$1046,6,0)))</f>
        <v/>
      </c>
      <c r="P78" s="206"/>
    </row>
    <row r="79" spans="1:16" ht="36.75" customHeight="1" x14ac:dyDescent="0.2">
      <c r="A79" s="23">
        <v>2</v>
      </c>
      <c r="B79" s="24" t="s">
        <v>725</v>
      </c>
      <c r="C79" s="264" t="str">
        <f>IF(ISERROR(VLOOKUP(B79,'KAYIT LİSTESİ'!$B$4:$H$1046,2,0)),"",(VLOOKUP(B79,'KAYIT LİSTESİ'!$B$4:$H$1046,2,0)))</f>
        <v/>
      </c>
      <c r="D79" s="25" t="str">
        <f>IF(ISERROR(VLOOKUP(B79,'KAYIT LİSTESİ'!$B$4:$H$1046,4,0)),"",(VLOOKUP(B79,'KAYIT LİSTESİ'!$B$4:$H$1046,4,0)))</f>
        <v/>
      </c>
      <c r="E79" s="50" t="str">
        <f>IF(ISERROR(VLOOKUP(B79,'KAYIT LİSTESİ'!$B$4:$H$1046,5,0)),"",(VLOOKUP(B79,'KAYIT LİSTESİ'!$B$4:$H$1046,5,0)))</f>
        <v/>
      </c>
      <c r="F79" s="50" t="str">
        <f>IF(ISERROR(VLOOKUP(B79,'KAYIT LİSTESİ'!$B$4:$H$1046,6,0)),"",(VLOOKUP(B79,'KAYIT LİSTESİ'!$B$4:$H$1046,6,0)))</f>
        <v/>
      </c>
      <c r="G79" s="26"/>
      <c r="H79" s="224"/>
      <c r="J79" s="96">
        <v>4</v>
      </c>
      <c r="K79" s="97" t="s">
        <v>422</v>
      </c>
      <c r="L79" s="266" t="str">
        <f>IF(ISERROR(VLOOKUP(K79,'KAYIT LİSTESİ'!$B$4:$H$1046,2,0)),"",(VLOOKUP(K79,'KAYIT LİSTESİ'!$B$4:$H$1046,2,0)))</f>
        <v/>
      </c>
      <c r="M79" s="98" t="str">
        <f>IF(ISERROR(VLOOKUP(K79,'KAYIT LİSTESİ'!$B$4:$H$1046,4,0)),"",(VLOOKUP(K79,'KAYIT LİSTESİ'!$B$4:$H$1046,4,0)))</f>
        <v/>
      </c>
      <c r="N79" s="188" t="str">
        <f>IF(ISERROR(VLOOKUP(K79,'KAYIT LİSTESİ'!$B$4:$H$1046,5,0)),"",(VLOOKUP(K79,'KAYIT LİSTESİ'!$B$4:$H$1046,5,0)))</f>
        <v/>
      </c>
      <c r="O79" s="188" t="str">
        <f>IF(ISERROR(VLOOKUP(K79,'KAYIT LİSTESİ'!$B$4:$H$1046,6,0)),"",(VLOOKUP(K79,'KAYIT LİSTESİ'!$B$4:$H$1046,6,0)))</f>
        <v/>
      </c>
      <c r="P79" s="206"/>
    </row>
    <row r="80" spans="1:16" ht="36.75" customHeight="1" x14ac:dyDescent="0.2">
      <c r="A80" s="23">
        <v>3</v>
      </c>
      <c r="B80" s="24" t="s">
        <v>726</v>
      </c>
      <c r="C80" s="264" t="str">
        <f>IF(ISERROR(VLOOKUP(B80,'KAYIT LİSTESİ'!$B$4:$H$1046,2,0)),"",(VLOOKUP(B80,'KAYIT LİSTESİ'!$B$4:$H$1046,2,0)))</f>
        <v/>
      </c>
      <c r="D80" s="25" t="str">
        <f>IF(ISERROR(VLOOKUP(B80,'KAYIT LİSTESİ'!$B$4:$H$1046,4,0)),"",(VLOOKUP(B80,'KAYIT LİSTESİ'!$B$4:$H$1046,4,0)))</f>
        <v/>
      </c>
      <c r="E80" s="50" t="str">
        <f>IF(ISERROR(VLOOKUP(B80,'KAYIT LİSTESİ'!$B$4:$H$1046,5,0)),"",(VLOOKUP(B80,'KAYIT LİSTESİ'!$B$4:$H$1046,5,0)))</f>
        <v/>
      </c>
      <c r="F80" s="50" t="str">
        <f>IF(ISERROR(VLOOKUP(B80,'KAYIT LİSTESİ'!$B$4:$H$1046,6,0)),"",(VLOOKUP(B80,'KAYIT LİSTESİ'!$B$4:$H$1046,6,0)))</f>
        <v/>
      </c>
      <c r="G80" s="26"/>
      <c r="H80" s="224"/>
      <c r="J80" s="96">
        <v>5</v>
      </c>
      <c r="K80" s="97" t="s">
        <v>423</v>
      </c>
      <c r="L80" s="266" t="str">
        <f>IF(ISERROR(VLOOKUP(K80,'KAYIT LİSTESİ'!$B$4:$H$1046,2,0)),"",(VLOOKUP(K80,'KAYIT LİSTESİ'!$B$4:$H$1046,2,0)))</f>
        <v/>
      </c>
      <c r="M80" s="98" t="str">
        <f>IF(ISERROR(VLOOKUP(K80,'KAYIT LİSTESİ'!$B$4:$H$1046,4,0)),"",(VLOOKUP(K80,'KAYIT LİSTESİ'!$B$4:$H$1046,4,0)))</f>
        <v/>
      </c>
      <c r="N80" s="188" t="str">
        <f>IF(ISERROR(VLOOKUP(K80,'KAYIT LİSTESİ'!$B$4:$H$1046,5,0)),"",(VLOOKUP(K80,'KAYIT LİSTESİ'!$B$4:$H$1046,5,0)))</f>
        <v/>
      </c>
      <c r="O80" s="188" t="str">
        <f>IF(ISERROR(VLOOKUP(K80,'KAYIT LİSTESİ'!$B$4:$H$1046,6,0)),"",(VLOOKUP(K80,'KAYIT LİSTESİ'!$B$4:$H$1046,6,0)))</f>
        <v/>
      </c>
      <c r="P80" s="206"/>
    </row>
    <row r="81" spans="1:16" ht="36.75" customHeight="1" x14ac:dyDescent="0.2">
      <c r="A81" s="23">
        <v>4</v>
      </c>
      <c r="B81" s="24" t="s">
        <v>727</v>
      </c>
      <c r="C81" s="264" t="str">
        <f>IF(ISERROR(VLOOKUP(B81,'KAYIT LİSTESİ'!$B$4:$H$1046,2,0)),"",(VLOOKUP(B81,'KAYIT LİSTESİ'!$B$4:$H$1046,2,0)))</f>
        <v/>
      </c>
      <c r="D81" s="25" t="str">
        <f>IF(ISERROR(VLOOKUP(B81,'KAYIT LİSTESİ'!$B$4:$H$1046,4,0)),"",(VLOOKUP(B81,'KAYIT LİSTESİ'!$B$4:$H$1046,4,0)))</f>
        <v/>
      </c>
      <c r="E81" s="50" t="str">
        <f>IF(ISERROR(VLOOKUP(B81,'KAYIT LİSTESİ'!$B$4:$H$1046,5,0)),"",(VLOOKUP(B81,'KAYIT LİSTESİ'!$B$4:$H$1046,5,0)))</f>
        <v/>
      </c>
      <c r="F81" s="50" t="str">
        <f>IF(ISERROR(VLOOKUP(B81,'KAYIT LİSTESİ'!$B$4:$H$1046,6,0)),"",(VLOOKUP(B81,'KAYIT LİSTESİ'!$B$4:$H$1046,6,0)))</f>
        <v/>
      </c>
      <c r="G81" s="26"/>
      <c r="H81" s="224"/>
      <c r="J81" s="96">
        <v>6</v>
      </c>
      <c r="K81" s="97" t="s">
        <v>424</v>
      </c>
      <c r="L81" s="266" t="str">
        <f>IF(ISERROR(VLOOKUP(K81,'KAYIT LİSTESİ'!$B$4:$H$1046,2,0)),"",(VLOOKUP(K81,'KAYIT LİSTESİ'!$B$4:$H$1046,2,0)))</f>
        <v/>
      </c>
      <c r="M81" s="98" t="str">
        <f>IF(ISERROR(VLOOKUP(K81,'KAYIT LİSTESİ'!$B$4:$H$1046,4,0)),"",(VLOOKUP(K81,'KAYIT LİSTESİ'!$B$4:$H$1046,4,0)))</f>
        <v/>
      </c>
      <c r="N81" s="188" t="str">
        <f>IF(ISERROR(VLOOKUP(K81,'KAYIT LİSTESİ'!$B$4:$H$1046,5,0)),"",(VLOOKUP(K81,'KAYIT LİSTESİ'!$B$4:$H$1046,5,0)))</f>
        <v/>
      </c>
      <c r="O81" s="188" t="str">
        <f>IF(ISERROR(VLOOKUP(K81,'KAYIT LİSTESİ'!$B$4:$H$1046,6,0)),"",(VLOOKUP(K81,'KAYIT LİSTESİ'!$B$4:$H$1046,6,0)))</f>
        <v/>
      </c>
      <c r="P81" s="206"/>
    </row>
    <row r="82" spans="1:16" ht="36.75" customHeight="1" x14ac:dyDescent="0.2">
      <c r="A82" s="23">
        <v>5</v>
      </c>
      <c r="B82" s="24" t="s">
        <v>728</v>
      </c>
      <c r="C82" s="264" t="str">
        <f>IF(ISERROR(VLOOKUP(B82,'KAYIT LİSTESİ'!$B$4:$H$1046,2,0)),"",(VLOOKUP(B82,'KAYIT LİSTESİ'!$B$4:$H$1046,2,0)))</f>
        <v/>
      </c>
      <c r="D82" s="25" t="str">
        <f>IF(ISERROR(VLOOKUP(B82,'KAYIT LİSTESİ'!$B$4:$H$1046,4,0)),"",(VLOOKUP(B82,'KAYIT LİSTESİ'!$B$4:$H$1046,4,0)))</f>
        <v/>
      </c>
      <c r="E82" s="50" t="str">
        <f>IF(ISERROR(VLOOKUP(B82,'KAYIT LİSTESİ'!$B$4:$H$1046,5,0)),"",(VLOOKUP(B82,'KAYIT LİSTESİ'!$B$4:$H$1046,5,0)))</f>
        <v/>
      </c>
      <c r="F82" s="50" t="str">
        <f>IF(ISERROR(VLOOKUP(B82,'KAYIT LİSTESİ'!$B$4:$H$1046,6,0)),"",(VLOOKUP(B82,'KAYIT LİSTESİ'!$B$4:$H$1046,6,0)))</f>
        <v/>
      </c>
      <c r="G82" s="26"/>
      <c r="H82" s="224"/>
      <c r="J82" s="96">
        <v>7</v>
      </c>
      <c r="K82" s="97" t="s">
        <v>425</v>
      </c>
      <c r="L82" s="266" t="str">
        <f>IF(ISERROR(VLOOKUP(K82,'KAYIT LİSTESİ'!$B$4:$H$1046,2,0)),"",(VLOOKUP(K82,'KAYIT LİSTESİ'!$B$4:$H$1046,2,0)))</f>
        <v/>
      </c>
      <c r="M82" s="98" t="str">
        <f>IF(ISERROR(VLOOKUP(K82,'KAYIT LİSTESİ'!$B$4:$H$1046,4,0)),"",(VLOOKUP(K82,'KAYIT LİSTESİ'!$B$4:$H$1046,4,0)))</f>
        <v/>
      </c>
      <c r="N82" s="188" t="str">
        <f>IF(ISERROR(VLOOKUP(K82,'KAYIT LİSTESİ'!$B$4:$H$1046,5,0)),"",(VLOOKUP(K82,'KAYIT LİSTESİ'!$B$4:$H$1046,5,0)))</f>
        <v/>
      </c>
      <c r="O82" s="188" t="str">
        <f>IF(ISERROR(VLOOKUP(K82,'KAYIT LİSTESİ'!$B$4:$H$1046,6,0)),"",(VLOOKUP(K82,'KAYIT LİSTESİ'!$B$4:$H$1046,6,0)))</f>
        <v/>
      </c>
      <c r="P82" s="206"/>
    </row>
    <row r="83" spans="1:16" ht="36.75" customHeight="1" x14ac:dyDescent="0.2">
      <c r="A83" s="23">
        <v>6</v>
      </c>
      <c r="B83" s="24" t="s">
        <v>729</v>
      </c>
      <c r="C83" s="264" t="str">
        <f>IF(ISERROR(VLOOKUP(B83,'KAYIT LİSTESİ'!$B$4:$H$1046,2,0)),"",(VLOOKUP(B83,'KAYIT LİSTESİ'!$B$4:$H$1046,2,0)))</f>
        <v/>
      </c>
      <c r="D83" s="25" t="str">
        <f>IF(ISERROR(VLOOKUP(B83,'KAYIT LİSTESİ'!$B$4:$H$1046,4,0)),"",(VLOOKUP(B83,'KAYIT LİSTESİ'!$B$4:$H$1046,4,0)))</f>
        <v/>
      </c>
      <c r="E83" s="50" t="str">
        <f>IF(ISERROR(VLOOKUP(B83,'KAYIT LİSTESİ'!$B$4:$H$1046,5,0)),"",(VLOOKUP(B83,'KAYIT LİSTESİ'!$B$4:$H$1046,5,0)))</f>
        <v/>
      </c>
      <c r="F83" s="50" t="str">
        <f>IF(ISERROR(VLOOKUP(B83,'KAYIT LİSTESİ'!$B$4:$H$1046,6,0)),"",(VLOOKUP(B83,'KAYIT LİSTESİ'!$B$4:$H$1046,6,0)))</f>
        <v/>
      </c>
      <c r="G83" s="26"/>
      <c r="H83" s="224"/>
      <c r="J83" s="96">
        <v>8</v>
      </c>
      <c r="K83" s="97" t="s">
        <v>426</v>
      </c>
      <c r="L83" s="266" t="str">
        <f>IF(ISERROR(VLOOKUP(K83,'KAYIT LİSTESİ'!$B$4:$H$1046,2,0)),"",(VLOOKUP(K83,'KAYIT LİSTESİ'!$B$4:$H$1046,2,0)))</f>
        <v/>
      </c>
      <c r="M83" s="98" t="str">
        <f>IF(ISERROR(VLOOKUP(K83,'KAYIT LİSTESİ'!$B$4:$H$1046,4,0)),"",(VLOOKUP(K83,'KAYIT LİSTESİ'!$B$4:$H$1046,4,0)))</f>
        <v/>
      </c>
      <c r="N83" s="188" t="str">
        <f>IF(ISERROR(VLOOKUP(K83,'KAYIT LİSTESİ'!$B$4:$H$1046,5,0)),"",(VLOOKUP(K83,'KAYIT LİSTESİ'!$B$4:$H$1046,5,0)))</f>
        <v/>
      </c>
      <c r="O83" s="188" t="str">
        <f>IF(ISERROR(VLOOKUP(K83,'KAYIT LİSTESİ'!$B$4:$H$1046,6,0)),"",(VLOOKUP(K83,'KAYIT LİSTESİ'!$B$4:$H$1046,6,0)))</f>
        <v/>
      </c>
      <c r="P83" s="206"/>
    </row>
    <row r="84" spans="1:16" ht="36.75" customHeight="1" x14ac:dyDescent="0.2">
      <c r="A84" s="23">
        <v>7</v>
      </c>
      <c r="B84" s="24" t="s">
        <v>730</v>
      </c>
      <c r="C84" s="264" t="str">
        <f>IF(ISERROR(VLOOKUP(B84,'KAYIT LİSTESİ'!$B$4:$H$1046,2,0)),"",(VLOOKUP(B84,'KAYIT LİSTESİ'!$B$4:$H$1046,2,0)))</f>
        <v/>
      </c>
      <c r="D84" s="25" t="str">
        <f>IF(ISERROR(VLOOKUP(B84,'KAYIT LİSTESİ'!$B$4:$H$1046,4,0)),"",(VLOOKUP(B84,'KAYIT LİSTESİ'!$B$4:$H$1046,4,0)))</f>
        <v/>
      </c>
      <c r="E84" s="50" t="str">
        <f>IF(ISERROR(VLOOKUP(B84,'KAYIT LİSTESİ'!$B$4:$H$1046,5,0)),"",(VLOOKUP(B84,'KAYIT LİSTESİ'!$B$4:$H$1046,5,0)))</f>
        <v/>
      </c>
      <c r="F84" s="50" t="str">
        <f>IF(ISERROR(VLOOKUP(B84,'KAYIT LİSTESİ'!$B$4:$H$1046,6,0)),"",(VLOOKUP(B84,'KAYIT LİSTESİ'!$B$4:$H$1046,6,0)))</f>
        <v/>
      </c>
      <c r="G84" s="26"/>
      <c r="H84" s="224"/>
      <c r="J84" s="96">
        <v>9</v>
      </c>
      <c r="K84" s="97" t="s">
        <v>427</v>
      </c>
      <c r="L84" s="266" t="str">
        <f>IF(ISERROR(VLOOKUP(K84,'KAYIT LİSTESİ'!$B$4:$H$1046,2,0)),"",(VLOOKUP(K84,'KAYIT LİSTESİ'!$B$4:$H$1046,2,0)))</f>
        <v/>
      </c>
      <c r="M84" s="98" t="str">
        <f>IF(ISERROR(VLOOKUP(K84,'KAYIT LİSTESİ'!$B$4:$H$1046,4,0)),"",(VLOOKUP(K84,'KAYIT LİSTESİ'!$B$4:$H$1046,4,0)))</f>
        <v/>
      </c>
      <c r="N84" s="188" t="str">
        <f>IF(ISERROR(VLOOKUP(K84,'KAYIT LİSTESİ'!$B$4:$H$1046,5,0)),"",(VLOOKUP(K84,'KAYIT LİSTESİ'!$B$4:$H$1046,5,0)))</f>
        <v/>
      </c>
      <c r="O84" s="188" t="str">
        <f>IF(ISERROR(VLOOKUP(K84,'KAYIT LİSTESİ'!$B$4:$H$1046,6,0)),"",(VLOOKUP(K84,'KAYIT LİSTESİ'!$B$4:$H$1046,6,0)))</f>
        <v/>
      </c>
      <c r="P84" s="206"/>
    </row>
    <row r="85" spans="1:16" ht="36.75" customHeight="1" x14ac:dyDescent="0.2">
      <c r="A85" s="23">
        <v>8</v>
      </c>
      <c r="B85" s="24" t="s">
        <v>731</v>
      </c>
      <c r="C85" s="264" t="str">
        <f>IF(ISERROR(VLOOKUP(B85,'KAYIT LİSTESİ'!$B$4:$H$1046,2,0)),"",(VLOOKUP(B85,'KAYIT LİSTESİ'!$B$4:$H$1046,2,0)))</f>
        <v/>
      </c>
      <c r="D85" s="25" t="str">
        <f>IF(ISERROR(VLOOKUP(B85,'KAYIT LİSTESİ'!$B$4:$H$1046,4,0)),"",(VLOOKUP(B85,'KAYIT LİSTESİ'!$B$4:$H$1046,4,0)))</f>
        <v/>
      </c>
      <c r="E85" s="50" t="str">
        <f>IF(ISERROR(VLOOKUP(B85,'KAYIT LİSTESİ'!$B$4:$H$1046,5,0)),"",(VLOOKUP(B85,'KAYIT LİSTESİ'!$B$4:$H$1046,5,0)))</f>
        <v/>
      </c>
      <c r="F85" s="50" t="str">
        <f>IF(ISERROR(VLOOKUP(B85,'KAYIT LİSTESİ'!$B$4:$H$1046,6,0)),"",(VLOOKUP(B85,'KAYIT LİSTESİ'!$B$4:$H$1046,6,0)))</f>
        <v/>
      </c>
      <c r="G85" s="26"/>
      <c r="H85" s="219"/>
      <c r="J85" s="96">
        <v>10</v>
      </c>
      <c r="K85" s="97" t="s">
        <v>428</v>
      </c>
      <c r="L85" s="266" t="str">
        <f>IF(ISERROR(VLOOKUP(K85,'KAYIT LİSTESİ'!$B$4:$H$1046,2,0)),"",(VLOOKUP(K85,'KAYIT LİSTESİ'!$B$4:$H$1046,2,0)))</f>
        <v/>
      </c>
      <c r="M85" s="98" t="str">
        <f>IF(ISERROR(VLOOKUP(K85,'KAYIT LİSTESİ'!$B$4:$H$1046,4,0)),"",(VLOOKUP(K85,'KAYIT LİSTESİ'!$B$4:$H$1046,4,0)))</f>
        <v/>
      </c>
      <c r="N85" s="188" t="str">
        <f>IF(ISERROR(VLOOKUP(K85,'KAYIT LİSTESİ'!$B$4:$H$1046,5,0)),"",(VLOOKUP(K85,'KAYIT LİSTESİ'!$B$4:$H$1046,5,0)))</f>
        <v/>
      </c>
      <c r="O85" s="188" t="str">
        <f>IF(ISERROR(VLOOKUP(K85,'KAYIT LİSTESİ'!$B$4:$H$1046,6,0)),"",(VLOOKUP(K85,'KAYIT LİSTESİ'!$B$4:$H$1046,6,0)))</f>
        <v/>
      </c>
      <c r="P85" s="206"/>
    </row>
    <row r="86" spans="1:16" ht="36.75" customHeight="1" x14ac:dyDescent="0.2">
      <c r="A86" s="556" t="s">
        <v>417</v>
      </c>
      <c r="B86" s="556"/>
      <c r="C86" s="556"/>
      <c r="D86" s="556"/>
      <c r="E86" s="556"/>
      <c r="F86" s="556"/>
      <c r="G86" s="556"/>
      <c r="H86" s="219"/>
      <c r="J86" s="96">
        <v>11</v>
      </c>
      <c r="K86" s="97" t="s">
        <v>429</v>
      </c>
      <c r="L86" s="266" t="str">
        <f>IF(ISERROR(VLOOKUP(K86,'KAYIT LİSTESİ'!$B$4:$H$1046,2,0)),"",(VLOOKUP(K86,'KAYIT LİSTESİ'!$B$4:$H$1046,2,0)))</f>
        <v/>
      </c>
      <c r="M86" s="98" t="str">
        <f>IF(ISERROR(VLOOKUP(K86,'KAYIT LİSTESİ'!$B$4:$H$1046,4,0)),"",(VLOOKUP(K86,'KAYIT LİSTESİ'!$B$4:$H$1046,4,0)))</f>
        <v/>
      </c>
      <c r="N86" s="188" t="str">
        <f>IF(ISERROR(VLOOKUP(K86,'KAYIT LİSTESİ'!$B$4:$H$1046,5,0)),"",(VLOOKUP(K86,'KAYIT LİSTESİ'!$B$4:$H$1046,5,0)))</f>
        <v/>
      </c>
      <c r="O86" s="188" t="str">
        <f>IF(ISERROR(VLOOKUP(K86,'KAYIT LİSTESİ'!$B$4:$H$1046,6,0)),"",(VLOOKUP(K86,'KAYIT LİSTESİ'!$B$4:$H$1046,6,0)))</f>
        <v/>
      </c>
      <c r="P86" s="206"/>
    </row>
    <row r="87" spans="1:16" ht="36.75" customHeight="1" x14ac:dyDescent="0.2">
      <c r="A87" s="557" t="s">
        <v>16</v>
      </c>
      <c r="B87" s="558"/>
      <c r="C87" s="558"/>
      <c r="D87" s="558"/>
      <c r="E87" s="558"/>
      <c r="F87" s="558"/>
      <c r="G87" s="558"/>
      <c r="H87" s="219"/>
      <c r="J87" s="96">
        <v>12</v>
      </c>
      <c r="K87" s="97" t="s">
        <v>430</v>
      </c>
      <c r="L87" s="266" t="str">
        <f>IF(ISERROR(VLOOKUP(K87,'KAYIT LİSTESİ'!$B$4:$H$1046,2,0)),"",(VLOOKUP(K87,'KAYIT LİSTESİ'!$B$4:$H$1046,2,0)))</f>
        <v/>
      </c>
      <c r="M87" s="98" t="str">
        <f>IF(ISERROR(VLOOKUP(K87,'KAYIT LİSTESİ'!$B$4:$H$1046,4,0)),"",(VLOOKUP(K87,'KAYIT LİSTESİ'!$B$4:$H$1046,4,0)))</f>
        <v/>
      </c>
      <c r="N87" s="188" t="str">
        <f>IF(ISERROR(VLOOKUP(K87,'KAYIT LİSTESİ'!$B$4:$H$1046,5,0)),"",(VLOOKUP(K87,'KAYIT LİSTESİ'!$B$4:$H$1046,5,0)))</f>
        <v/>
      </c>
      <c r="O87" s="188" t="str">
        <f>IF(ISERROR(VLOOKUP(K87,'KAYIT LİSTESİ'!$B$4:$H$1046,6,0)),"",(VLOOKUP(K87,'KAYIT LİSTESİ'!$B$4:$H$1046,6,0)))</f>
        <v/>
      </c>
      <c r="P87" s="206"/>
    </row>
    <row r="88" spans="1:16" ht="36.75" customHeight="1" x14ac:dyDescent="0.2">
      <c r="A88" s="198" t="s">
        <v>12</v>
      </c>
      <c r="B88" s="198" t="s">
        <v>98</v>
      </c>
      <c r="C88" s="198" t="s">
        <v>97</v>
      </c>
      <c r="D88" s="199" t="s">
        <v>13</v>
      </c>
      <c r="E88" s="200" t="s">
        <v>14</v>
      </c>
      <c r="F88" s="200" t="s">
        <v>219</v>
      </c>
      <c r="G88" s="201" t="s">
        <v>271</v>
      </c>
      <c r="H88" s="219"/>
      <c r="J88" s="96">
        <v>13</v>
      </c>
      <c r="K88" s="97" t="s">
        <v>431</v>
      </c>
      <c r="L88" s="266" t="str">
        <f>IF(ISERROR(VLOOKUP(K88,'KAYIT LİSTESİ'!$B$4:$H$1046,2,0)),"",(VLOOKUP(K88,'KAYIT LİSTESİ'!$B$4:$H$1046,2,0)))</f>
        <v/>
      </c>
      <c r="M88" s="98" t="str">
        <f>IF(ISERROR(VLOOKUP(K88,'KAYIT LİSTESİ'!$B$4:$H$1046,4,0)),"",(VLOOKUP(K88,'KAYIT LİSTESİ'!$B$4:$H$1046,4,0)))</f>
        <v/>
      </c>
      <c r="N88" s="188" t="str">
        <f>IF(ISERROR(VLOOKUP(K88,'KAYIT LİSTESİ'!$B$4:$H$1046,5,0)),"",(VLOOKUP(K88,'KAYIT LİSTESİ'!$B$4:$H$1046,5,0)))</f>
        <v/>
      </c>
      <c r="O88" s="188" t="str">
        <f>IF(ISERROR(VLOOKUP(K88,'KAYIT LİSTESİ'!$B$4:$H$1046,6,0)),"",(VLOOKUP(K88,'KAYIT LİSTESİ'!$B$4:$H$1046,6,0)))</f>
        <v/>
      </c>
      <c r="P88" s="206"/>
    </row>
    <row r="89" spans="1:16" ht="36.75" customHeight="1" x14ac:dyDescent="0.2">
      <c r="A89" s="23">
        <v>1</v>
      </c>
      <c r="B89" s="24" t="s">
        <v>280</v>
      </c>
      <c r="C89" s="264" t="str">
        <f>IF(ISERROR(VLOOKUP(B89,'KAYIT LİSTESİ'!$B$4:$H$1046,2,0)),"",(VLOOKUP(B89,'KAYIT LİSTESİ'!$B$4:$H$1046,2,0)))</f>
        <v/>
      </c>
      <c r="D89" s="25" t="str">
        <f>IF(ISERROR(VLOOKUP(B89,'KAYIT LİSTESİ'!$B$4:$H$1046,4,0)),"",(VLOOKUP(B89,'KAYIT LİSTESİ'!$B$4:$H$1046,4,0)))</f>
        <v/>
      </c>
      <c r="E89" s="50" t="str">
        <f>IF(ISERROR(VLOOKUP(B89,'KAYIT LİSTESİ'!$B$4:$H$1046,5,0)),"",(VLOOKUP(B89,'KAYIT LİSTESİ'!$B$4:$H$1046,5,0)))</f>
        <v/>
      </c>
      <c r="F89" s="50" t="str">
        <f>IF(ISERROR(VLOOKUP(B89,'KAYIT LİSTESİ'!$B$4:$H$1046,6,0)),"",(VLOOKUP(B89,'KAYIT LİSTESİ'!$B$4:$H$1046,6,0)))</f>
        <v/>
      </c>
      <c r="G89" s="175"/>
      <c r="H89" s="219"/>
      <c r="J89" s="96">
        <v>14</v>
      </c>
      <c r="K89" s="97" t="s">
        <v>432</v>
      </c>
      <c r="L89" s="266" t="str">
        <f>IF(ISERROR(VLOOKUP(K89,'KAYIT LİSTESİ'!$B$4:$H$1046,2,0)),"",(VLOOKUP(K89,'KAYIT LİSTESİ'!$B$4:$H$1046,2,0)))</f>
        <v/>
      </c>
      <c r="M89" s="98" t="str">
        <f>IF(ISERROR(VLOOKUP(K89,'KAYIT LİSTESİ'!$B$4:$H$1046,4,0)),"",(VLOOKUP(K89,'KAYIT LİSTESİ'!$B$4:$H$1046,4,0)))</f>
        <v/>
      </c>
      <c r="N89" s="188" t="str">
        <f>IF(ISERROR(VLOOKUP(K89,'KAYIT LİSTESİ'!$B$4:$H$1046,5,0)),"",(VLOOKUP(K89,'KAYIT LİSTESİ'!$B$4:$H$1046,5,0)))</f>
        <v/>
      </c>
      <c r="O89" s="188" t="str">
        <f>IF(ISERROR(VLOOKUP(K89,'KAYIT LİSTESİ'!$B$4:$H$1046,6,0)),"",(VLOOKUP(K89,'KAYIT LİSTESİ'!$B$4:$H$1046,6,0)))</f>
        <v/>
      </c>
      <c r="P89" s="206"/>
    </row>
    <row r="90" spans="1:16" ht="36.75" customHeight="1" x14ac:dyDescent="0.2">
      <c r="A90" s="23">
        <v>2</v>
      </c>
      <c r="B90" s="24" t="s">
        <v>281</v>
      </c>
      <c r="C90" s="264" t="str">
        <f>IF(ISERROR(VLOOKUP(B90,'KAYIT LİSTESİ'!$B$4:$H$1046,2,0)),"",(VLOOKUP(B90,'KAYIT LİSTESİ'!$B$4:$H$1046,2,0)))</f>
        <v/>
      </c>
      <c r="D90" s="25" t="str">
        <f>IF(ISERROR(VLOOKUP(B90,'KAYIT LİSTESİ'!$B$4:$H$1046,4,0)),"",(VLOOKUP(B90,'KAYIT LİSTESİ'!$B$4:$H$1046,4,0)))</f>
        <v/>
      </c>
      <c r="E90" s="50" t="str">
        <f>IF(ISERROR(VLOOKUP(B90,'KAYIT LİSTESİ'!$B$4:$H$1046,5,0)),"",(VLOOKUP(B90,'KAYIT LİSTESİ'!$B$4:$H$1046,5,0)))</f>
        <v/>
      </c>
      <c r="F90" s="50" t="str">
        <f>IF(ISERROR(VLOOKUP(B90,'KAYIT LİSTESİ'!$B$4:$H$1046,6,0)),"",(VLOOKUP(B90,'KAYIT LİSTESİ'!$B$4:$H$1046,6,0)))</f>
        <v/>
      </c>
      <c r="G90" s="175"/>
      <c r="H90" s="219"/>
      <c r="J90" s="96">
        <v>15</v>
      </c>
      <c r="K90" s="97" t="s">
        <v>433</v>
      </c>
      <c r="L90" s="266" t="str">
        <f>IF(ISERROR(VLOOKUP(K90,'KAYIT LİSTESİ'!$B$4:$H$1046,2,0)),"",(VLOOKUP(K90,'KAYIT LİSTESİ'!$B$4:$H$1046,2,0)))</f>
        <v/>
      </c>
      <c r="M90" s="98" t="str">
        <f>IF(ISERROR(VLOOKUP(K90,'KAYIT LİSTESİ'!$B$4:$H$1046,4,0)),"",(VLOOKUP(K90,'KAYIT LİSTESİ'!$B$4:$H$1046,4,0)))</f>
        <v/>
      </c>
      <c r="N90" s="188" t="str">
        <f>IF(ISERROR(VLOOKUP(K90,'KAYIT LİSTESİ'!$B$4:$H$1046,5,0)),"",(VLOOKUP(K90,'KAYIT LİSTESİ'!$B$4:$H$1046,5,0)))</f>
        <v/>
      </c>
      <c r="O90" s="188" t="str">
        <f>IF(ISERROR(VLOOKUP(K90,'KAYIT LİSTESİ'!$B$4:$H$1046,6,0)),"",(VLOOKUP(K90,'KAYIT LİSTESİ'!$B$4:$H$1046,6,0)))</f>
        <v/>
      </c>
      <c r="P90" s="206"/>
    </row>
    <row r="91" spans="1:16" ht="36.75" customHeight="1" x14ac:dyDescent="0.2">
      <c r="A91" s="23">
        <v>3</v>
      </c>
      <c r="B91" s="24" t="s">
        <v>282</v>
      </c>
      <c r="C91" s="264" t="str">
        <f>IF(ISERROR(VLOOKUP(B91,'KAYIT LİSTESİ'!$B$4:$H$1046,2,0)),"",(VLOOKUP(B91,'KAYIT LİSTESİ'!$B$4:$H$1046,2,0)))</f>
        <v/>
      </c>
      <c r="D91" s="25" t="str">
        <f>IF(ISERROR(VLOOKUP(B91,'KAYIT LİSTESİ'!$B$4:$H$1046,4,0)),"",(VLOOKUP(B91,'KAYIT LİSTESİ'!$B$4:$H$1046,4,0)))</f>
        <v/>
      </c>
      <c r="E91" s="50" t="str">
        <f>IF(ISERROR(VLOOKUP(B91,'KAYIT LİSTESİ'!$B$4:$H$1046,5,0)),"",(VLOOKUP(B91,'KAYIT LİSTESİ'!$B$4:$H$1046,5,0)))</f>
        <v/>
      </c>
      <c r="F91" s="50" t="str">
        <f>IF(ISERROR(VLOOKUP(B91,'KAYIT LİSTESİ'!$B$4:$H$1046,6,0)),"",(VLOOKUP(B91,'KAYIT LİSTESİ'!$B$4:$H$1046,6,0)))</f>
        <v/>
      </c>
      <c r="G91" s="175"/>
      <c r="H91" s="219"/>
      <c r="J91" s="96">
        <v>16</v>
      </c>
      <c r="K91" s="97" t="s">
        <v>434</v>
      </c>
      <c r="L91" s="266" t="str">
        <f>IF(ISERROR(VLOOKUP(K91,'KAYIT LİSTESİ'!$B$4:$H$1046,2,0)),"",(VLOOKUP(K91,'KAYIT LİSTESİ'!$B$4:$H$1046,2,0)))</f>
        <v/>
      </c>
      <c r="M91" s="98" t="str">
        <f>IF(ISERROR(VLOOKUP(K91,'KAYIT LİSTESİ'!$B$4:$H$1046,4,0)),"",(VLOOKUP(K91,'KAYIT LİSTESİ'!$B$4:$H$1046,4,0)))</f>
        <v/>
      </c>
      <c r="N91" s="188" t="str">
        <f>IF(ISERROR(VLOOKUP(K91,'KAYIT LİSTESİ'!$B$4:$H$1046,5,0)),"",(VLOOKUP(K91,'KAYIT LİSTESİ'!$B$4:$H$1046,5,0)))</f>
        <v/>
      </c>
      <c r="O91" s="188" t="str">
        <f>IF(ISERROR(VLOOKUP(K91,'KAYIT LİSTESİ'!$B$4:$H$1046,6,0)),"",(VLOOKUP(K91,'KAYIT LİSTESİ'!$B$4:$H$1046,6,0)))</f>
        <v/>
      </c>
      <c r="P91" s="206"/>
    </row>
    <row r="92" spans="1:16" ht="36.75" customHeight="1" x14ac:dyDescent="0.2">
      <c r="A92" s="23">
        <v>4</v>
      </c>
      <c r="B92" s="24" t="s">
        <v>283</v>
      </c>
      <c r="C92" s="264" t="str">
        <f>IF(ISERROR(VLOOKUP(B92,'KAYIT LİSTESİ'!$B$4:$H$1046,2,0)),"",(VLOOKUP(B92,'KAYIT LİSTESİ'!$B$4:$H$1046,2,0)))</f>
        <v/>
      </c>
      <c r="D92" s="25" t="str">
        <f>IF(ISERROR(VLOOKUP(B92,'KAYIT LİSTESİ'!$B$4:$H$1046,4,0)),"",(VLOOKUP(B92,'KAYIT LİSTESİ'!$B$4:$H$1046,4,0)))</f>
        <v/>
      </c>
      <c r="E92" s="50" t="str">
        <f>IF(ISERROR(VLOOKUP(B92,'KAYIT LİSTESİ'!$B$4:$H$1046,5,0)),"",(VLOOKUP(B92,'KAYIT LİSTESİ'!$B$4:$H$1046,5,0)))</f>
        <v/>
      </c>
      <c r="F92" s="50" t="str">
        <f>IF(ISERROR(VLOOKUP(B92,'KAYIT LİSTESİ'!$B$4:$H$1046,6,0)),"",(VLOOKUP(B92,'KAYIT LİSTESİ'!$B$4:$H$1046,6,0)))</f>
        <v/>
      </c>
      <c r="G92" s="175"/>
      <c r="H92" s="219"/>
      <c r="J92" s="96">
        <v>17</v>
      </c>
      <c r="K92" s="97" t="s">
        <v>435</v>
      </c>
      <c r="L92" s="266" t="str">
        <f>IF(ISERROR(VLOOKUP(K92,'KAYIT LİSTESİ'!$B$4:$H$1046,2,0)),"",(VLOOKUP(K92,'KAYIT LİSTESİ'!$B$4:$H$1046,2,0)))</f>
        <v/>
      </c>
      <c r="M92" s="98" t="str">
        <f>IF(ISERROR(VLOOKUP(K92,'KAYIT LİSTESİ'!$B$4:$H$1046,4,0)),"",(VLOOKUP(K92,'KAYIT LİSTESİ'!$B$4:$H$1046,4,0)))</f>
        <v/>
      </c>
      <c r="N92" s="188" t="str">
        <f>IF(ISERROR(VLOOKUP(K92,'KAYIT LİSTESİ'!$B$4:$H$1046,5,0)),"",(VLOOKUP(K92,'KAYIT LİSTESİ'!$B$4:$H$1046,5,0)))</f>
        <v/>
      </c>
      <c r="O92" s="188" t="str">
        <f>IF(ISERROR(VLOOKUP(K92,'KAYIT LİSTESİ'!$B$4:$H$1046,6,0)),"",(VLOOKUP(K92,'KAYIT LİSTESİ'!$B$4:$H$1046,6,0)))</f>
        <v/>
      </c>
      <c r="P92" s="206"/>
    </row>
    <row r="93" spans="1:16" ht="36.75" customHeight="1" x14ac:dyDescent="0.2">
      <c r="A93" s="23">
        <v>5</v>
      </c>
      <c r="B93" s="24" t="s">
        <v>284</v>
      </c>
      <c r="C93" s="264" t="str">
        <f>IF(ISERROR(VLOOKUP(B93,'KAYIT LİSTESİ'!$B$4:$H$1046,2,0)),"",(VLOOKUP(B93,'KAYIT LİSTESİ'!$B$4:$H$1046,2,0)))</f>
        <v/>
      </c>
      <c r="D93" s="25" t="str">
        <f>IF(ISERROR(VLOOKUP(B93,'KAYIT LİSTESİ'!$B$4:$H$1046,4,0)),"",(VLOOKUP(B93,'KAYIT LİSTESİ'!$B$4:$H$1046,4,0)))</f>
        <v/>
      </c>
      <c r="E93" s="50" t="str">
        <f>IF(ISERROR(VLOOKUP(B93,'KAYIT LİSTESİ'!$B$4:$H$1046,5,0)),"",(VLOOKUP(B93,'KAYIT LİSTESİ'!$B$4:$H$1046,5,0)))</f>
        <v/>
      </c>
      <c r="F93" s="50" t="str">
        <f>IF(ISERROR(VLOOKUP(B93,'KAYIT LİSTESİ'!$B$4:$H$1046,6,0)),"",(VLOOKUP(B93,'KAYIT LİSTESİ'!$B$4:$H$1046,6,0)))</f>
        <v/>
      </c>
      <c r="G93" s="175"/>
      <c r="H93" s="219"/>
      <c r="J93" s="96">
        <v>18</v>
      </c>
      <c r="K93" s="97" t="s">
        <v>436</v>
      </c>
      <c r="L93" s="266" t="str">
        <f>IF(ISERROR(VLOOKUP(K93,'KAYIT LİSTESİ'!$B$4:$H$1046,2,0)),"",(VLOOKUP(K93,'KAYIT LİSTESİ'!$B$4:$H$1046,2,0)))</f>
        <v/>
      </c>
      <c r="M93" s="98" t="str">
        <f>IF(ISERROR(VLOOKUP(K93,'KAYIT LİSTESİ'!$B$4:$H$1046,4,0)),"",(VLOOKUP(K93,'KAYIT LİSTESİ'!$B$4:$H$1046,4,0)))</f>
        <v/>
      </c>
      <c r="N93" s="188" t="str">
        <f>IF(ISERROR(VLOOKUP(K93,'KAYIT LİSTESİ'!$B$4:$H$1046,5,0)),"",(VLOOKUP(K93,'KAYIT LİSTESİ'!$B$4:$H$1046,5,0)))</f>
        <v/>
      </c>
      <c r="O93" s="188" t="str">
        <f>IF(ISERROR(VLOOKUP(K93,'KAYIT LİSTESİ'!$B$4:$H$1046,6,0)),"",(VLOOKUP(K93,'KAYIT LİSTESİ'!$B$4:$H$1046,6,0)))</f>
        <v/>
      </c>
      <c r="P93" s="206"/>
    </row>
    <row r="94" spans="1:16" ht="36.75" customHeight="1" x14ac:dyDescent="0.2">
      <c r="A94" s="23">
        <v>6</v>
      </c>
      <c r="B94" s="24" t="s">
        <v>285</v>
      </c>
      <c r="C94" s="264" t="str">
        <f>IF(ISERROR(VLOOKUP(B94,'KAYIT LİSTESİ'!$B$4:$H$1046,2,0)),"",(VLOOKUP(B94,'KAYIT LİSTESİ'!$B$4:$H$1046,2,0)))</f>
        <v/>
      </c>
      <c r="D94" s="25" t="str">
        <f>IF(ISERROR(VLOOKUP(B94,'KAYIT LİSTESİ'!$B$4:$H$1046,4,0)),"",(VLOOKUP(B94,'KAYIT LİSTESİ'!$B$4:$H$1046,4,0)))</f>
        <v/>
      </c>
      <c r="E94" s="50" t="str">
        <f>IF(ISERROR(VLOOKUP(B94,'KAYIT LİSTESİ'!$B$4:$H$1046,5,0)),"",(VLOOKUP(B94,'KAYIT LİSTESİ'!$B$4:$H$1046,5,0)))</f>
        <v/>
      </c>
      <c r="F94" s="50" t="str">
        <f>IF(ISERROR(VLOOKUP(B94,'KAYIT LİSTESİ'!$B$4:$H$1046,6,0)),"",(VLOOKUP(B94,'KAYIT LİSTESİ'!$B$4:$H$1046,6,0)))</f>
        <v/>
      </c>
      <c r="G94" s="175"/>
      <c r="H94" s="219"/>
      <c r="J94" s="96">
        <v>19</v>
      </c>
      <c r="K94" s="97" t="s">
        <v>437</v>
      </c>
      <c r="L94" s="266" t="str">
        <f>IF(ISERROR(VLOOKUP(K94,'KAYIT LİSTESİ'!$B$4:$H$1046,2,0)),"",(VLOOKUP(K94,'KAYIT LİSTESİ'!$B$4:$H$1046,2,0)))</f>
        <v/>
      </c>
      <c r="M94" s="98" t="str">
        <f>IF(ISERROR(VLOOKUP(K94,'KAYIT LİSTESİ'!$B$4:$H$1046,4,0)),"",(VLOOKUP(K94,'KAYIT LİSTESİ'!$B$4:$H$1046,4,0)))</f>
        <v/>
      </c>
      <c r="N94" s="188" t="str">
        <f>IF(ISERROR(VLOOKUP(K94,'KAYIT LİSTESİ'!$B$4:$H$1046,5,0)),"",(VLOOKUP(K94,'KAYIT LİSTESİ'!$B$4:$H$1046,5,0)))</f>
        <v/>
      </c>
      <c r="O94" s="188" t="str">
        <f>IF(ISERROR(VLOOKUP(K94,'KAYIT LİSTESİ'!$B$4:$H$1046,6,0)),"",(VLOOKUP(K94,'KAYIT LİSTESİ'!$B$4:$H$1046,6,0)))</f>
        <v/>
      </c>
      <c r="P94" s="206"/>
    </row>
    <row r="95" spans="1:16" ht="36.75" customHeight="1" x14ac:dyDescent="0.2">
      <c r="A95" s="23">
        <v>7</v>
      </c>
      <c r="B95" s="24" t="s">
        <v>286</v>
      </c>
      <c r="C95" s="264" t="str">
        <f>IF(ISERROR(VLOOKUP(B95,'KAYIT LİSTESİ'!$B$4:$H$1046,2,0)),"",(VLOOKUP(B95,'KAYIT LİSTESİ'!$B$4:$H$1046,2,0)))</f>
        <v/>
      </c>
      <c r="D95" s="25" t="str">
        <f>IF(ISERROR(VLOOKUP(B95,'KAYIT LİSTESİ'!$B$4:$H$1046,4,0)),"",(VLOOKUP(B95,'KAYIT LİSTESİ'!$B$4:$H$1046,4,0)))</f>
        <v/>
      </c>
      <c r="E95" s="50" t="str">
        <f>IF(ISERROR(VLOOKUP(B95,'KAYIT LİSTESİ'!$B$4:$H$1046,5,0)),"",(VLOOKUP(B95,'KAYIT LİSTESİ'!$B$4:$H$1046,5,0)))</f>
        <v/>
      </c>
      <c r="F95" s="50" t="str">
        <f>IF(ISERROR(VLOOKUP(B95,'KAYIT LİSTESİ'!$B$4:$H$1046,6,0)),"",(VLOOKUP(B95,'KAYIT LİSTESİ'!$B$4:$H$1046,6,0)))</f>
        <v/>
      </c>
      <c r="G95" s="175"/>
      <c r="H95" s="219"/>
      <c r="J95" s="96">
        <v>20</v>
      </c>
      <c r="K95" s="97" t="s">
        <v>438</v>
      </c>
      <c r="L95" s="266" t="str">
        <f>IF(ISERROR(VLOOKUP(K95,'KAYIT LİSTESİ'!$B$4:$H$1046,2,0)),"",(VLOOKUP(K95,'KAYIT LİSTESİ'!$B$4:$H$1046,2,0)))</f>
        <v/>
      </c>
      <c r="M95" s="98" t="str">
        <f>IF(ISERROR(VLOOKUP(K95,'KAYIT LİSTESİ'!$B$4:$H$1046,4,0)),"",(VLOOKUP(K95,'KAYIT LİSTESİ'!$B$4:$H$1046,4,0)))</f>
        <v/>
      </c>
      <c r="N95" s="188" t="str">
        <f>IF(ISERROR(VLOOKUP(K95,'KAYIT LİSTESİ'!$B$4:$H$1046,5,0)),"",(VLOOKUP(K95,'KAYIT LİSTESİ'!$B$4:$H$1046,5,0)))</f>
        <v/>
      </c>
      <c r="O95" s="188" t="str">
        <f>IF(ISERROR(VLOOKUP(K95,'KAYIT LİSTESİ'!$B$4:$H$1046,6,0)),"",(VLOOKUP(K95,'KAYIT LİSTESİ'!$B$4:$H$1046,6,0)))</f>
        <v/>
      </c>
      <c r="P95" s="206"/>
    </row>
    <row r="96" spans="1:16" ht="36.75" customHeight="1" x14ac:dyDescent="0.2">
      <c r="A96" s="23">
        <v>8</v>
      </c>
      <c r="B96" s="24" t="s">
        <v>287</v>
      </c>
      <c r="C96" s="264" t="str">
        <f>IF(ISERROR(VLOOKUP(B96,'KAYIT LİSTESİ'!$B$4:$H$1046,2,0)),"",(VLOOKUP(B96,'KAYIT LİSTESİ'!$B$4:$H$1046,2,0)))</f>
        <v/>
      </c>
      <c r="D96" s="25" t="str">
        <f>IF(ISERROR(VLOOKUP(B96,'KAYIT LİSTESİ'!$B$4:$H$1046,4,0)),"",(VLOOKUP(B96,'KAYIT LİSTESİ'!$B$4:$H$1046,4,0)))</f>
        <v/>
      </c>
      <c r="E96" s="50" t="str">
        <f>IF(ISERROR(VLOOKUP(B96,'KAYIT LİSTESİ'!$B$4:$H$1046,5,0)),"",(VLOOKUP(B96,'KAYIT LİSTESİ'!$B$4:$H$1046,5,0)))</f>
        <v/>
      </c>
      <c r="F96" s="50" t="str">
        <f>IF(ISERROR(VLOOKUP(B96,'KAYIT LİSTESİ'!$B$4:$H$1046,6,0)),"",(VLOOKUP(B96,'KAYIT LİSTESİ'!$B$4:$H$1046,6,0)))</f>
        <v/>
      </c>
      <c r="G96" s="175"/>
      <c r="H96" s="219"/>
      <c r="J96" s="96">
        <v>21</v>
      </c>
      <c r="K96" s="97" t="s">
        <v>439</v>
      </c>
      <c r="L96" s="266" t="str">
        <f>IF(ISERROR(VLOOKUP(K96,'KAYIT LİSTESİ'!$B$4:$H$1046,2,0)),"",(VLOOKUP(K96,'KAYIT LİSTESİ'!$B$4:$H$1046,2,0)))</f>
        <v/>
      </c>
      <c r="M96" s="98" t="str">
        <f>IF(ISERROR(VLOOKUP(K96,'KAYIT LİSTESİ'!$B$4:$H$1046,4,0)),"",(VLOOKUP(K96,'KAYIT LİSTESİ'!$B$4:$H$1046,4,0)))</f>
        <v/>
      </c>
      <c r="N96" s="188" t="str">
        <f>IF(ISERROR(VLOOKUP(K96,'KAYIT LİSTESİ'!$B$4:$H$1046,5,0)),"",(VLOOKUP(K96,'KAYIT LİSTESİ'!$B$4:$H$1046,5,0)))</f>
        <v/>
      </c>
      <c r="O96" s="188" t="str">
        <f>IF(ISERROR(VLOOKUP(K96,'KAYIT LİSTESİ'!$B$4:$H$1046,6,0)),"",(VLOOKUP(K96,'KAYIT LİSTESİ'!$B$4:$H$1046,6,0)))</f>
        <v/>
      </c>
      <c r="P96" s="206"/>
    </row>
    <row r="97" spans="1:16" ht="36.75" customHeight="1" x14ac:dyDescent="0.2">
      <c r="A97" s="23">
        <v>9</v>
      </c>
      <c r="B97" s="24" t="s">
        <v>288</v>
      </c>
      <c r="C97" s="264" t="str">
        <f>IF(ISERROR(VLOOKUP(B97,'KAYIT LİSTESİ'!$B$4:$H$1046,2,0)),"",(VLOOKUP(B97,'KAYIT LİSTESİ'!$B$4:$H$1046,2,0)))</f>
        <v/>
      </c>
      <c r="D97" s="25" t="str">
        <f>IF(ISERROR(VLOOKUP(B97,'KAYIT LİSTESİ'!$B$4:$H$1046,4,0)),"",(VLOOKUP(B97,'KAYIT LİSTESİ'!$B$4:$H$1046,4,0)))</f>
        <v/>
      </c>
      <c r="E97" s="50" t="str">
        <f>IF(ISERROR(VLOOKUP(B97,'KAYIT LİSTESİ'!$B$4:$H$1046,5,0)),"",(VLOOKUP(B97,'KAYIT LİSTESİ'!$B$4:$H$1046,5,0)))</f>
        <v/>
      </c>
      <c r="F97" s="50" t="str">
        <f>IF(ISERROR(VLOOKUP(B97,'KAYIT LİSTESİ'!$B$4:$H$1046,6,0)),"",(VLOOKUP(B97,'KAYIT LİSTESİ'!$B$4:$H$1046,6,0)))</f>
        <v/>
      </c>
      <c r="G97" s="175"/>
      <c r="H97" s="219"/>
      <c r="J97" s="96">
        <v>22</v>
      </c>
      <c r="K97" s="97" t="s">
        <v>440</v>
      </c>
      <c r="L97" s="266" t="str">
        <f>IF(ISERROR(VLOOKUP(K97,'KAYIT LİSTESİ'!$B$4:$H$1046,2,0)),"",(VLOOKUP(K97,'KAYIT LİSTESİ'!$B$4:$H$1046,2,0)))</f>
        <v/>
      </c>
      <c r="M97" s="98" t="str">
        <f>IF(ISERROR(VLOOKUP(K97,'KAYIT LİSTESİ'!$B$4:$H$1046,4,0)),"",(VLOOKUP(K97,'KAYIT LİSTESİ'!$B$4:$H$1046,4,0)))</f>
        <v/>
      </c>
      <c r="N97" s="188" t="str">
        <f>IF(ISERROR(VLOOKUP(K97,'KAYIT LİSTESİ'!$B$4:$H$1046,5,0)),"",(VLOOKUP(K97,'KAYIT LİSTESİ'!$B$4:$H$1046,5,0)))</f>
        <v/>
      </c>
      <c r="O97" s="188" t="str">
        <f>IF(ISERROR(VLOOKUP(K97,'KAYIT LİSTESİ'!$B$4:$H$1046,6,0)),"",(VLOOKUP(K97,'KAYIT LİSTESİ'!$B$4:$H$1046,6,0)))</f>
        <v/>
      </c>
      <c r="P97" s="206"/>
    </row>
    <row r="98" spans="1:16" ht="36.75" customHeight="1" x14ac:dyDescent="0.2">
      <c r="A98" s="23">
        <v>10</v>
      </c>
      <c r="B98" s="24" t="s">
        <v>289</v>
      </c>
      <c r="C98" s="264" t="str">
        <f>IF(ISERROR(VLOOKUP(B98,'KAYIT LİSTESİ'!$B$4:$H$1046,2,0)),"",(VLOOKUP(B98,'KAYIT LİSTESİ'!$B$4:$H$1046,2,0)))</f>
        <v/>
      </c>
      <c r="D98" s="25" t="str">
        <f>IF(ISERROR(VLOOKUP(B98,'KAYIT LİSTESİ'!$B$4:$H$1046,4,0)),"",(VLOOKUP(B98,'KAYIT LİSTESİ'!$B$4:$H$1046,4,0)))</f>
        <v/>
      </c>
      <c r="E98" s="50" t="str">
        <f>IF(ISERROR(VLOOKUP(B98,'KAYIT LİSTESİ'!$B$4:$H$1046,5,0)),"",(VLOOKUP(B98,'KAYIT LİSTESİ'!$B$4:$H$1046,5,0)))</f>
        <v/>
      </c>
      <c r="F98" s="50" t="str">
        <f>IF(ISERROR(VLOOKUP(B98,'KAYIT LİSTESİ'!$B$4:$H$1046,6,0)),"",(VLOOKUP(B98,'KAYIT LİSTESİ'!$B$4:$H$1046,6,0)))</f>
        <v/>
      </c>
      <c r="G98" s="175"/>
      <c r="H98" s="219"/>
      <c r="J98" s="96">
        <v>23</v>
      </c>
      <c r="K98" s="97" t="s">
        <v>441</v>
      </c>
      <c r="L98" s="266" t="str">
        <f>IF(ISERROR(VLOOKUP(K98,'KAYIT LİSTESİ'!$B$4:$H$1046,2,0)),"",(VLOOKUP(K98,'KAYIT LİSTESİ'!$B$4:$H$1046,2,0)))</f>
        <v/>
      </c>
      <c r="M98" s="98" t="str">
        <f>IF(ISERROR(VLOOKUP(K98,'KAYIT LİSTESİ'!$B$4:$H$1046,4,0)),"",(VLOOKUP(K98,'KAYIT LİSTESİ'!$B$4:$H$1046,4,0)))</f>
        <v/>
      </c>
      <c r="N98" s="188" t="str">
        <f>IF(ISERROR(VLOOKUP(K98,'KAYIT LİSTESİ'!$B$4:$H$1046,5,0)),"",(VLOOKUP(K98,'KAYIT LİSTESİ'!$B$4:$H$1046,5,0)))</f>
        <v/>
      </c>
      <c r="O98" s="188" t="str">
        <f>IF(ISERROR(VLOOKUP(K98,'KAYIT LİSTESİ'!$B$4:$H$1046,6,0)),"",(VLOOKUP(K98,'KAYIT LİSTESİ'!$B$4:$H$1046,6,0)))</f>
        <v/>
      </c>
      <c r="P98" s="206"/>
    </row>
    <row r="99" spans="1:16" ht="36.75" customHeight="1" x14ac:dyDescent="0.2">
      <c r="A99" s="23">
        <v>11</v>
      </c>
      <c r="B99" s="24" t="s">
        <v>290</v>
      </c>
      <c r="C99" s="264" t="str">
        <f>IF(ISERROR(VLOOKUP(B99,'KAYIT LİSTESİ'!$B$4:$H$1046,2,0)),"",(VLOOKUP(B99,'KAYIT LİSTESİ'!$B$4:$H$1046,2,0)))</f>
        <v/>
      </c>
      <c r="D99" s="25" t="str">
        <f>IF(ISERROR(VLOOKUP(B99,'KAYIT LİSTESİ'!$B$4:$H$1046,4,0)),"",(VLOOKUP(B99,'KAYIT LİSTESİ'!$B$4:$H$1046,4,0)))</f>
        <v/>
      </c>
      <c r="E99" s="50" t="str">
        <f>IF(ISERROR(VLOOKUP(B99,'KAYIT LİSTESİ'!$B$4:$H$1046,5,0)),"",(VLOOKUP(B99,'KAYIT LİSTESİ'!$B$4:$H$1046,5,0)))</f>
        <v/>
      </c>
      <c r="F99" s="50" t="str">
        <f>IF(ISERROR(VLOOKUP(B99,'KAYIT LİSTESİ'!$B$4:$H$1046,6,0)),"",(VLOOKUP(B99,'KAYIT LİSTESİ'!$B$4:$H$1046,6,0)))</f>
        <v/>
      </c>
      <c r="G99" s="175"/>
      <c r="H99" s="219"/>
      <c r="J99" s="96">
        <v>24</v>
      </c>
      <c r="K99" s="97" t="s">
        <v>442</v>
      </c>
      <c r="L99" s="266" t="str">
        <f>IF(ISERROR(VLOOKUP(K99,'KAYIT LİSTESİ'!$B$4:$H$1046,2,0)),"",(VLOOKUP(K99,'KAYIT LİSTESİ'!$B$4:$H$1046,2,0)))</f>
        <v/>
      </c>
      <c r="M99" s="98" t="str">
        <f>IF(ISERROR(VLOOKUP(K99,'KAYIT LİSTESİ'!$B$4:$H$1046,4,0)),"",(VLOOKUP(K99,'KAYIT LİSTESİ'!$B$4:$H$1046,4,0)))</f>
        <v/>
      </c>
      <c r="N99" s="188" t="str">
        <f>IF(ISERROR(VLOOKUP(K99,'KAYIT LİSTESİ'!$B$4:$H$1046,5,0)),"",(VLOOKUP(K99,'KAYIT LİSTESİ'!$B$4:$H$1046,5,0)))</f>
        <v/>
      </c>
      <c r="O99" s="188" t="str">
        <f>IF(ISERROR(VLOOKUP(K99,'KAYIT LİSTESİ'!$B$4:$H$1046,6,0)),"",(VLOOKUP(K99,'KAYIT LİSTESİ'!$B$4:$H$1046,6,0)))</f>
        <v/>
      </c>
      <c r="P99" s="206"/>
    </row>
    <row r="100" spans="1:16" ht="36.75" customHeight="1" x14ac:dyDescent="0.2">
      <c r="A100" s="23">
        <v>12</v>
      </c>
      <c r="B100" s="24" t="s">
        <v>291</v>
      </c>
      <c r="C100" s="264" t="str">
        <f>IF(ISERROR(VLOOKUP(B100,'KAYIT LİSTESİ'!$B$4:$H$1046,2,0)),"",(VLOOKUP(B100,'KAYIT LİSTESİ'!$B$4:$H$1046,2,0)))</f>
        <v/>
      </c>
      <c r="D100" s="25" t="str">
        <f>IF(ISERROR(VLOOKUP(B100,'KAYIT LİSTESİ'!$B$4:$H$1046,4,0)),"",(VLOOKUP(B100,'KAYIT LİSTESİ'!$B$4:$H$1046,4,0)))</f>
        <v/>
      </c>
      <c r="E100" s="50" t="str">
        <f>IF(ISERROR(VLOOKUP(B100,'KAYIT LİSTESİ'!$B$4:$H$1046,5,0)),"",(VLOOKUP(B100,'KAYIT LİSTESİ'!$B$4:$H$1046,5,0)))</f>
        <v/>
      </c>
      <c r="F100" s="50" t="str">
        <f>IF(ISERROR(VLOOKUP(B100,'KAYIT LİSTESİ'!$B$4:$H$1046,6,0)),"",(VLOOKUP(B100,'KAYIT LİSTESİ'!$B$4:$H$1046,6,0)))</f>
        <v/>
      </c>
      <c r="G100" s="175"/>
      <c r="H100" s="219"/>
      <c r="J100" s="96">
        <v>25</v>
      </c>
      <c r="K100" s="97" t="s">
        <v>443</v>
      </c>
      <c r="L100" s="266" t="str">
        <f>IF(ISERROR(VLOOKUP(K100,'KAYIT LİSTESİ'!$B$4:$H$1046,2,0)),"",(VLOOKUP(K100,'KAYIT LİSTESİ'!$B$4:$H$1046,2,0)))</f>
        <v/>
      </c>
      <c r="M100" s="98" t="str">
        <f>IF(ISERROR(VLOOKUP(K100,'KAYIT LİSTESİ'!$B$4:$H$1046,4,0)),"",(VLOOKUP(K100,'KAYIT LİSTESİ'!$B$4:$H$1046,4,0)))</f>
        <v/>
      </c>
      <c r="N100" s="188" t="str">
        <f>IF(ISERROR(VLOOKUP(K100,'KAYIT LİSTESİ'!$B$4:$H$1046,5,0)),"",(VLOOKUP(K100,'KAYIT LİSTESİ'!$B$4:$H$1046,5,0)))</f>
        <v/>
      </c>
      <c r="O100" s="188" t="str">
        <f>IF(ISERROR(VLOOKUP(K100,'KAYIT LİSTESİ'!$B$4:$H$1046,6,0)),"",(VLOOKUP(K100,'KAYIT LİSTESİ'!$B$4:$H$1046,6,0)))</f>
        <v/>
      </c>
      <c r="P100" s="206"/>
    </row>
    <row r="101" spans="1:16" ht="36.75" customHeight="1" x14ac:dyDescent="0.2">
      <c r="A101" s="557" t="s">
        <v>17</v>
      </c>
      <c r="B101" s="558"/>
      <c r="C101" s="558"/>
      <c r="D101" s="558"/>
      <c r="E101" s="558"/>
      <c r="F101" s="558"/>
      <c r="G101" s="558"/>
      <c r="H101" s="219"/>
      <c r="J101" s="96">
        <v>26</v>
      </c>
      <c r="K101" s="97" t="s">
        <v>444</v>
      </c>
      <c r="L101" s="266" t="str">
        <f>IF(ISERROR(VLOOKUP(K101,'KAYIT LİSTESİ'!$B$4:$H$1046,2,0)),"",(VLOOKUP(K101,'KAYIT LİSTESİ'!$B$4:$H$1046,2,0)))</f>
        <v/>
      </c>
      <c r="M101" s="98" t="str">
        <f>IF(ISERROR(VLOOKUP(K101,'KAYIT LİSTESİ'!$B$4:$H$1046,4,0)),"",(VLOOKUP(K101,'KAYIT LİSTESİ'!$B$4:$H$1046,4,0)))</f>
        <v/>
      </c>
      <c r="N101" s="188" t="str">
        <f>IF(ISERROR(VLOOKUP(K101,'KAYIT LİSTESİ'!$B$4:$H$1046,5,0)),"",(VLOOKUP(K101,'KAYIT LİSTESİ'!$B$4:$H$1046,5,0)))</f>
        <v/>
      </c>
      <c r="O101" s="188" t="str">
        <f>IF(ISERROR(VLOOKUP(K101,'KAYIT LİSTESİ'!$B$4:$H$1046,6,0)),"",(VLOOKUP(K101,'KAYIT LİSTESİ'!$B$4:$H$1046,6,0)))</f>
        <v/>
      </c>
      <c r="P101" s="206"/>
    </row>
    <row r="102" spans="1:16" ht="36.75" customHeight="1" x14ac:dyDescent="0.2">
      <c r="A102" s="198" t="s">
        <v>12</v>
      </c>
      <c r="B102" s="198" t="s">
        <v>98</v>
      </c>
      <c r="C102" s="198" t="s">
        <v>97</v>
      </c>
      <c r="D102" s="199" t="s">
        <v>13</v>
      </c>
      <c r="E102" s="200" t="s">
        <v>14</v>
      </c>
      <c r="F102" s="200" t="s">
        <v>219</v>
      </c>
      <c r="G102" s="201" t="s">
        <v>271</v>
      </c>
      <c r="H102" s="219"/>
      <c r="J102" s="96">
        <v>27</v>
      </c>
      <c r="K102" s="97" t="s">
        <v>445</v>
      </c>
      <c r="L102" s="266" t="str">
        <f>IF(ISERROR(VLOOKUP(K102,'KAYIT LİSTESİ'!$B$4:$H$1046,2,0)),"",(VLOOKUP(K102,'KAYIT LİSTESİ'!$B$4:$H$1046,2,0)))</f>
        <v/>
      </c>
      <c r="M102" s="98" t="str">
        <f>IF(ISERROR(VLOOKUP(K102,'KAYIT LİSTESİ'!$B$4:$H$1046,4,0)),"",(VLOOKUP(K102,'KAYIT LİSTESİ'!$B$4:$H$1046,4,0)))</f>
        <v/>
      </c>
      <c r="N102" s="188" t="str">
        <f>IF(ISERROR(VLOOKUP(K102,'KAYIT LİSTESİ'!$B$4:$H$1046,5,0)),"",(VLOOKUP(K102,'KAYIT LİSTESİ'!$B$4:$H$1046,5,0)))</f>
        <v/>
      </c>
      <c r="O102" s="188" t="str">
        <f>IF(ISERROR(VLOOKUP(K102,'KAYIT LİSTESİ'!$B$4:$H$1046,6,0)),"",(VLOOKUP(K102,'KAYIT LİSTESİ'!$B$4:$H$1046,6,0)))</f>
        <v/>
      </c>
      <c r="P102" s="206"/>
    </row>
    <row r="103" spans="1:16" ht="36.75" customHeight="1" x14ac:dyDescent="0.2">
      <c r="A103" s="23">
        <v>1</v>
      </c>
      <c r="B103" s="24" t="s">
        <v>292</v>
      </c>
      <c r="C103" s="264" t="str">
        <f>IF(ISERROR(VLOOKUP(B103,'KAYIT LİSTESİ'!$B$4:$H$1046,2,0)),"",(VLOOKUP(B103,'KAYIT LİSTESİ'!$B$4:$H$1046,2,0)))</f>
        <v/>
      </c>
      <c r="D103" s="25" t="str">
        <f>IF(ISERROR(VLOOKUP(B103,'KAYIT LİSTESİ'!$B$4:$H$1046,4,0)),"",(VLOOKUP(B103,'KAYIT LİSTESİ'!$B$4:$H$1046,4,0)))</f>
        <v/>
      </c>
      <c r="E103" s="50" t="str">
        <f>IF(ISERROR(VLOOKUP(B103,'KAYIT LİSTESİ'!$B$4:$H$1046,5,0)),"",(VLOOKUP(B103,'KAYIT LİSTESİ'!$B$4:$H$1046,5,0)))</f>
        <v/>
      </c>
      <c r="F103" s="50" t="str">
        <f>IF(ISERROR(VLOOKUP(B103,'KAYIT LİSTESİ'!$B$4:$H$1046,6,0)),"",(VLOOKUP(B103,'KAYIT LİSTESİ'!$B$4:$H$1046,6,0)))</f>
        <v/>
      </c>
      <c r="G103" s="175"/>
      <c r="H103" s="219"/>
      <c r="J103" s="96">
        <v>28</v>
      </c>
      <c r="K103" s="97" t="s">
        <v>446</v>
      </c>
      <c r="L103" s="266" t="str">
        <f>IF(ISERROR(VLOOKUP(K103,'KAYIT LİSTESİ'!$B$4:$H$1046,2,0)),"",(VLOOKUP(K103,'KAYIT LİSTESİ'!$B$4:$H$1046,2,0)))</f>
        <v/>
      </c>
      <c r="M103" s="98" t="str">
        <f>IF(ISERROR(VLOOKUP(K103,'KAYIT LİSTESİ'!$B$4:$H$1046,4,0)),"",(VLOOKUP(K103,'KAYIT LİSTESİ'!$B$4:$H$1046,4,0)))</f>
        <v/>
      </c>
      <c r="N103" s="188" t="str">
        <f>IF(ISERROR(VLOOKUP(K103,'KAYIT LİSTESİ'!$B$4:$H$1046,5,0)),"",(VLOOKUP(K103,'KAYIT LİSTESİ'!$B$4:$H$1046,5,0)))</f>
        <v/>
      </c>
      <c r="O103" s="188" t="str">
        <f>IF(ISERROR(VLOOKUP(K103,'KAYIT LİSTESİ'!$B$4:$H$1046,6,0)),"",(VLOOKUP(K103,'KAYIT LİSTESİ'!$B$4:$H$1046,6,0)))</f>
        <v/>
      </c>
      <c r="P103" s="206"/>
    </row>
    <row r="104" spans="1:16" ht="36.75" customHeight="1" x14ac:dyDescent="0.2">
      <c r="A104" s="23">
        <v>2</v>
      </c>
      <c r="B104" s="24" t="s">
        <v>293</v>
      </c>
      <c r="C104" s="264" t="str">
        <f>IF(ISERROR(VLOOKUP(B104,'KAYIT LİSTESİ'!$B$4:$H$1046,2,0)),"",(VLOOKUP(B104,'KAYIT LİSTESİ'!$B$4:$H$1046,2,0)))</f>
        <v/>
      </c>
      <c r="D104" s="25" t="str">
        <f>IF(ISERROR(VLOOKUP(B104,'KAYIT LİSTESİ'!$B$4:$H$1046,4,0)),"",(VLOOKUP(B104,'KAYIT LİSTESİ'!$B$4:$H$1046,4,0)))</f>
        <v/>
      </c>
      <c r="E104" s="50" t="str">
        <f>IF(ISERROR(VLOOKUP(B104,'KAYIT LİSTESİ'!$B$4:$H$1046,5,0)),"",(VLOOKUP(B104,'KAYIT LİSTESİ'!$B$4:$H$1046,5,0)))</f>
        <v/>
      </c>
      <c r="F104" s="50" t="str">
        <f>IF(ISERROR(VLOOKUP(B104,'KAYIT LİSTESİ'!$B$4:$H$1046,6,0)),"",(VLOOKUP(B104,'KAYIT LİSTESİ'!$B$4:$H$1046,6,0)))</f>
        <v/>
      </c>
      <c r="G104" s="175"/>
      <c r="H104" s="219"/>
      <c r="J104" s="96">
        <v>29</v>
      </c>
      <c r="K104" s="97" t="s">
        <v>447</v>
      </c>
      <c r="L104" s="266" t="str">
        <f>IF(ISERROR(VLOOKUP(K104,'KAYIT LİSTESİ'!$B$4:$H$1046,2,0)),"",(VLOOKUP(K104,'KAYIT LİSTESİ'!$B$4:$H$1046,2,0)))</f>
        <v/>
      </c>
      <c r="M104" s="98" t="str">
        <f>IF(ISERROR(VLOOKUP(K104,'KAYIT LİSTESİ'!$B$4:$H$1046,4,0)),"",(VLOOKUP(K104,'KAYIT LİSTESİ'!$B$4:$H$1046,4,0)))</f>
        <v/>
      </c>
      <c r="N104" s="188" t="str">
        <f>IF(ISERROR(VLOOKUP(K104,'KAYIT LİSTESİ'!$B$4:$H$1046,5,0)),"",(VLOOKUP(K104,'KAYIT LİSTESİ'!$B$4:$H$1046,5,0)))</f>
        <v/>
      </c>
      <c r="O104" s="188" t="str">
        <f>IF(ISERROR(VLOOKUP(K104,'KAYIT LİSTESİ'!$B$4:$H$1046,6,0)),"",(VLOOKUP(K104,'KAYIT LİSTESİ'!$B$4:$H$1046,6,0)))</f>
        <v/>
      </c>
      <c r="P104" s="206"/>
    </row>
    <row r="105" spans="1:16" ht="36.75" customHeight="1" x14ac:dyDescent="0.2">
      <c r="A105" s="23">
        <v>3</v>
      </c>
      <c r="B105" s="24" t="s">
        <v>294</v>
      </c>
      <c r="C105" s="264" t="str">
        <f>IF(ISERROR(VLOOKUP(B105,'KAYIT LİSTESİ'!$B$4:$H$1046,2,0)),"",(VLOOKUP(B105,'KAYIT LİSTESİ'!$B$4:$H$1046,2,0)))</f>
        <v/>
      </c>
      <c r="D105" s="25" t="str">
        <f>IF(ISERROR(VLOOKUP(B105,'KAYIT LİSTESİ'!$B$4:$H$1046,4,0)),"",(VLOOKUP(B105,'KAYIT LİSTESİ'!$B$4:$H$1046,4,0)))</f>
        <v/>
      </c>
      <c r="E105" s="50" t="str">
        <f>IF(ISERROR(VLOOKUP(B105,'KAYIT LİSTESİ'!$B$4:$H$1046,5,0)),"",(VLOOKUP(B105,'KAYIT LİSTESİ'!$B$4:$H$1046,5,0)))</f>
        <v/>
      </c>
      <c r="F105" s="50" t="str">
        <f>IF(ISERROR(VLOOKUP(B105,'KAYIT LİSTESİ'!$B$4:$H$1046,6,0)),"",(VLOOKUP(B105,'KAYIT LİSTESİ'!$B$4:$H$1046,6,0)))</f>
        <v/>
      </c>
      <c r="G105" s="175"/>
      <c r="H105" s="219"/>
      <c r="J105" s="96">
        <v>30</v>
      </c>
      <c r="K105" s="97" t="s">
        <v>448</v>
      </c>
      <c r="L105" s="266" t="str">
        <f>IF(ISERROR(VLOOKUP(K105,'KAYIT LİSTESİ'!$B$4:$H$1046,2,0)),"",(VLOOKUP(K105,'KAYIT LİSTESİ'!$B$4:$H$1046,2,0)))</f>
        <v/>
      </c>
      <c r="M105" s="98" t="str">
        <f>IF(ISERROR(VLOOKUP(K105,'KAYIT LİSTESİ'!$B$4:$H$1046,4,0)),"",(VLOOKUP(K105,'KAYIT LİSTESİ'!$B$4:$H$1046,4,0)))</f>
        <v/>
      </c>
      <c r="N105" s="188" t="str">
        <f>IF(ISERROR(VLOOKUP(K105,'KAYIT LİSTESİ'!$B$4:$H$1046,5,0)),"",(VLOOKUP(K105,'KAYIT LİSTESİ'!$B$4:$H$1046,5,0)))</f>
        <v/>
      </c>
      <c r="O105" s="188" t="str">
        <f>IF(ISERROR(VLOOKUP(K105,'KAYIT LİSTESİ'!$B$4:$H$1046,6,0)),"",(VLOOKUP(K105,'KAYIT LİSTESİ'!$B$4:$H$1046,6,0)))</f>
        <v/>
      </c>
      <c r="P105" s="206"/>
    </row>
    <row r="106" spans="1:16" ht="36.75" customHeight="1" x14ac:dyDescent="0.2">
      <c r="A106" s="23">
        <v>4</v>
      </c>
      <c r="B106" s="24" t="s">
        <v>295</v>
      </c>
      <c r="C106" s="264" t="str">
        <f>IF(ISERROR(VLOOKUP(B106,'KAYIT LİSTESİ'!$B$4:$H$1046,2,0)),"",(VLOOKUP(B106,'KAYIT LİSTESİ'!$B$4:$H$1046,2,0)))</f>
        <v/>
      </c>
      <c r="D106" s="25" t="str">
        <f>IF(ISERROR(VLOOKUP(B106,'KAYIT LİSTESİ'!$B$4:$H$1046,4,0)),"",(VLOOKUP(B106,'KAYIT LİSTESİ'!$B$4:$H$1046,4,0)))</f>
        <v/>
      </c>
      <c r="E106" s="50" t="str">
        <f>IF(ISERROR(VLOOKUP(B106,'KAYIT LİSTESİ'!$B$4:$H$1046,5,0)),"",(VLOOKUP(B106,'KAYIT LİSTESİ'!$B$4:$H$1046,5,0)))</f>
        <v/>
      </c>
      <c r="F106" s="50" t="str">
        <f>IF(ISERROR(VLOOKUP(B106,'KAYIT LİSTESİ'!$B$4:$H$1046,6,0)),"",(VLOOKUP(B106,'KAYIT LİSTESİ'!$B$4:$H$1046,6,0)))</f>
        <v/>
      </c>
      <c r="G106" s="175"/>
      <c r="H106" s="219"/>
      <c r="J106" s="96">
        <v>31</v>
      </c>
      <c r="K106" s="97" t="s">
        <v>449</v>
      </c>
      <c r="L106" s="266" t="str">
        <f>IF(ISERROR(VLOOKUP(K106,'KAYIT LİSTESİ'!$B$4:$H$1046,2,0)),"",(VLOOKUP(K106,'KAYIT LİSTESİ'!$B$4:$H$1046,2,0)))</f>
        <v/>
      </c>
      <c r="M106" s="98" t="str">
        <f>IF(ISERROR(VLOOKUP(K106,'KAYIT LİSTESİ'!$B$4:$H$1046,4,0)),"",(VLOOKUP(K106,'KAYIT LİSTESİ'!$B$4:$H$1046,4,0)))</f>
        <v/>
      </c>
      <c r="N106" s="188" t="str">
        <f>IF(ISERROR(VLOOKUP(K106,'KAYIT LİSTESİ'!$B$4:$H$1046,5,0)),"",(VLOOKUP(K106,'KAYIT LİSTESİ'!$B$4:$H$1046,5,0)))</f>
        <v/>
      </c>
      <c r="O106" s="188" t="str">
        <f>IF(ISERROR(VLOOKUP(K106,'KAYIT LİSTESİ'!$B$4:$H$1046,6,0)),"",(VLOOKUP(K106,'KAYIT LİSTESİ'!$B$4:$H$1046,6,0)))</f>
        <v/>
      </c>
      <c r="P106" s="206"/>
    </row>
    <row r="107" spans="1:16" ht="36.75" customHeight="1" x14ac:dyDescent="0.2">
      <c r="A107" s="23">
        <v>5</v>
      </c>
      <c r="B107" s="24" t="s">
        <v>296</v>
      </c>
      <c r="C107" s="264" t="str">
        <f>IF(ISERROR(VLOOKUP(B107,'KAYIT LİSTESİ'!$B$4:$H$1046,2,0)),"",(VLOOKUP(B107,'KAYIT LİSTESİ'!$B$4:$H$1046,2,0)))</f>
        <v/>
      </c>
      <c r="D107" s="25" t="str">
        <f>IF(ISERROR(VLOOKUP(B107,'KAYIT LİSTESİ'!$B$4:$H$1046,4,0)),"",(VLOOKUP(B107,'KAYIT LİSTESİ'!$B$4:$H$1046,4,0)))</f>
        <v/>
      </c>
      <c r="E107" s="50" t="str">
        <f>IF(ISERROR(VLOOKUP(B107,'KAYIT LİSTESİ'!$B$4:$H$1046,5,0)),"",(VLOOKUP(B107,'KAYIT LİSTESİ'!$B$4:$H$1046,5,0)))</f>
        <v/>
      </c>
      <c r="F107" s="50" t="str">
        <f>IF(ISERROR(VLOOKUP(B107,'KAYIT LİSTESİ'!$B$4:$H$1046,6,0)),"",(VLOOKUP(B107,'KAYIT LİSTESİ'!$B$4:$H$1046,6,0)))</f>
        <v/>
      </c>
      <c r="G107" s="175"/>
      <c r="H107" s="219"/>
      <c r="J107" s="96">
        <v>32</v>
      </c>
      <c r="K107" s="97" t="s">
        <v>450</v>
      </c>
      <c r="L107" s="266" t="str">
        <f>IF(ISERROR(VLOOKUP(K107,'KAYIT LİSTESİ'!$B$4:$H$1046,2,0)),"",(VLOOKUP(K107,'KAYIT LİSTESİ'!$B$4:$H$1046,2,0)))</f>
        <v/>
      </c>
      <c r="M107" s="98" t="str">
        <f>IF(ISERROR(VLOOKUP(K107,'KAYIT LİSTESİ'!$B$4:$H$1046,4,0)),"",(VLOOKUP(K107,'KAYIT LİSTESİ'!$B$4:$H$1046,4,0)))</f>
        <v/>
      </c>
      <c r="N107" s="188" t="str">
        <f>IF(ISERROR(VLOOKUP(K107,'KAYIT LİSTESİ'!$B$4:$H$1046,5,0)),"",(VLOOKUP(K107,'KAYIT LİSTESİ'!$B$4:$H$1046,5,0)))</f>
        <v/>
      </c>
      <c r="O107" s="188" t="str">
        <f>IF(ISERROR(VLOOKUP(K107,'KAYIT LİSTESİ'!$B$4:$H$1046,6,0)),"",(VLOOKUP(K107,'KAYIT LİSTESİ'!$B$4:$H$1046,6,0)))</f>
        <v/>
      </c>
      <c r="P107" s="206"/>
    </row>
    <row r="108" spans="1:16" ht="36.75" customHeight="1" x14ac:dyDescent="0.2">
      <c r="A108" s="23">
        <v>6</v>
      </c>
      <c r="B108" s="24" t="s">
        <v>297</v>
      </c>
      <c r="C108" s="264" t="str">
        <f>IF(ISERROR(VLOOKUP(B108,'KAYIT LİSTESİ'!$B$4:$H$1046,2,0)),"",(VLOOKUP(B108,'KAYIT LİSTESİ'!$B$4:$H$1046,2,0)))</f>
        <v/>
      </c>
      <c r="D108" s="25" t="str">
        <f>IF(ISERROR(VLOOKUP(B108,'KAYIT LİSTESİ'!$B$4:$H$1046,4,0)),"",(VLOOKUP(B108,'KAYIT LİSTESİ'!$B$4:$H$1046,4,0)))</f>
        <v/>
      </c>
      <c r="E108" s="50" t="str">
        <f>IF(ISERROR(VLOOKUP(B108,'KAYIT LİSTESİ'!$B$4:$H$1046,5,0)),"",(VLOOKUP(B108,'KAYIT LİSTESİ'!$B$4:$H$1046,5,0)))</f>
        <v/>
      </c>
      <c r="F108" s="50" t="str">
        <f>IF(ISERROR(VLOOKUP(B108,'KAYIT LİSTESİ'!$B$4:$H$1046,6,0)),"",(VLOOKUP(B108,'KAYIT LİSTESİ'!$B$4:$H$1046,6,0)))</f>
        <v/>
      </c>
      <c r="G108" s="175"/>
      <c r="H108" s="219"/>
      <c r="J108" s="96">
        <v>33</v>
      </c>
      <c r="K108" s="97" t="s">
        <v>451</v>
      </c>
      <c r="L108" s="266" t="str">
        <f>IF(ISERROR(VLOOKUP(K108,'KAYIT LİSTESİ'!$B$4:$H$1046,2,0)),"",(VLOOKUP(K108,'KAYIT LİSTESİ'!$B$4:$H$1046,2,0)))</f>
        <v/>
      </c>
      <c r="M108" s="98" t="str">
        <f>IF(ISERROR(VLOOKUP(K108,'KAYIT LİSTESİ'!$B$4:$H$1046,4,0)),"",(VLOOKUP(K108,'KAYIT LİSTESİ'!$B$4:$H$1046,4,0)))</f>
        <v/>
      </c>
      <c r="N108" s="188" t="str">
        <f>IF(ISERROR(VLOOKUP(K108,'KAYIT LİSTESİ'!$B$4:$H$1046,5,0)),"",(VLOOKUP(K108,'KAYIT LİSTESİ'!$B$4:$H$1046,5,0)))</f>
        <v/>
      </c>
      <c r="O108" s="188" t="str">
        <f>IF(ISERROR(VLOOKUP(K108,'KAYIT LİSTESİ'!$B$4:$H$1046,6,0)),"",(VLOOKUP(K108,'KAYIT LİSTESİ'!$B$4:$H$1046,6,0)))</f>
        <v/>
      </c>
      <c r="P108" s="206"/>
    </row>
    <row r="109" spans="1:16" ht="36.75" customHeight="1" x14ac:dyDescent="0.2">
      <c r="A109" s="23">
        <v>7</v>
      </c>
      <c r="B109" s="24" t="s">
        <v>298</v>
      </c>
      <c r="C109" s="264" t="str">
        <f>IF(ISERROR(VLOOKUP(B109,'KAYIT LİSTESİ'!$B$4:$H$1046,2,0)),"",(VLOOKUP(B109,'KAYIT LİSTESİ'!$B$4:$H$1046,2,0)))</f>
        <v/>
      </c>
      <c r="D109" s="25" t="str">
        <f>IF(ISERROR(VLOOKUP(B109,'KAYIT LİSTESİ'!$B$4:$H$1046,4,0)),"",(VLOOKUP(B109,'KAYIT LİSTESİ'!$B$4:$H$1046,4,0)))</f>
        <v/>
      </c>
      <c r="E109" s="50" t="str">
        <f>IF(ISERROR(VLOOKUP(B109,'KAYIT LİSTESİ'!$B$4:$H$1046,5,0)),"",(VLOOKUP(B109,'KAYIT LİSTESİ'!$B$4:$H$1046,5,0)))</f>
        <v/>
      </c>
      <c r="F109" s="50" t="str">
        <f>IF(ISERROR(VLOOKUP(B109,'KAYIT LİSTESİ'!$B$4:$H$1046,6,0)),"",(VLOOKUP(B109,'KAYIT LİSTESİ'!$B$4:$H$1046,6,0)))</f>
        <v/>
      </c>
      <c r="G109" s="175"/>
      <c r="H109" s="219"/>
      <c r="J109" s="96">
        <v>34</v>
      </c>
      <c r="K109" s="97" t="s">
        <v>452</v>
      </c>
      <c r="L109" s="266" t="str">
        <f>IF(ISERROR(VLOOKUP(K109,'KAYIT LİSTESİ'!$B$4:$H$1046,2,0)),"",(VLOOKUP(K109,'KAYIT LİSTESİ'!$B$4:$H$1046,2,0)))</f>
        <v/>
      </c>
      <c r="M109" s="98" t="str">
        <f>IF(ISERROR(VLOOKUP(K109,'KAYIT LİSTESİ'!$B$4:$H$1046,4,0)),"",(VLOOKUP(K109,'KAYIT LİSTESİ'!$B$4:$H$1046,4,0)))</f>
        <v/>
      </c>
      <c r="N109" s="188" t="str">
        <f>IF(ISERROR(VLOOKUP(K109,'KAYIT LİSTESİ'!$B$4:$H$1046,5,0)),"",(VLOOKUP(K109,'KAYIT LİSTESİ'!$B$4:$H$1046,5,0)))</f>
        <v/>
      </c>
      <c r="O109" s="188" t="str">
        <f>IF(ISERROR(VLOOKUP(K109,'KAYIT LİSTESİ'!$B$4:$H$1046,6,0)),"",(VLOOKUP(K109,'KAYIT LİSTESİ'!$B$4:$H$1046,6,0)))</f>
        <v/>
      </c>
      <c r="P109" s="206"/>
    </row>
    <row r="110" spans="1:16" ht="36.75" customHeight="1" x14ac:dyDescent="0.2">
      <c r="A110" s="23">
        <v>8</v>
      </c>
      <c r="B110" s="24" t="s">
        <v>299</v>
      </c>
      <c r="C110" s="264" t="str">
        <f>IF(ISERROR(VLOOKUP(B110,'KAYIT LİSTESİ'!$B$4:$H$1046,2,0)),"",(VLOOKUP(B110,'KAYIT LİSTESİ'!$B$4:$H$1046,2,0)))</f>
        <v/>
      </c>
      <c r="D110" s="25" t="str">
        <f>IF(ISERROR(VLOOKUP(B110,'KAYIT LİSTESİ'!$B$4:$H$1046,4,0)),"",(VLOOKUP(B110,'KAYIT LİSTESİ'!$B$4:$H$1046,4,0)))</f>
        <v/>
      </c>
      <c r="E110" s="50" t="str">
        <f>IF(ISERROR(VLOOKUP(B110,'KAYIT LİSTESİ'!$B$4:$H$1046,5,0)),"",(VLOOKUP(B110,'KAYIT LİSTESİ'!$B$4:$H$1046,5,0)))</f>
        <v/>
      </c>
      <c r="F110" s="50" t="str">
        <f>IF(ISERROR(VLOOKUP(B110,'KAYIT LİSTESİ'!$B$4:$H$1046,6,0)),"",(VLOOKUP(B110,'KAYIT LİSTESİ'!$B$4:$H$1046,6,0)))</f>
        <v/>
      </c>
      <c r="G110" s="175"/>
      <c r="H110" s="219"/>
      <c r="J110" s="96">
        <v>35</v>
      </c>
      <c r="K110" s="97" t="s">
        <v>453</v>
      </c>
      <c r="L110" s="266" t="str">
        <f>IF(ISERROR(VLOOKUP(K110,'KAYIT LİSTESİ'!$B$4:$H$1046,2,0)),"",(VLOOKUP(K110,'KAYIT LİSTESİ'!$B$4:$H$1046,2,0)))</f>
        <v/>
      </c>
      <c r="M110" s="98" t="str">
        <f>IF(ISERROR(VLOOKUP(K110,'KAYIT LİSTESİ'!$B$4:$H$1046,4,0)),"",(VLOOKUP(K110,'KAYIT LİSTESİ'!$B$4:$H$1046,4,0)))</f>
        <v/>
      </c>
      <c r="N110" s="188" t="str">
        <f>IF(ISERROR(VLOOKUP(K110,'KAYIT LİSTESİ'!$B$4:$H$1046,5,0)),"",(VLOOKUP(K110,'KAYIT LİSTESİ'!$B$4:$H$1046,5,0)))</f>
        <v/>
      </c>
      <c r="O110" s="188" t="str">
        <f>IF(ISERROR(VLOOKUP(K110,'KAYIT LİSTESİ'!$B$4:$H$1046,6,0)),"",(VLOOKUP(K110,'KAYIT LİSTESİ'!$B$4:$H$1046,6,0)))</f>
        <v/>
      </c>
      <c r="P110" s="206"/>
    </row>
    <row r="111" spans="1:16" ht="36.75" customHeight="1" x14ac:dyDescent="0.2">
      <c r="A111" s="23">
        <v>9</v>
      </c>
      <c r="B111" s="24" t="s">
        <v>300</v>
      </c>
      <c r="C111" s="264" t="str">
        <f>IF(ISERROR(VLOOKUP(B111,'KAYIT LİSTESİ'!$B$4:$H$1046,2,0)),"",(VLOOKUP(B111,'KAYIT LİSTESİ'!$B$4:$H$1046,2,0)))</f>
        <v/>
      </c>
      <c r="D111" s="25" t="str">
        <f>IF(ISERROR(VLOOKUP(B111,'KAYIT LİSTESİ'!$B$4:$H$1046,4,0)),"",(VLOOKUP(B111,'KAYIT LİSTESİ'!$B$4:$H$1046,4,0)))</f>
        <v/>
      </c>
      <c r="E111" s="50" t="str">
        <f>IF(ISERROR(VLOOKUP(B111,'KAYIT LİSTESİ'!$B$4:$H$1046,5,0)),"",(VLOOKUP(B111,'KAYIT LİSTESİ'!$B$4:$H$1046,5,0)))</f>
        <v/>
      </c>
      <c r="F111" s="50" t="str">
        <f>IF(ISERROR(VLOOKUP(B111,'KAYIT LİSTESİ'!$B$4:$H$1046,6,0)),"",(VLOOKUP(B111,'KAYIT LİSTESİ'!$B$4:$H$1046,6,0)))</f>
        <v/>
      </c>
      <c r="G111" s="175"/>
      <c r="H111" s="219"/>
      <c r="J111" s="96">
        <v>36</v>
      </c>
      <c r="K111" s="97" t="s">
        <v>454</v>
      </c>
      <c r="L111" s="266" t="str">
        <f>IF(ISERROR(VLOOKUP(K111,'KAYIT LİSTESİ'!$B$4:$H$1046,2,0)),"",(VLOOKUP(K111,'KAYIT LİSTESİ'!$B$4:$H$1046,2,0)))</f>
        <v/>
      </c>
      <c r="M111" s="98" t="str">
        <f>IF(ISERROR(VLOOKUP(K111,'KAYIT LİSTESİ'!$B$4:$H$1046,4,0)),"",(VLOOKUP(K111,'KAYIT LİSTESİ'!$B$4:$H$1046,4,0)))</f>
        <v/>
      </c>
      <c r="N111" s="188" t="str">
        <f>IF(ISERROR(VLOOKUP(K111,'KAYIT LİSTESİ'!$B$4:$H$1046,5,0)),"",(VLOOKUP(K111,'KAYIT LİSTESİ'!$B$4:$H$1046,5,0)))</f>
        <v/>
      </c>
      <c r="O111" s="188" t="str">
        <f>IF(ISERROR(VLOOKUP(K111,'KAYIT LİSTESİ'!$B$4:$H$1046,6,0)),"",(VLOOKUP(K111,'KAYIT LİSTESİ'!$B$4:$H$1046,6,0)))</f>
        <v/>
      </c>
      <c r="P111" s="206"/>
    </row>
    <row r="112" spans="1:16" ht="36.75" customHeight="1" x14ac:dyDescent="0.2">
      <c r="A112" s="23">
        <v>10</v>
      </c>
      <c r="B112" s="24" t="s">
        <v>301</v>
      </c>
      <c r="C112" s="264" t="str">
        <f>IF(ISERROR(VLOOKUP(B112,'KAYIT LİSTESİ'!$B$4:$H$1046,2,0)),"",(VLOOKUP(B112,'KAYIT LİSTESİ'!$B$4:$H$1046,2,0)))</f>
        <v/>
      </c>
      <c r="D112" s="25" t="str">
        <f>IF(ISERROR(VLOOKUP(B112,'KAYIT LİSTESİ'!$B$4:$H$1046,4,0)),"",(VLOOKUP(B112,'KAYIT LİSTESİ'!$B$4:$H$1046,4,0)))</f>
        <v/>
      </c>
      <c r="E112" s="50" t="str">
        <f>IF(ISERROR(VLOOKUP(B112,'KAYIT LİSTESİ'!$B$4:$H$1046,5,0)),"",(VLOOKUP(B112,'KAYIT LİSTESİ'!$B$4:$H$1046,5,0)))</f>
        <v/>
      </c>
      <c r="F112" s="50" t="str">
        <f>IF(ISERROR(VLOOKUP(B112,'KAYIT LİSTESİ'!$B$4:$H$1046,6,0)),"",(VLOOKUP(B112,'KAYIT LİSTESİ'!$B$4:$H$1046,6,0)))</f>
        <v/>
      </c>
      <c r="G112" s="175"/>
      <c r="H112" s="219"/>
      <c r="J112" s="96">
        <v>37</v>
      </c>
      <c r="K112" s="97" t="s">
        <v>455</v>
      </c>
      <c r="L112" s="266" t="str">
        <f>IF(ISERROR(VLOOKUP(K112,'KAYIT LİSTESİ'!$B$4:$H$1046,2,0)),"",(VLOOKUP(K112,'KAYIT LİSTESİ'!$B$4:$H$1046,2,0)))</f>
        <v/>
      </c>
      <c r="M112" s="98" t="str">
        <f>IF(ISERROR(VLOOKUP(K112,'KAYIT LİSTESİ'!$B$4:$H$1046,4,0)),"",(VLOOKUP(K112,'KAYIT LİSTESİ'!$B$4:$H$1046,4,0)))</f>
        <v/>
      </c>
      <c r="N112" s="188" t="str">
        <f>IF(ISERROR(VLOOKUP(K112,'KAYIT LİSTESİ'!$B$4:$H$1046,5,0)),"",(VLOOKUP(K112,'KAYIT LİSTESİ'!$B$4:$H$1046,5,0)))</f>
        <v/>
      </c>
      <c r="O112" s="188" t="str">
        <f>IF(ISERROR(VLOOKUP(K112,'KAYIT LİSTESİ'!$B$4:$H$1046,6,0)),"",(VLOOKUP(K112,'KAYIT LİSTESİ'!$B$4:$H$1046,6,0)))</f>
        <v/>
      </c>
      <c r="P112" s="206"/>
    </row>
    <row r="113" spans="1:16" ht="36.75" customHeight="1" x14ac:dyDescent="0.2">
      <c r="A113" s="23">
        <v>11</v>
      </c>
      <c r="B113" s="24" t="s">
        <v>302</v>
      </c>
      <c r="C113" s="264" t="str">
        <f>IF(ISERROR(VLOOKUP(B113,'KAYIT LİSTESİ'!$B$4:$H$1046,2,0)),"",(VLOOKUP(B113,'KAYIT LİSTESİ'!$B$4:$H$1046,2,0)))</f>
        <v/>
      </c>
      <c r="D113" s="25" t="str">
        <f>IF(ISERROR(VLOOKUP(B113,'KAYIT LİSTESİ'!$B$4:$H$1046,4,0)),"",(VLOOKUP(B113,'KAYIT LİSTESİ'!$B$4:$H$1046,4,0)))</f>
        <v/>
      </c>
      <c r="E113" s="50" t="str">
        <f>IF(ISERROR(VLOOKUP(B113,'KAYIT LİSTESİ'!$B$4:$H$1046,5,0)),"",(VLOOKUP(B113,'KAYIT LİSTESİ'!$B$4:$H$1046,5,0)))</f>
        <v/>
      </c>
      <c r="F113" s="50" t="str">
        <f>IF(ISERROR(VLOOKUP(B113,'KAYIT LİSTESİ'!$B$4:$H$1046,6,0)),"",(VLOOKUP(B113,'KAYIT LİSTESİ'!$B$4:$H$1046,6,0)))</f>
        <v/>
      </c>
      <c r="G113" s="175"/>
      <c r="H113" s="219"/>
      <c r="J113" s="96">
        <v>38</v>
      </c>
      <c r="K113" s="97" t="s">
        <v>456</v>
      </c>
      <c r="L113" s="266" t="str">
        <f>IF(ISERROR(VLOOKUP(K113,'KAYIT LİSTESİ'!$B$4:$H$1046,2,0)),"",(VLOOKUP(K113,'KAYIT LİSTESİ'!$B$4:$H$1046,2,0)))</f>
        <v/>
      </c>
      <c r="M113" s="98" t="str">
        <f>IF(ISERROR(VLOOKUP(K113,'KAYIT LİSTESİ'!$B$4:$H$1046,4,0)),"",(VLOOKUP(K113,'KAYIT LİSTESİ'!$B$4:$H$1046,4,0)))</f>
        <v/>
      </c>
      <c r="N113" s="188" t="str">
        <f>IF(ISERROR(VLOOKUP(K113,'KAYIT LİSTESİ'!$B$4:$H$1046,5,0)),"",(VLOOKUP(K113,'KAYIT LİSTESİ'!$B$4:$H$1046,5,0)))</f>
        <v/>
      </c>
      <c r="O113" s="188" t="str">
        <f>IF(ISERROR(VLOOKUP(K113,'KAYIT LİSTESİ'!$B$4:$H$1046,6,0)),"",(VLOOKUP(K113,'KAYIT LİSTESİ'!$B$4:$H$1046,6,0)))</f>
        <v/>
      </c>
      <c r="P113" s="206"/>
    </row>
    <row r="114" spans="1:16" ht="36.75" customHeight="1" x14ac:dyDescent="0.2">
      <c r="A114" s="23">
        <v>12</v>
      </c>
      <c r="B114" s="24" t="s">
        <v>303</v>
      </c>
      <c r="C114" s="264" t="str">
        <f>IF(ISERROR(VLOOKUP(B114,'KAYIT LİSTESİ'!$B$4:$H$1046,2,0)),"",(VLOOKUP(B114,'KAYIT LİSTESİ'!$B$4:$H$1046,2,0)))</f>
        <v/>
      </c>
      <c r="D114" s="25" t="str">
        <f>IF(ISERROR(VLOOKUP(B114,'KAYIT LİSTESİ'!$B$4:$H$1046,4,0)),"",(VLOOKUP(B114,'KAYIT LİSTESİ'!$B$4:$H$1046,4,0)))</f>
        <v/>
      </c>
      <c r="E114" s="50" t="str">
        <f>IF(ISERROR(VLOOKUP(B114,'KAYIT LİSTESİ'!$B$4:$H$1046,5,0)),"",(VLOOKUP(B114,'KAYIT LİSTESİ'!$B$4:$H$1046,5,0)))</f>
        <v/>
      </c>
      <c r="F114" s="50" t="str">
        <f>IF(ISERROR(VLOOKUP(B114,'KAYIT LİSTESİ'!$B$4:$H$1046,6,0)),"",(VLOOKUP(B114,'KAYIT LİSTESİ'!$B$4:$H$1046,6,0)))</f>
        <v/>
      </c>
      <c r="G114" s="175"/>
      <c r="H114" s="219"/>
      <c r="J114" s="96">
        <v>39</v>
      </c>
      <c r="K114" s="97" t="s">
        <v>457</v>
      </c>
      <c r="L114" s="266" t="str">
        <f>IF(ISERROR(VLOOKUP(K114,'KAYIT LİSTESİ'!$B$4:$H$1046,2,0)),"",(VLOOKUP(K114,'KAYIT LİSTESİ'!$B$4:$H$1046,2,0)))</f>
        <v/>
      </c>
      <c r="M114" s="98" t="str">
        <f>IF(ISERROR(VLOOKUP(K114,'KAYIT LİSTESİ'!$B$4:$H$1046,4,0)),"",(VLOOKUP(K114,'KAYIT LİSTESİ'!$B$4:$H$1046,4,0)))</f>
        <v/>
      </c>
      <c r="N114" s="188" t="str">
        <f>IF(ISERROR(VLOOKUP(K114,'KAYIT LİSTESİ'!$B$4:$H$1046,5,0)),"",(VLOOKUP(K114,'KAYIT LİSTESİ'!$B$4:$H$1046,5,0)))</f>
        <v/>
      </c>
      <c r="O114" s="188" t="str">
        <f>IF(ISERROR(VLOOKUP(K114,'KAYIT LİSTESİ'!$B$4:$H$1046,6,0)),"",(VLOOKUP(K114,'KAYIT LİSTESİ'!$B$4:$H$1046,6,0)))</f>
        <v/>
      </c>
      <c r="P114" s="206"/>
    </row>
    <row r="115" spans="1:16" ht="36.75" customHeight="1" x14ac:dyDescent="0.2">
      <c r="A115" s="557" t="s">
        <v>18</v>
      </c>
      <c r="B115" s="558"/>
      <c r="C115" s="558"/>
      <c r="D115" s="558"/>
      <c r="E115" s="558"/>
      <c r="F115" s="558"/>
      <c r="G115" s="558"/>
      <c r="H115" s="219"/>
      <c r="J115" s="96">
        <v>40</v>
      </c>
      <c r="K115" s="97" t="s">
        <v>458</v>
      </c>
      <c r="L115" s="266" t="str">
        <f>IF(ISERROR(VLOOKUP(K115,'KAYIT LİSTESİ'!$B$4:$H$1046,2,0)),"",(VLOOKUP(K115,'KAYIT LİSTESİ'!$B$4:$H$1046,2,0)))</f>
        <v/>
      </c>
      <c r="M115" s="98" t="str">
        <f>IF(ISERROR(VLOOKUP(K115,'KAYIT LİSTESİ'!$B$4:$H$1046,4,0)),"",(VLOOKUP(K115,'KAYIT LİSTESİ'!$B$4:$H$1046,4,0)))</f>
        <v/>
      </c>
      <c r="N115" s="188" t="str">
        <f>IF(ISERROR(VLOOKUP(K115,'KAYIT LİSTESİ'!$B$4:$H$1046,5,0)),"",(VLOOKUP(K115,'KAYIT LİSTESİ'!$B$4:$H$1046,5,0)))</f>
        <v/>
      </c>
      <c r="O115" s="188" t="str">
        <f>IF(ISERROR(VLOOKUP(K115,'KAYIT LİSTESİ'!$B$4:$H$1046,6,0)),"",(VLOOKUP(K115,'KAYIT LİSTESİ'!$B$4:$H$1046,6,0)))</f>
        <v/>
      </c>
      <c r="P115" s="206"/>
    </row>
    <row r="116" spans="1:16" ht="36.75" customHeight="1" x14ac:dyDescent="0.3">
      <c r="A116" s="198" t="s">
        <v>12</v>
      </c>
      <c r="B116" s="198" t="s">
        <v>98</v>
      </c>
      <c r="C116" s="198" t="s">
        <v>97</v>
      </c>
      <c r="D116" s="199" t="s">
        <v>13</v>
      </c>
      <c r="E116" s="200" t="s">
        <v>14</v>
      </c>
      <c r="F116" s="200" t="s">
        <v>219</v>
      </c>
      <c r="G116" s="201" t="s">
        <v>271</v>
      </c>
      <c r="H116" s="219"/>
      <c r="J116" s="561" t="s">
        <v>274</v>
      </c>
      <c r="K116" s="561"/>
      <c r="L116" s="561"/>
      <c r="M116" s="561"/>
      <c r="N116" s="561"/>
      <c r="O116" s="561"/>
      <c r="P116" s="561"/>
    </row>
    <row r="117" spans="1:16" ht="36.75" customHeight="1" x14ac:dyDescent="0.2">
      <c r="A117" s="23">
        <v>1</v>
      </c>
      <c r="B117" s="24" t="s">
        <v>304</v>
      </c>
      <c r="C117" s="264" t="str">
        <f>IF(ISERROR(VLOOKUP(B117,'KAYIT LİSTESİ'!$B$4:$H$1046,2,0)),"",(VLOOKUP(B117,'KAYIT LİSTESİ'!$B$4:$H$1046,2,0)))</f>
        <v/>
      </c>
      <c r="D117" s="25" t="str">
        <f>IF(ISERROR(VLOOKUP(B117,'KAYIT LİSTESİ'!$B$4:$H$1046,4,0)),"",(VLOOKUP(B117,'KAYIT LİSTESİ'!$B$4:$H$1046,4,0)))</f>
        <v/>
      </c>
      <c r="E117" s="50" t="str">
        <f>IF(ISERROR(VLOOKUP(B117,'KAYIT LİSTESİ'!$B$4:$H$1046,5,0)),"",(VLOOKUP(B117,'KAYIT LİSTESİ'!$B$4:$H$1046,5,0)))</f>
        <v/>
      </c>
      <c r="F117" s="50" t="str">
        <f>IF(ISERROR(VLOOKUP(B117,'KAYIT LİSTESİ'!$B$4:$H$1046,6,0)),"",(VLOOKUP(B117,'KAYIT LİSTESİ'!$B$4:$H$1046,6,0)))</f>
        <v/>
      </c>
      <c r="G117" s="175"/>
      <c r="H117" s="219"/>
      <c r="J117" s="559" t="s">
        <v>6</v>
      </c>
      <c r="K117" s="562"/>
      <c r="L117" s="559" t="s">
        <v>96</v>
      </c>
      <c r="M117" s="559" t="s">
        <v>21</v>
      </c>
      <c r="N117" s="559" t="s">
        <v>7</v>
      </c>
      <c r="O117" s="559" t="s">
        <v>218</v>
      </c>
      <c r="P117" s="559" t="s">
        <v>271</v>
      </c>
    </row>
    <row r="118" spans="1:16" ht="36.75" customHeight="1" x14ac:dyDescent="0.2">
      <c r="A118" s="23">
        <v>2</v>
      </c>
      <c r="B118" s="24" t="s">
        <v>305</v>
      </c>
      <c r="C118" s="264" t="str">
        <f>IF(ISERROR(VLOOKUP(B118,'KAYIT LİSTESİ'!$B$4:$H$1046,2,0)),"",(VLOOKUP(B118,'KAYIT LİSTESİ'!$B$4:$H$1046,2,0)))</f>
        <v/>
      </c>
      <c r="D118" s="25" t="str">
        <f>IF(ISERROR(VLOOKUP(B118,'KAYIT LİSTESİ'!$B$4:$H$1046,4,0)),"",(VLOOKUP(B118,'KAYIT LİSTESİ'!$B$4:$H$1046,4,0)))</f>
        <v/>
      </c>
      <c r="E118" s="50" t="str">
        <f>IF(ISERROR(VLOOKUP(B118,'KAYIT LİSTESİ'!$B$4:$H$1046,5,0)),"",(VLOOKUP(B118,'KAYIT LİSTESİ'!$B$4:$H$1046,5,0)))</f>
        <v/>
      </c>
      <c r="F118" s="50" t="str">
        <f>IF(ISERROR(VLOOKUP(B118,'KAYIT LİSTESİ'!$B$4:$H$1046,6,0)),"",(VLOOKUP(B118,'KAYIT LİSTESİ'!$B$4:$H$1046,6,0)))</f>
        <v/>
      </c>
      <c r="G118" s="175"/>
      <c r="H118" s="219"/>
      <c r="J118" s="560"/>
      <c r="K118" s="562"/>
      <c r="L118" s="560"/>
      <c r="M118" s="560"/>
      <c r="N118" s="560"/>
      <c r="O118" s="560"/>
      <c r="P118" s="560"/>
    </row>
    <row r="119" spans="1:16" ht="36.75" customHeight="1" x14ac:dyDescent="0.2">
      <c r="A119" s="23">
        <v>3</v>
      </c>
      <c r="B119" s="24" t="s">
        <v>306</v>
      </c>
      <c r="C119" s="264" t="str">
        <f>IF(ISERROR(VLOOKUP(B119,'KAYIT LİSTESİ'!$B$4:$H$1046,2,0)),"",(VLOOKUP(B119,'KAYIT LİSTESİ'!$B$4:$H$1046,2,0)))</f>
        <v/>
      </c>
      <c r="D119" s="25" t="str">
        <f>IF(ISERROR(VLOOKUP(B119,'KAYIT LİSTESİ'!$B$4:$H$1046,4,0)),"",(VLOOKUP(B119,'KAYIT LİSTESİ'!$B$4:$H$1046,4,0)))</f>
        <v/>
      </c>
      <c r="E119" s="50" t="str">
        <f>IF(ISERROR(VLOOKUP(B119,'KAYIT LİSTESİ'!$B$4:$H$1046,5,0)),"",(VLOOKUP(B119,'KAYIT LİSTESİ'!$B$4:$H$1046,5,0)))</f>
        <v/>
      </c>
      <c r="F119" s="50" t="str">
        <f>IF(ISERROR(VLOOKUP(B119,'KAYIT LİSTESİ'!$B$4:$H$1046,6,0)),"",(VLOOKUP(B119,'KAYIT LİSTESİ'!$B$4:$H$1046,6,0)))</f>
        <v/>
      </c>
      <c r="G119" s="175"/>
      <c r="H119" s="219"/>
      <c r="J119" s="73">
        <v>1</v>
      </c>
      <c r="K119" s="203" t="s">
        <v>220</v>
      </c>
      <c r="L119" s="265" t="str">
        <f>IF(ISERROR(VLOOKUP(K119,'KAYIT LİSTESİ'!$B$4:$H$1046,2,0)),"",(VLOOKUP(K119,'KAYIT LİSTESİ'!$B$4:$H$1046,2,0)))</f>
        <v/>
      </c>
      <c r="M119" s="205" t="str">
        <f>IF(ISERROR(VLOOKUP(K119,'KAYIT LİSTESİ'!$B$4:$H$1046,4,0)),"",(VLOOKUP(K119,'KAYIT LİSTESİ'!$B$4:$H$1046,4,0)))</f>
        <v/>
      </c>
      <c r="N119" s="233" t="str">
        <f>IF(ISERROR(VLOOKUP(K119,'KAYIT LİSTESİ'!$B$4:$H$1046,5,0)),"",(VLOOKUP(K119,'KAYIT LİSTESİ'!$B$4:$H$1046,5,0)))</f>
        <v/>
      </c>
      <c r="O119" s="233" t="str">
        <f>IF(ISERROR(VLOOKUP(K119,'KAYIT LİSTESİ'!$B$4:$H$1046,6,0)),"",(VLOOKUP(K119,'KAYIT LİSTESİ'!$B$4:$H$1046,6,0)))</f>
        <v/>
      </c>
      <c r="P119" s="206"/>
    </row>
    <row r="120" spans="1:16" ht="36.75" customHeight="1" x14ac:dyDescent="0.2">
      <c r="A120" s="23">
        <v>4</v>
      </c>
      <c r="B120" s="24" t="s">
        <v>307</v>
      </c>
      <c r="C120" s="264" t="str">
        <f>IF(ISERROR(VLOOKUP(B120,'KAYIT LİSTESİ'!$B$4:$H$1046,2,0)),"",(VLOOKUP(B120,'KAYIT LİSTESİ'!$B$4:$H$1046,2,0)))</f>
        <v/>
      </c>
      <c r="D120" s="25" t="str">
        <f>IF(ISERROR(VLOOKUP(B120,'KAYIT LİSTESİ'!$B$4:$H$1046,4,0)),"",(VLOOKUP(B120,'KAYIT LİSTESİ'!$B$4:$H$1046,4,0)))</f>
        <v/>
      </c>
      <c r="E120" s="50" t="str">
        <f>IF(ISERROR(VLOOKUP(B120,'KAYIT LİSTESİ'!$B$4:$H$1046,5,0)),"",(VLOOKUP(B120,'KAYIT LİSTESİ'!$B$4:$H$1046,5,0)))</f>
        <v/>
      </c>
      <c r="F120" s="50" t="str">
        <f>IF(ISERROR(VLOOKUP(B120,'KAYIT LİSTESİ'!$B$4:$H$1046,6,0)),"",(VLOOKUP(B120,'KAYIT LİSTESİ'!$B$4:$H$1046,6,0)))</f>
        <v/>
      </c>
      <c r="G120" s="175"/>
      <c r="H120" s="219"/>
      <c r="J120" s="73">
        <v>2</v>
      </c>
      <c r="K120" s="203" t="s">
        <v>221</v>
      </c>
      <c r="L120" s="265" t="str">
        <f>IF(ISERROR(VLOOKUP(K120,'KAYIT LİSTESİ'!$B$4:$H$1046,2,0)),"",(VLOOKUP(K120,'KAYIT LİSTESİ'!$B$4:$H$1046,2,0)))</f>
        <v/>
      </c>
      <c r="M120" s="205" t="str">
        <f>IF(ISERROR(VLOOKUP(K120,'KAYIT LİSTESİ'!$B$4:$H$1046,4,0)),"",(VLOOKUP(K120,'KAYIT LİSTESİ'!$B$4:$H$1046,4,0)))</f>
        <v/>
      </c>
      <c r="N120" s="233" t="str">
        <f>IF(ISERROR(VLOOKUP(K120,'KAYIT LİSTESİ'!$B$4:$H$1046,5,0)),"",(VLOOKUP(K120,'KAYIT LİSTESİ'!$B$4:$H$1046,5,0)))</f>
        <v/>
      </c>
      <c r="O120" s="233" t="str">
        <f>IF(ISERROR(VLOOKUP(K120,'KAYIT LİSTESİ'!$B$4:$H$1046,6,0)),"",(VLOOKUP(K120,'KAYIT LİSTESİ'!$B$4:$H$1046,6,0)))</f>
        <v/>
      </c>
      <c r="P120" s="206"/>
    </row>
    <row r="121" spans="1:16" ht="36.75" customHeight="1" x14ac:dyDescent="0.2">
      <c r="A121" s="23">
        <v>5</v>
      </c>
      <c r="B121" s="24" t="s">
        <v>308</v>
      </c>
      <c r="C121" s="264" t="str">
        <f>IF(ISERROR(VLOOKUP(B121,'KAYIT LİSTESİ'!$B$4:$H$1046,2,0)),"",(VLOOKUP(B121,'KAYIT LİSTESİ'!$B$4:$H$1046,2,0)))</f>
        <v/>
      </c>
      <c r="D121" s="25" t="str">
        <f>IF(ISERROR(VLOOKUP(B121,'KAYIT LİSTESİ'!$B$4:$H$1046,4,0)),"",(VLOOKUP(B121,'KAYIT LİSTESİ'!$B$4:$H$1046,4,0)))</f>
        <v/>
      </c>
      <c r="E121" s="50" t="str">
        <f>IF(ISERROR(VLOOKUP(B121,'KAYIT LİSTESİ'!$B$4:$H$1046,5,0)),"",(VLOOKUP(B121,'KAYIT LİSTESİ'!$B$4:$H$1046,5,0)))</f>
        <v/>
      </c>
      <c r="F121" s="50" t="str">
        <f>IF(ISERROR(VLOOKUP(B121,'KAYIT LİSTESİ'!$B$4:$H$1046,6,0)),"",(VLOOKUP(B121,'KAYIT LİSTESİ'!$B$4:$H$1046,6,0)))</f>
        <v/>
      </c>
      <c r="G121" s="175"/>
      <c r="H121" s="219"/>
      <c r="J121" s="73">
        <v>3</v>
      </c>
      <c r="K121" s="203" t="s">
        <v>222</v>
      </c>
      <c r="L121" s="265" t="str">
        <f>IF(ISERROR(VLOOKUP(K121,'KAYIT LİSTESİ'!$B$4:$H$1046,2,0)),"",(VLOOKUP(K121,'KAYIT LİSTESİ'!$B$4:$H$1046,2,0)))</f>
        <v/>
      </c>
      <c r="M121" s="205" t="str">
        <f>IF(ISERROR(VLOOKUP(K121,'KAYIT LİSTESİ'!$B$4:$H$1046,4,0)),"",(VLOOKUP(K121,'KAYIT LİSTESİ'!$B$4:$H$1046,4,0)))</f>
        <v/>
      </c>
      <c r="N121" s="233" t="str">
        <f>IF(ISERROR(VLOOKUP(K121,'KAYIT LİSTESİ'!$B$4:$H$1046,5,0)),"",(VLOOKUP(K121,'KAYIT LİSTESİ'!$B$4:$H$1046,5,0)))</f>
        <v/>
      </c>
      <c r="O121" s="233" t="str">
        <f>IF(ISERROR(VLOOKUP(K121,'KAYIT LİSTESİ'!$B$4:$H$1046,6,0)),"",(VLOOKUP(K121,'KAYIT LİSTESİ'!$B$4:$H$1046,6,0)))</f>
        <v/>
      </c>
      <c r="P121" s="206"/>
    </row>
    <row r="122" spans="1:16" ht="36.75" customHeight="1" x14ac:dyDescent="0.2">
      <c r="A122" s="23">
        <v>6</v>
      </c>
      <c r="B122" s="24" t="s">
        <v>309</v>
      </c>
      <c r="C122" s="264" t="str">
        <f>IF(ISERROR(VLOOKUP(B122,'KAYIT LİSTESİ'!$B$4:$H$1046,2,0)),"",(VLOOKUP(B122,'KAYIT LİSTESİ'!$B$4:$H$1046,2,0)))</f>
        <v/>
      </c>
      <c r="D122" s="25" t="str">
        <f>IF(ISERROR(VLOOKUP(B122,'KAYIT LİSTESİ'!$B$4:$H$1046,4,0)),"",(VLOOKUP(B122,'KAYIT LİSTESİ'!$B$4:$H$1046,4,0)))</f>
        <v/>
      </c>
      <c r="E122" s="50" t="str">
        <f>IF(ISERROR(VLOOKUP(B122,'KAYIT LİSTESİ'!$B$4:$H$1046,5,0)),"",(VLOOKUP(B122,'KAYIT LİSTESİ'!$B$4:$H$1046,5,0)))</f>
        <v/>
      </c>
      <c r="F122" s="50" t="str">
        <f>IF(ISERROR(VLOOKUP(B122,'KAYIT LİSTESİ'!$B$4:$H$1046,6,0)),"",(VLOOKUP(B122,'KAYIT LİSTESİ'!$B$4:$H$1046,6,0)))</f>
        <v/>
      </c>
      <c r="G122" s="175"/>
      <c r="H122" s="219"/>
      <c r="J122" s="73">
        <v>4</v>
      </c>
      <c r="K122" s="203" t="s">
        <v>223</v>
      </c>
      <c r="L122" s="265" t="str">
        <f>IF(ISERROR(VLOOKUP(K122,'KAYIT LİSTESİ'!$B$4:$H$1046,2,0)),"",(VLOOKUP(K122,'KAYIT LİSTESİ'!$B$4:$H$1046,2,0)))</f>
        <v/>
      </c>
      <c r="M122" s="205" t="str">
        <f>IF(ISERROR(VLOOKUP(K122,'KAYIT LİSTESİ'!$B$4:$H$1046,4,0)),"",(VLOOKUP(K122,'KAYIT LİSTESİ'!$B$4:$H$1046,4,0)))</f>
        <v/>
      </c>
      <c r="N122" s="233" t="str">
        <f>IF(ISERROR(VLOOKUP(K122,'KAYIT LİSTESİ'!$B$4:$H$1046,5,0)),"",(VLOOKUP(K122,'KAYIT LİSTESİ'!$B$4:$H$1046,5,0)))</f>
        <v/>
      </c>
      <c r="O122" s="233" t="str">
        <f>IF(ISERROR(VLOOKUP(K122,'KAYIT LİSTESİ'!$B$4:$H$1046,6,0)),"",(VLOOKUP(K122,'KAYIT LİSTESİ'!$B$4:$H$1046,6,0)))</f>
        <v/>
      </c>
      <c r="P122" s="206"/>
    </row>
    <row r="123" spans="1:16" ht="36.75" customHeight="1" x14ac:dyDescent="0.2">
      <c r="A123" s="23">
        <v>7</v>
      </c>
      <c r="B123" s="24" t="s">
        <v>310</v>
      </c>
      <c r="C123" s="264" t="str">
        <f>IF(ISERROR(VLOOKUP(B123,'KAYIT LİSTESİ'!$B$4:$H$1046,2,0)),"",(VLOOKUP(B123,'KAYIT LİSTESİ'!$B$4:$H$1046,2,0)))</f>
        <v/>
      </c>
      <c r="D123" s="25" t="str">
        <f>IF(ISERROR(VLOOKUP(B123,'KAYIT LİSTESİ'!$B$4:$H$1046,4,0)),"",(VLOOKUP(B123,'KAYIT LİSTESİ'!$B$4:$H$1046,4,0)))</f>
        <v/>
      </c>
      <c r="E123" s="50" t="str">
        <f>IF(ISERROR(VLOOKUP(B123,'KAYIT LİSTESİ'!$B$4:$H$1046,5,0)),"",(VLOOKUP(B123,'KAYIT LİSTESİ'!$B$4:$H$1046,5,0)))</f>
        <v/>
      </c>
      <c r="F123" s="50" t="str">
        <f>IF(ISERROR(VLOOKUP(B123,'KAYIT LİSTESİ'!$B$4:$H$1046,6,0)),"",(VLOOKUP(B123,'KAYIT LİSTESİ'!$B$4:$H$1046,6,0)))</f>
        <v/>
      </c>
      <c r="G123" s="175"/>
      <c r="H123" s="219"/>
      <c r="J123" s="73">
        <v>5</v>
      </c>
      <c r="K123" s="203" t="s">
        <v>224</v>
      </c>
      <c r="L123" s="265" t="str">
        <f>IF(ISERROR(VLOOKUP(K123,'KAYIT LİSTESİ'!$B$4:$H$1046,2,0)),"",(VLOOKUP(K123,'KAYIT LİSTESİ'!$B$4:$H$1046,2,0)))</f>
        <v/>
      </c>
      <c r="M123" s="205" t="str">
        <f>IF(ISERROR(VLOOKUP(K123,'KAYIT LİSTESİ'!$B$4:$H$1046,4,0)),"",(VLOOKUP(K123,'KAYIT LİSTESİ'!$B$4:$H$1046,4,0)))</f>
        <v/>
      </c>
      <c r="N123" s="233" t="str">
        <f>IF(ISERROR(VLOOKUP(K123,'KAYIT LİSTESİ'!$B$4:$H$1046,5,0)),"",(VLOOKUP(K123,'KAYIT LİSTESİ'!$B$4:$H$1046,5,0)))</f>
        <v/>
      </c>
      <c r="O123" s="233" t="str">
        <f>IF(ISERROR(VLOOKUP(K123,'KAYIT LİSTESİ'!$B$4:$H$1046,6,0)),"",(VLOOKUP(K123,'KAYIT LİSTESİ'!$B$4:$H$1046,6,0)))</f>
        <v/>
      </c>
      <c r="P123" s="206"/>
    </row>
    <row r="124" spans="1:16" ht="36.75" customHeight="1" x14ac:dyDescent="0.2">
      <c r="A124" s="23">
        <v>8</v>
      </c>
      <c r="B124" s="24" t="s">
        <v>311</v>
      </c>
      <c r="C124" s="264" t="str">
        <f>IF(ISERROR(VLOOKUP(B124,'KAYIT LİSTESİ'!$B$4:$H$1046,2,0)),"",(VLOOKUP(B124,'KAYIT LİSTESİ'!$B$4:$H$1046,2,0)))</f>
        <v/>
      </c>
      <c r="D124" s="25" t="str">
        <f>IF(ISERROR(VLOOKUP(B124,'KAYIT LİSTESİ'!$B$4:$H$1046,4,0)),"",(VLOOKUP(B124,'KAYIT LİSTESİ'!$B$4:$H$1046,4,0)))</f>
        <v/>
      </c>
      <c r="E124" s="50" t="str">
        <f>IF(ISERROR(VLOOKUP(B124,'KAYIT LİSTESİ'!$B$4:$H$1046,5,0)),"",(VLOOKUP(B124,'KAYIT LİSTESİ'!$B$4:$H$1046,5,0)))</f>
        <v/>
      </c>
      <c r="F124" s="50" t="str">
        <f>IF(ISERROR(VLOOKUP(B124,'KAYIT LİSTESİ'!$B$4:$H$1046,6,0)),"",(VLOOKUP(B124,'KAYIT LİSTESİ'!$B$4:$H$1046,6,0)))</f>
        <v/>
      </c>
      <c r="G124" s="175"/>
      <c r="H124" s="219"/>
      <c r="J124" s="73">
        <v>6</v>
      </c>
      <c r="K124" s="203" t="s">
        <v>225</v>
      </c>
      <c r="L124" s="265" t="str">
        <f>IF(ISERROR(VLOOKUP(K124,'KAYIT LİSTESİ'!$B$4:$H$1046,2,0)),"",(VLOOKUP(K124,'KAYIT LİSTESİ'!$B$4:$H$1046,2,0)))</f>
        <v/>
      </c>
      <c r="M124" s="205" t="str">
        <f>IF(ISERROR(VLOOKUP(K124,'KAYIT LİSTESİ'!$B$4:$H$1046,4,0)),"",(VLOOKUP(K124,'KAYIT LİSTESİ'!$B$4:$H$1046,4,0)))</f>
        <v/>
      </c>
      <c r="N124" s="233" t="str">
        <f>IF(ISERROR(VLOOKUP(K124,'KAYIT LİSTESİ'!$B$4:$H$1046,5,0)),"",(VLOOKUP(K124,'KAYIT LİSTESİ'!$B$4:$H$1046,5,0)))</f>
        <v/>
      </c>
      <c r="O124" s="233" t="str">
        <f>IF(ISERROR(VLOOKUP(K124,'KAYIT LİSTESİ'!$B$4:$H$1046,6,0)),"",(VLOOKUP(K124,'KAYIT LİSTESİ'!$B$4:$H$1046,6,0)))</f>
        <v/>
      </c>
      <c r="P124" s="206"/>
    </row>
    <row r="125" spans="1:16" ht="36.75" customHeight="1" x14ac:dyDescent="0.2">
      <c r="A125" s="23">
        <v>9</v>
      </c>
      <c r="B125" s="24" t="s">
        <v>312</v>
      </c>
      <c r="C125" s="264" t="str">
        <f>IF(ISERROR(VLOOKUP(B125,'KAYIT LİSTESİ'!$B$4:$H$1046,2,0)),"",(VLOOKUP(B125,'KAYIT LİSTESİ'!$B$4:$H$1046,2,0)))</f>
        <v/>
      </c>
      <c r="D125" s="25" t="str">
        <f>IF(ISERROR(VLOOKUP(B125,'KAYIT LİSTESİ'!$B$4:$H$1046,4,0)),"",(VLOOKUP(B125,'KAYIT LİSTESİ'!$B$4:$H$1046,4,0)))</f>
        <v/>
      </c>
      <c r="E125" s="50" t="str">
        <f>IF(ISERROR(VLOOKUP(B125,'KAYIT LİSTESİ'!$B$4:$H$1046,5,0)),"",(VLOOKUP(B125,'KAYIT LİSTESİ'!$B$4:$H$1046,5,0)))</f>
        <v/>
      </c>
      <c r="F125" s="50" t="str">
        <f>IF(ISERROR(VLOOKUP(B125,'KAYIT LİSTESİ'!$B$4:$H$1046,6,0)),"",(VLOOKUP(B125,'KAYIT LİSTESİ'!$B$4:$H$1046,6,0)))</f>
        <v/>
      </c>
      <c r="G125" s="175"/>
      <c r="H125" s="219"/>
      <c r="J125" s="73">
        <v>7</v>
      </c>
      <c r="K125" s="203" t="s">
        <v>226</v>
      </c>
      <c r="L125" s="265" t="str">
        <f>IF(ISERROR(VLOOKUP(K125,'KAYIT LİSTESİ'!$B$4:$H$1046,2,0)),"",(VLOOKUP(K125,'KAYIT LİSTESİ'!$B$4:$H$1046,2,0)))</f>
        <v/>
      </c>
      <c r="M125" s="205" t="str">
        <f>IF(ISERROR(VLOOKUP(K125,'KAYIT LİSTESİ'!$B$4:$H$1046,4,0)),"",(VLOOKUP(K125,'KAYIT LİSTESİ'!$B$4:$H$1046,4,0)))</f>
        <v/>
      </c>
      <c r="N125" s="233" t="str">
        <f>IF(ISERROR(VLOOKUP(K125,'KAYIT LİSTESİ'!$B$4:$H$1046,5,0)),"",(VLOOKUP(K125,'KAYIT LİSTESİ'!$B$4:$H$1046,5,0)))</f>
        <v/>
      </c>
      <c r="O125" s="233" t="str">
        <f>IF(ISERROR(VLOOKUP(K125,'KAYIT LİSTESİ'!$B$4:$H$1046,6,0)),"",(VLOOKUP(K125,'KAYIT LİSTESİ'!$B$4:$H$1046,6,0)))</f>
        <v/>
      </c>
      <c r="P125" s="206"/>
    </row>
    <row r="126" spans="1:16" ht="36.75" customHeight="1" x14ac:dyDescent="0.2">
      <c r="A126" s="23">
        <v>10</v>
      </c>
      <c r="B126" s="24" t="s">
        <v>313</v>
      </c>
      <c r="C126" s="264" t="str">
        <f>IF(ISERROR(VLOOKUP(B126,'KAYIT LİSTESİ'!$B$4:$H$1046,2,0)),"",(VLOOKUP(B126,'KAYIT LİSTESİ'!$B$4:$H$1046,2,0)))</f>
        <v/>
      </c>
      <c r="D126" s="25" t="str">
        <f>IF(ISERROR(VLOOKUP(B126,'KAYIT LİSTESİ'!$B$4:$H$1046,4,0)),"",(VLOOKUP(B126,'KAYIT LİSTESİ'!$B$4:$H$1046,4,0)))</f>
        <v/>
      </c>
      <c r="E126" s="50" t="str">
        <f>IF(ISERROR(VLOOKUP(B126,'KAYIT LİSTESİ'!$B$4:$H$1046,5,0)),"",(VLOOKUP(B126,'KAYIT LİSTESİ'!$B$4:$H$1046,5,0)))</f>
        <v/>
      </c>
      <c r="F126" s="50" t="str">
        <f>IF(ISERROR(VLOOKUP(B126,'KAYIT LİSTESİ'!$B$4:$H$1046,6,0)),"",(VLOOKUP(B126,'KAYIT LİSTESİ'!$B$4:$H$1046,6,0)))</f>
        <v/>
      </c>
      <c r="G126" s="175"/>
      <c r="H126" s="219"/>
      <c r="J126" s="73">
        <v>8</v>
      </c>
      <c r="K126" s="203" t="s">
        <v>227</v>
      </c>
      <c r="L126" s="265" t="str">
        <f>IF(ISERROR(VLOOKUP(K126,'KAYIT LİSTESİ'!$B$4:$H$1046,2,0)),"",(VLOOKUP(K126,'KAYIT LİSTESİ'!$B$4:$H$1046,2,0)))</f>
        <v/>
      </c>
      <c r="M126" s="205" t="str">
        <f>IF(ISERROR(VLOOKUP(K126,'KAYIT LİSTESİ'!$B$4:$H$1046,4,0)),"",(VLOOKUP(K126,'KAYIT LİSTESİ'!$B$4:$H$1046,4,0)))</f>
        <v/>
      </c>
      <c r="N126" s="233" t="str">
        <f>IF(ISERROR(VLOOKUP(K126,'KAYIT LİSTESİ'!$B$4:$H$1046,5,0)),"",(VLOOKUP(K126,'KAYIT LİSTESİ'!$B$4:$H$1046,5,0)))</f>
        <v/>
      </c>
      <c r="O126" s="233" t="str">
        <f>IF(ISERROR(VLOOKUP(K126,'KAYIT LİSTESİ'!$B$4:$H$1046,6,0)),"",(VLOOKUP(K126,'KAYIT LİSTESİ'!$B$4:$H$1046,6,0)))</f>
        <v/>
      </c>
      <c r="P126" s="206"/>
    </row>
    <row r="127" spans="1:16" ht="36.75" customHeight="1" x14ac:dyDescent="0.2">
      <c r="A127" s="23">
        <v>11</v>
      </c>
      <c r="B127" s="24" t="s">
        <v>314</v>
      </c>
      <c r="C127" s="264" t="str">
        <f>IF(ISERROR(VLOOKUP(B127,'KAYIT LİSTESİ'!$B$4:$H$1046,2,0)),"",(VLOOKUP(B127,'KAYIT LİSTESİ'!$B$4:$H$1046,2,0)))</f>
        <v/>
      </c>
      <c r="D127" s="25" t="str">
        <f>IF(ISERROR(VLOOKUP(B127,'KAYIT LİSTESİ'!$B$4:$H$1046,4,0)),"",(VLOOKUP(B127,'KAYIT LİSTESİ'!$B$4:$H$1046,4,0)))</f>
        <v/>
      </c>
      <c r="E127" s="50" t="str">
        <f>IF(ISERROR(VLOOKUP(B127,'KAYIT LİSTESİ'!$B$4:$H$1046,5,0)),"",(VLOOKUP(B127,'KAYIT LİSTESİ'!$B$4:$H$1046,5,0)))</f>
        <v/>
      </c>
      <c r="F127" s="50" t="str">
        <f>IF(ISERROR(VLOOKUP(B127,'KAYIT LİSTESİ'!$B$4:$H$1046,6,0)),"",(VLOOKUP(B127,'KAYIT LİSTESİ'!$B$4:$H$1046,6,0)))</f>
        <v/>
      </c>
      <c r="G127" s="175"/>
      <c r="H127" s="219"/>
      <c r="J127" s="73">
        <v>9</v>
      </c>
      <c r="K127" s="203" t="s">
        <v>228</v>
      </c>
      <c r="L127" s="265" t="str">
        <f>IF(ISERROR(VLOOKUP(K127,'KAYIT LİSTESİ'!$B$4:$H$1046,2,0)),"",(VLOOKUP(K127,'KAYIT LİSTESİ'!$B$4:$H$1046,2,0)))</f>
        <v/>
      </c>
      <c r="M127" s="205" t="str">
        <f>IF(ISERROR(VLOOKUP(K127,'KAYIT LİSTESİ'!$B$4:$H$1046,4,0)),"",(VLOOKUP(K127,'KAYIT LİSTESİ'!$B$4:$H$1046,4,0)))</f>
        <v/>
      </c>
      <c r="N127" s="233" t="str">
        <f>IF(ISERROR(VLOOKUP(K127,'KAYIT LİSTESİ'!$B$4:$H$1046,5,0)),"",(VLOOKUP(K127,'KAYIT LİSTESİ'!$B$4:$H$1046,5,0)))</f>
        <v/>
      </c>
      <c r="O127" s="233" t="str">
        <f>IF(ISERROR(VLOOKUP(K127,'KAYIT LİSTESİ'!$B$4:$H$1046,6,0)),"",(VLOOKUP(K127,'KAYIT LİSTESİ'!$B$4:$H$1046,6,0)))</f>
        <v/>
      </c>
      <c r="P127" s="206"/>
    </row>
    <row r="128" spans="1:16" ht="36.75" customHeight="1" x14ac:dyDescent="0.2">
      <c r="A128" s="23">
        <v>12</v>
      </c>
      <c r="B128" s="24" t="s">
        <v>315</v>
      </c>
      <c r="C128" s="264" t="str">
        <f>IF(ISERROR(VLOOKUP(B128,'KAYIT LİSTESİ'!$B$4:$H$1046,2,0)),"",(VLOOKUP(B128,'KAYIT LİSTESİ'!$B$4:$H$1046,2,0)))</f>
        <v/>
      </c>
      <c r="D128" s="25" t="str">
        <f>IF(ISERROR(VLOOKUP(B128,'KAYIT LİSTESİ'!$B$4:$H$1046,4,0)),"",(VLOOKUP(B128,'KAYIT LİSTESİ'!$B$4:$H$1046,4,0)))</f>
        <v/>
      </c>
      <c r="E128" s="50" t="str">
        <f>IF(ISERROR(VLOOKUP(B128,'KAYIT LİSTESİ'!$B$4:$H$1046,5,0)),"",(VLOOKUP(B128,'KAYIT LİSTESİ'!$B$4:$H$1046,5,0)))</f>
        <v/>
      </c>
      <c r="F128" s="50" t="str">
        <f>IF(ISERROR(VLOOKUP(B128,'KAYIT LİSTESİ'!$B$4:$H$1046,6,0)),"",(VLOOKUP(B128,'KAYIT LİSTESİ'!$B$4:$H$1046,6,0)))</f>
        <v/>
      </c>
      <c r="G128" s="175"/>
      <c r="H128" s="219"/>
      <c r="J128" s="73">
        <v>10</v>
      </c>
      <c r="K128" s="203" t="s">
        <v>229</v>
      </c>
      <c r="L128" s="265" t="str">
        <f>IF(ISERROR(VLOOKUP(K128,'KAYIT LİSTESİ'!$B$4:$H$1046,2,0)),"",(VLOOKUP(K128,'KAYIT LİSTESİ'!$B$4:$H$1046,2,0)))</f>
        <v/>
      </c>
      <c r="M128" s="205" t="str">
        <f>IF(ISERROR(VLOOKUP(K128,'KAYIT LİSTESİ'!$B$4:$H$1046,4,0)),"",(VLOOKUP(K128,'KAYIT LİSTESİ'!$B$4:$H$1046,4,0)))</f>
        <v/>
      </c>
      <c r="N128" s="233" t="str">
        <f>IF(ISERROR(VLOOKUP(K128,'KAYIT LİSTESİ'!$B$4:$H$1046,5,0)),"",(VLOOKUP(K128,'KAYIT LİSTESİ'!$B$4:$H$1046,5,0)))</f>
        <v/>
      </c>
      <c r="O128" s="233" t="str">
        <f>IF(ISERROR(VLOOKUP(K128,'KAYIT LİSTESİ'!$B$4:$H$1046,6,0)),"",(VLOOKUP(K128,'KAYIT LİSTESİ'!$B$4:$H$1046,6,0)))</f>
        <v/>
      </c>
      <c r="P128" s="206"/>
    </row>
    <row r="129" spans="1:16" ht="36.75" customHeight="1" x14ac:dyDescent="0.2">
      <c r="A129" s="557" t="s">
        <v>44</v>
      </c>
      <c r="B129" s="558"/>
      <c r="C129" s="558"/>
      <c r="D129" s="558"/>
      <c r="E129" s="558"/>
      <c r="F129" s="558"/>
      <c r="G129" s="558"/>
      <c r="H129" s="219"/>
      <c r="J129" s="73">
        <v>11</v>
      </c>
      <c r="K129" s="203" t="s">
        <v>230</v>
      </c>
      <c r="L129" s="265" t="str">
        <f>IF(ISERROR(VLOOKUP(K129,'KAYIT LİSTESİ'!$B$4:$H$1046,2,0)),"",(VLOOKUP(K129,'KAYIT LİSTESİ'!$B$4:$H$1046,2,0)))</f>
        <v/>
      </c>
      <c r="M129" s="205" t="str">
        <f>IF(ISERROR(VLOOKUP(K129,'KAYIT LİSTESİ'!$B$4:$H$1046,4,0)),"",(VLOOKUP(K129,'KAYIT LİSTESİ'!$B$4:$H$1046,4,0)))</f>
        <v/>
      </c>
      <c r="N129" s="233" t="str">
        <f>IF(ISERROR(VLOOKUP(K129,'KAYIT LİSTESİ'!$B$4:$H$1046,5,0)),"",(VLOOKUP(K129,'KAYIT LİSTESİ'!$B$4:$H$1046,5,0)))</f>
        <v/>
      </c>
      <c r="O129" s="233" t="str">
        <f>IF(ISERROR(VLOOKUP(K129,'KAYIT LİSTESİ'!$B$4:$H$1046,6,0)),"",(VLOOKUP(K129,'KAYIT LİSTESİ'!$B$4:$H$1046,6,0)))</f>
        <v/>
      </c>
      <c r="P129" s="206"/>
    </row>
    <row r="130" spans="1:16" ht="36.75" customHeight="1" x14ac:dyDescent="0.2">
      <c r="A130" s="198" t="s">
        <v>12</v>
      </c>
      <c r="B130" s="198" t="s">
        <v>98</v>
      </c>
      <c r="C130" s="198" t="s">
        <v>97</v>
      </c>
      <c r="D130" s="199" t="s">
        <v>13</v>
      </c>
      <c r="E130" s="200" t="s">
        <v>14</v>
      </c>
      <c r="F130" s="200" t="s">
        <v>219</v>
      </c>
      <c r="G130" s="201" t="s">
        <v>271</v>
      </c>
      <c r="H130" s="219"/>
      <c r="J130" s="73">
        <v>12</v>
      </c>
      <c r="K130" s="203" t="s">
        <v>231</v>
      </c>
      <c r="L130" s="265" t="str">
        <f>IF(ISERROR(VLOOKUP(K130,'KAYIT LİSTESİ'!$B$4:$H$1046,2,0)),"",(VLOOKUP(K130,'KAYIT LİSTESİ'!$B$4:$H$1046,2,0)))</f>
        <v/>
      </c>
      <c r="M130" s="205" t="str">
        <f>IF(ISERROR(VLOOKUP(K130,'KAYIT LİSTESİ'!$B$4:$H$1046,4,0)),"",(VLOOKUP(K130,'KAYIT LİSTESİ'!$B$4:$H$1046,4,0)))</f>
        <v/>
      </c>
      <c r="N130" s="233" t="str">
        <f>IF(ISERROR(VLOOKUP(K130,'KAYIT LİSTESİ'!$B$4:$H$1046,5,0)),"",(VLOOKUP(K130,'KAYIT LİSTESİ'!$B$4:$H$1046,5,0)))</f>
        <v/>
      </c>
      <c r="O130" s="233" t="str">
        <f>IF(ISERROR(VLOOKUP(K130,'KAYIT LİSTESİ'!$B$4:$H$1046,6,0)),"",(VLOOKUP(K130,'KAYIT LİSTESİ'!$B$4:$H$1046,6,0)))</f>
        <v/>
      </c>
      <c r="P130" s="206"/>
    </row>
    <row r="131" spans="1:16" ht="36.75" customHeight="1" x14ac:dyDescent="0.2">
      <c r="A131" s="23">
        <v>1</v>
      </c>
      <c r="B131" s="24" t="s">
        <v>316</v>
      </c>
      <c r="C131" s="264" t="str">
        <f>IF(ISERROR(VLOOKUP(B131,'KAYIT LİSTESİ'!$B$4:$H$1046,2,0)),"",(VLOOKUP(B131,'KAYIT LİSTESİ'!$B$4:$H$1046,2,0)))</f>
        <v/>
      </c>
      <c r="D131" s="25" t="str">
        <f>IF(ISERROR(VLOOKUP(B131,'KAYIT LİSTESİ'!$B$4:$H$1046,4,0)),"",(VLOOKUP(B131,'KAYIT LİSTESİ'!$B$4:$H$1046,4,0)))</f>
        <v/>
      </c>
      <c r="E131" s="50" t="str">
        <f>IF(ISERROR(VLOOKUP(B131,'KAYIT LİSTESİ'!$B$4:$H$1046,5,0)),"",(VLOOKUP(B131,'KAYIT LİSTESİ'!$B$4:$H$1046,5,0)))</f>
        <v/>
      </c>
      <c r="F131" s="50" t="str">
        <f>IF(ISERROR(VLOOKUP(B131,'KAYIT LİSTESİ'!$B$4:$H$1046,6,0)),"",(VLOOKUP(B131,'KAYIT LİSTESİ'!$B$4:$H$1046,6,0)))</f>
        <v/>
      </c>
      <c r="G131" s="175"/>
      <c r="H131" s="219"/>
      <c r="J131" s="73">
        <v>13</v>
      </c>
      <c r="K131" s="203" t="s">
        <v>232</v>
      </c>
      <c r="L131" s="265" t="str">
        <f>IF(ISERROR(VLOOKUP(K131,'KAYIT LİSTESİ'!$B$4:$H$1046,2,0)),"",(VLOOKUP(K131,'KAYIT LİSTESİ'!$B$4:$H$1046,2,0)))</f>
        <v/>
      </c>
      <c r="M131" s="205" t="str">
        <f>IF(ISERROR(VLOOKUP(K131,'KAYIT LİSTESİ'!$B$4:$H$1046,4,0)),"",(VLOOKUP(K131,'KAYIT LİSTESİ'!$B$4:$H$1046,4,0)))</f>
        <v/>
      </c>
      <c r="N131" s="233" t="str">
        <f>IF(ISERROR(VLOOKUP(K131,'KAYIT LİSTESİ'!$B$4:$H$1046,5,0)),"",(VLOOKUP(K131,'KAYIT LİSTESİ'!$B$4:$H$1046,5,0)))</f>
        <v/>
      </c>
      <c r="O131" s="233" t="str">
        <f>IF(ISERROR(VLOOKUP(K131,'KAYIT LİSTESİ'!$B$4:$H$1046,6,0)),"",(VLOOKUP(K131,'KAYIT LİSTESİ'!$B$4:$H$1046,6,0)))</f>
        <v/>
      </c>
      <c r="P131" s="206"/>
    </row>
    <row r="132" spans="1:16" ht="36.75" customHeight="1" x14ac:dyDescent="0.2">
      <c r="A132" s="23">
        <v>2</v>
      </c>
      <c r="B132" s="24" t="s">
        <v>317</v>
      </c>
      <c r="C132" s="264" t="str">
        <f>IF(ISERROR(VLOOKUP(B132,'KAYIT LİSTESİ'!$B$4:$H$1046,2,0)),"",(VLOOKUP(B132,'KAYIT LİSTESİ'!$B$4:$H$1046,2,0)))</f>
        <v/>
      </c>
      <c r="D132" s="25" t="str">
        <f>IF(ISERROR(VLOOKUP(B132,'KAYIT LİSTESİ'!$B$4:$H$1046,4,0)),"",(VLOOKUP(B132,'KAYIT LİSTESİ'!$B$4:$H$1046,4,0)))</f>
        <v/>
      </c>
      <c r="E132" s="50" t="str">
        <f>IF(ISERROR(VLOOKUP(B132,'KAYIT LİSTESİ'!$B$4:$H$1046,5,0)),"",(VLOOKUP(B132,'KAYIT LİSTESİ'!$B$4:$H$1046,5,0)))</f>
        <v/>
      </c>
      <c r="F132" s="50" t="str">
        <f>IF(ISERROR(VLOOKUP(B132,'KAYIT LİSTESİ'!$B$4:$H$1046,6,0)),"",(VLOOKUP(B132,'KAYIT LİSTESİ'!$B$4:$H$1046,6,0)))</f>
        <v/>
      </c>
      <c r="G132" s="175"/>
      <c r="H132" s="219"/>
      <c r="J132" s="73">
        <v>14</v>
      </c>
      <c r="K132" s="203" t="s">
        <v>233</v>
      </c>
      <c r="L132" s="265" t="str">
        <f>IF(ISERROR(VLOOKUP(K132,'KAYIT LİSTESİ'!$B$4:$H$1046,2,0)),"",(VLOOKUP(K132,'KAYIT LİSTESİ'!$B$4:$H$1046,2,0)))</f>
        <v/>
      </c>
      <c r="M132" s="205" t="str">
        <f>IF(ISERROR(VLOOKUP(K132,'KAYIT LİSTESİ'!$B$4:$H$1046,4,0)),"",(VLOOKUP(K132,'KAYIT LİSTESİ'!$B$4:$H$1046,4,0)))</f>
        <v/>
      </c>
      <c r="N132" s="233" t="str">
        <f>IF(ISERROR(VLOOKUP(K132,'KAYIT LİSTESİ'!$B$4:$H$1046,5,0)),"",(VLOOKUP(K132,'KAYIT LİSTESİ'!$B$4:$H$1046,5,0)))</f>
        <v/>
      </c>
      <c r="O132" s="233" t="str">
        <f>IF(ISERROR(VLOOKUP(K132,'KAYIT LİSTESİ'!$B$4:$H$1046,6,0)),"",(VLOOKUP(K132,'KAYIT LİSTESİ'!$B$4:$H$1046,6,0)))</f>
        <v/>
      </c>
      <c r="P132" s="206"/>
    </row>
    <row r="133" spans="1:16" ht="36.75" customHeight="1" x14ac:dyDescent="0.2">
      <c r="A133" s="23">
        <v>3</v>
      </c>
      <c r="B133" s="24" t="s">
        <v>318</v>
      </c>
      <c r="C133" s="264" t="str">
        <f>IF(ISERROR(VLOOKUP(B133,'KAYIT LİSTESİ'!$B$4:$H$1046,2,0)),"",(VLOOKUP(B133,'KAYIT LİSTESİ'!$B$4:$H$1046,2,0)))</f>
        <v/>
      </c>
      <c r="D133" s="25" t="str">
        <f>IF(ISERROR(VLOOKUP(B133,'KAYIT LİSTESİ'!$B$4:$H$1046,4,0)),"",(VLOOKUP(B133,'KAYIT LİSTESİ'!$B$4:$H$1046,4,0)))</f>
        <v/>
      </c>
      <c r="E133" s="50" t="str">
        <f>IF(ISERROR(VLOOKUP(B133,'KAYIT LİSTESİ'!$B$4:$H$1046,5,0)),"",(VLOOKUP(B133,'KAYIT LİSTESİ'!$B$4:$H$1046,5,0)))</f>
        <v/>
      </c>
      <c r="F133" s="50" t="str">
        <f>IF(ISERROR(VLOOKUP(B133,'KAYIT LİSTESİ'!$B$4:$H$1046,6,0)),"",(VLOOKUP(B133,'KAYIT LİSTESİ'!$B$4:$H$1046,6,0)))</f>
        <v/>
      </c>
      <c r="G133" s="175"/>
      <c r="H133" s="219"/>
      <c r="J133" s="73">
        <v>15</v>
      </c>
      <c r="K133" s="203" t="s">
        <v>234</v>
      </c>
      <c r="L133" s="265" t="str">
        <f>IF(ISERROR(VLOOKUP(K133,'KAYIT LİSTESİ'!$B$4:$H$1046,2,0)),"",(VLOOKUP(K133,'KAYIT LİSTESİ'!$B$4:$H$1046,2,0)))</f>
        <v/>
      </c>
      <c r="M133" s="205" t="str">
        <f>IF(ISERROR(VLOOKUP(K133,'KAYIT LİSTESİ'!$B$4:$H$1046,4,0)),"",(VLOOKUP(K133,'KAYIT LİSTESİ'!$B$4:$H$1046,4,0)))</f>
        <v/>
      </c>
      <c r="N133" s="233" t="str">
        <f>IF(ISERROR(VLOOKUP(K133,'KAYIT LİSTESİ'!$B$4:$H$1046,5,0)),"",(VLOOKUP(K133,'KAYIT LİSTESİ'!$B$4:$H$1046,5,0)))</f>
        <v/>
      </c>
      <c r="O133" s="233" t="str">
        <f>IF(ISERROR(VLOOKUP(K133,'KAYIT LİSTESİ'!$B$4:$H$1046,6,0)),"",(VLOOKUP(K133,'KAYIT LİSTESİ'!$B$4:$H$1046,6,0)))</f>
        <v/>
      </c>
      <c r="P133" s="206"/>
    </row>
    <row r="134" spans="1:16" ht="36.75" customHeight="1" x14ac:dyDescent="0.2">
      <c r="A134" s="23">
        <v>4</v>
      </c>
      <c r="B134" s="24" t="s">
        <v>319</v>
      </c>
      <c r="C134" s="264" t="str">
        <f>IF(ISERROR(VLOOKUP(B134,'KAYIT LİSTESİ'!$B$4:$H$1046,2,0)),"",(VLOOKUP(B134,'KAYIT LİSTESİ'!$B$4:$H$1046,2,0)))</f>
        <v/>
      </c>
      <c r="D134" s="25" t="str">
        <f>IF(ISERROR(VLOOKUP(B134,'KAYIT LİSTESİ'!$B$4:$H$1046,4,0)),"",(VLOOKUP(B134,'KAYIT LİSTESİ'!$B$4:$H$1046,4,0)))</f>
        <v/>
      </c>
      <c r="E134" s="50" t="str">
        <f>IF(ISERROR(VLOOKUP(B134,'KAYIT LİSTESİ'!$B$4:$H$1046,5,0)),"",(VLOOKUP(B134,'KAYIT LİSTESİ'!$B$4:$H$1046,5,0)))</f>
        <v/>
      </c>
      <c r="F134" s="50" t="str">
        <f>IF(ISERROR(VLOOKUP(B134,'KAYIT LİSTESİ'!$B$4:$H$1046,6,0)),"",(VLOOKUP(B134,'KAYIT LİSTESİ'!$B$4:$H$1046,6,0)))</f>
        <v/>
      </c>
      <c r="G134" s="175"/>
      <c r="H134" s="219"/>
      <c r="J134" s="73">
        <v>16</v>
      </c>
      <c r="K134" s="203" t="s">
        <v>235</v>
      </c>
      <c r="L134" s="265" t="str">
        <f>IF(ISERROR(VLOOKUP(K134,'KAYIT LİSTESİ'!$B$4:$H$1046,2,0)),"",(VLOOKUP(K134,'KAYIT LİSTESİ'!$B$4:$H$1046,2,0)))</f>
        <v/>
      </c>
      <c r="M134" s="205" t="str">
        <f>IF(ISERROR(VLOOKUP(K134,'KAYIT LİSTESİ'!$B$4:$H$1046,4,0)),"",(VLOOKUP(K134,'KAYIT LİSTESİ'!$B$4:$H$1046,4,0)))</f>
        <v/>
      </c>
      <c r="N134" s="233" t="str">
        <f>IF(ISERROR(VLOOKUP(K134,'KAYIT LİSTESİ'!$B$4:$H$1046,5,0)),"",(VLOOKUP(K134,'KAYIT LİSTESİ'!$B$4:$H$1046,5,0)))</f>
        <v/>
      </c>
      <c r="O134" s="233" t="str">
        <f>IF(ISERROR(VLOOKUP(K134,'KAYIT LİSTESİ'!$B$4:$H$1046,6,0)),"",(VLOOKUP(K134,'KAYIT LİSTESİ'!$B$4:$H$1046,6,0)))</f>
        <v/>
      </c>
      <c r="P134" s="206"/>
    </row>
    <row r="135" spans="1:16" ht="36.75" customHeight="1" x14ac:dyDescent="0.2">
      <c r="A135" s="23">
        <v>5</v>
      </c>
      <c r="B135" s="24" t="s">
        <v>320</v>
      </c>
      <c r="C135" s="264" t="str">
        <f>IF(ISERROR(VLOOKUP(B135,'KAYIT LİSTESİ'!$B$4:$H$1046,2,0)),"",(VLOOKUP(B135,'KAYIT LİSTESİ'!$B$4:$H$1046,2,0)))</f>
        <v/>
      </c>
      <c r="D135" s="25" t="str">
        <f>IF(ISERROR(VLOOKUP(B135,'KAYIT LİSTESİ'!$B$4:$H$1046,4,0)),"",(VLOOKUP(B135,'KAYIT LİSTESİ'!$B$4:$H$1046,4,0)))</f>
        <v/>
      </c>
      <c r="E135" s="50" t="str">
        <f>IF(ISERROR(VLOOKUP(B135,'KAYIT LİSTESİ'!$B$4:$H$1046,5,0)),"",(VLOOKUP(B135,'KAYIT LİSTESİ'!$B$4:$H$1046,5,0)))</f>
        <v/>
      </c>
      <c r="F135" s="50" t="str">
        <f>IF(ISERROR(VLOOKUP(B135,'KAYIT LİSTESİ'!$B$4:$H$1046,6,0)),"",(VLOOKUP(B135,'KAYIT LİSTESİ'!$B$4:$H$1046,6,0)))</f>
        <v/>
      </c>
      <c r="G135" s="175"/>
      <c r="H135" s="219"/>
      <c r="J135" s="73">
        <v>17</v>
      </c>
      <c r="K135" s="203" t="s">
        <v>236</v>
      </c>
      <c r="L135" s="265" t="str">
        <f>IF(ISERROR(VLOOKUP(K135,'KAYIT LİSTESİ'!$B$4:$H$1046,2,0)),"",(VLOOKUP(K135,'KAYIT LİSTESİ'!$B$4:$H$1046,2,0)))</f>
        <v/>
      </c>
      <c r="M135" s="205" t="str">
        <f>IF(ISERROR(VLOOKUP(K135,'KAYIT LİSTESİ'!$B$4:$H$1046,4,0)),"",(VLOOKUP(K135,'KAYIT LİSTESİ'!$B$4:$H$1046,4,0)))</f>
        <v/>
      </c>
      <c r="N135" s="233" t="str">
        <f>IF(ISERROR(VLOOKUP(K135,'KAYIT LİSTESİ'!$B$4:$H$1046,5,0)),"",(VLOOKUP(K135,'KAYIT LİSTESİ'!$B$4:$H$1046,5,0)))</f>
        <v/>
      </c>
      <c r="O135" s="233" t="str">
        <f>IF(ISERROR(VLOOKUP(K135,'KAYIT LİSTESİ'!$B$4:$H$1046,6,0)),"",(VLOOKUP(K135,'KAYIT LİSTESİ'!$B$4:$H$1046,6,0)))</f>
        <v/>
      </c>
      <c r="P135" s="206"/>
    </row>
    <row r="136" spans="1:16" ht="36.75" customHeight="1" x14ac:dyDescent="0.2">
      <c r="A136" s="23">
        <v>6</v>
      </c>
      <c r="B136" s="24" t="s">
        <v>321</v>
      </c>
      <c r="C136" s="264" t="str">
        <f>IF(ISERROR(VLOOKUP(B136,'KAYIT LİSTESİ'!$B$4:$H$1046,2,0)),"",(VLOOKUP(B136,'KAYIT LİSTESİ'!$B$4:$H$1046,2,0)))</f>
        <v/>
      </c>
      <c r="D136" s="25" t="str">
        <f>IF(ISERROR(VLOOKUP(B136,'KAYIT LİSTESİ'!$B$4:$H$1046,4,0)),"",(VLOOKUP(B136,'KAYIT LİSTESİ'!$B$4:$H$1046,4,0)))</f>
        <v/>
      </c>
      <c r="E136" s="50" t="str">
        <f>IF(ISERROR(VLOOKUP(B136,'KAYIT LİSTESİ'!$B$4:$H$1046,5,0)),"",(VLOOKUP(B136,'KAYIT LİSTESİ'!$B$4:$H$1046,5,0)))</f>
        <v/>
      </c>
      <c r="F136" s="50" t="str">
        <f>IF(ISERROR(VLOOKUP(B136,'KAYIT LİSTESİ'!$B$4:$H$1046,6,0)),"",(VLOOKUP(B136,'KAYIT LİSTESİ'!$B$4:$H$1046,6,0)))</f>
        <v/>
      </c>
      <c r="G136" s="175"/>
      <c r="H136" s="219"/>
      <c r="J136" s="73">
        <v>18</v>
      </c>
      <c r="K136" s="203" t="s">
        <v>237</v>
      </c>
      <c r="L136" s="265" t="str">
        <f>IF(ISERROR(VLOOKUP(K136,'KAYIT LİSTESİ'!$B$4:$H$1046,2,0)),"",(VLOOKUP(K136,'KAYIT LİSTESİ'!$B$4:$H$1046,2,0)))</f>
        <v/>
      </c>
      <c r="M136" s="205" t="str">
        <f>IF(ISERROR(VLOOKUP(K136,'KAYIT LİSTESİ'!$B$4:$H$1046,4,0)),"",(VLOOKUP(K136,'KAYIT LİSTESİ'!$B$4:$H$1046,4,0)))</f>
        <v/>
      </c>
      <c r="N136" s="233" t="str">
        <f>IF(ISERROR(VLOOKUP(K136,'KAYIT LİSTESİ'!$B$4:$H$1046,5,0)),"",(VLOOKUP(K136,'KAYIT LİSTESİ'!$B$4:$H$1046,5,0)))</f>
        <v/>
      </c>
      <c r="O136" s="233" t="str">
        <f>IF(ISERROR(VLOOKUP(K136,'KAYIT LİSTESİ'!$B$4:$H$1046,6,0)),"",(VLOOKUP(K136,'KAYIT LİSTESİ'!$B$4:$H$1046,6,0)))</f>
        <v/>
      </c>
      <c r="P136" s="206"/>
    </row>
    <row r="137" spans="1:16" ht="36.75" customHeight="1" x14ac:dyDescent="0.2">
      <c r="A137" s="23">
        <v>7</v>
      </c>
      <c r="B137" s="24" t="s">
        <v>322</v>
      </c>
      <c r="C137" s="264" t="str">
        <f>IF(ISERROR(VLOOKUP(B137,'KAYIT LİSTESİ'!$B$4:$H$1046,2,0)),"",(VLOOKUP(B137,'KAYIT LİSTESİ'!$B$4:$H$1046,2,0)))</f>
        <v/>
      </c>
      <c r="D137" s="25" t="str">
        <f>IF(ISERROR(VLOOKUP(B137,'KAYIT LİSTESİ'!$B$4:$H$1046,4,0)),"",(VLOOKUP(B137,'KAYIT LİSTESİ'!$B$4:$H$1046,4,0)))</f>
        <v/>
      </c>
      <c r="E137" s="50" t="str">
        <f>IF(ISERROR(VLOOKUP(B137,'KAYIT LİSTESİ'!$B$4:$H$1046,5,0)),"",(VLOOKUP(B137,'KAYIT LİSTESİ'!$B$4:$H$1046,5,0)))</f>
        <v/>
      </c>
      <c r="F137" s="50" t="str">
        <f>IF(ISERROR(VLOOKUP(B137,'KAYIT LİSTESİ'!$B$4:$H$1046,6,0)),"",(VLOOKUP(B137,'KAYIT LİSTESİ'!$B$4:$H$1046,6,0)))</f>
        <v/>
      </c>
      <c r="G137" s="175"/>
      <c r="H137" s="219"/>
      <c r="J137" s="73">
        <v>19</v>
      </c>
      <c r="K137" s="203" t="s">
        <v>238</v>
      </c>
      <c r="L137" s="265" t="str">
        <f>IF(ISERROR(VLOOKUP(K137,'KAYIT LİSTESİ'!$B$4:$H$1046,2,0)),"",(VLOOKUP(K137,'KAYIT LİSTESİ'!$B$4:$H$1046,2,0)))</f>
        <v/>
      </c>
      <c r="M137" s="205" t="str">
        <f>IF(ISERROR(VLOOKUP(K137,'KAYIT LİSTESİ'!$B$4:$H$1046,4,0)),"",(VLOOKUP(K137,'KAYIT LİSTESİ'!$B$4:$H$1046,4,0)))</f>
        <v/>
      </c>
      <c r="N137" s="233" t="str">
        <f>IF(ISERROR(VLOOKUP(K137,'KAYIT LİSTESİ'!$B$4:$H$1046,5,0)),"",(VLOOKUP(K137,'KAYIT LİSTESİ'!$B$4:$H$1046,5,0)))</f>
        <v/>
      </c>
      <c r="O137" s="233" t="str">
        <f>IF(ISERROR(VLOOKUP(K137,'KAYIT LİSTESİ'!$B$4:$H$1046,6,0)),"",(VLOOKUP(K137,'KAYIT LİSTESİ'!$B$4:$H$1046,6,0)))</f>
        <v/>
      </c>
      <c r="P137" s="206"/>
    </row>
    <row r="138" spans="1:16" ht="36.75" customHeight="1" x14ac:dyDescent="0.2">
      <c r="A138" s="23">
        <v>8</v>
      </c>
      <c r="B138" s="24" t="s">
        <v>323</v>
      </c>
      <c r="C138" s="264" t="str">
        <f>IF(ISERROR(VLOOKUP(B138,'KAYIT LİSTESİ'!$B$4:$H$1046,2,0)),"",(VLOOKUP(B138,'KAYIT LİSTESİ'!$B$4:$H$1046,2,0)))</f>
        <v/>
      </c>
      <c r="D138" s="25" t="str">
        <f>IF(ISERROR(VLOOKUP(B138,'KAYIT LİSTESİ'!$B$4:$H$1046,4,0)),"",(VLOOKUP(B138,'KAYIT LİSTESİ'!$B$4:$H$1046,4,0)))</f>
        <v/>
      </c>
      <c r="E138" s="50" t="str">
        <f>IF(ISERROR(VLOOKUP(B138,'KAYIT LİSTESİ'!$B$4:$H$1046,5,0)),"",(VLOOKUP(B138,'KAYIT LİSTESİ'!$B$4:$H$1046,5,0)))</f>
        <v/>
      </c>
      <c r="F138" s="50" t="str">
        <f>IF(ISERROR(VLOOKUP(B138,'KAYIT LİSTESİ'!$B$4:$H$1046,6,0)),"",(VLOOKUP(B138,'KAYIT LİSTESİ'!$B$4:$H$1046,6,0)))</f>
        <v/>
      </c>
      <c r="G138" s="175"/>
      <c r="H138" s="219"/>
      <c r="J138" s="73">
        <v>20</v>
      </c>
      <c r="K138" s="203" t="s">
        <v>239</v>
      </c>
      <c r="L138" s="265" t="str">
        <f>IF(ISERROR(VLOOKUP(K138,'KAYIT LİSTESİ'!$B$4:$H$1046,2,0)),"",(VLOOKUP(K138,'KAYIT LİSTESİ'!$B$4:$H$1046,2,0)))</f>
        <v/>
      </c>
      <c r="M138" s="205" t="str">
        <f>IF(ISERROR(VLOOKUP(K138,'KAYIT LİSTESİ'!$B$4:$H$1046,4,0)),"",(VLOOKUP(K138,'KAYIT LİSTESİ'!$B$4:$H$1046,4,0)))</f>
        <v/>
      </c>
      <c r="N138" s="233" t="str">
        <f>IF(ISERROR(VLOOKUP(K138,'KAYIT LİSTESİ'!$B$4:$H$1046,5,0)),"",(VLOOKUP(K138,'KAYIT LİSTESİ'!$B$4:$H$1046,5,0)))</f>
        <v/>
      </c>
      <c r="O138" s="233" t="str">
        <f>IF(ISERROR(VLOOKUP(K138,'KAYIT LİSTESİ'!$B$4:$H$1046,6,0)),"",(VLOOKUP(K138,'KAYIT LİSTESİ'!$B$4:$H$1046,6,0)))</f>
        <v/>
      </c>
      <c r="P138" s="206"/>
    </row>
    <row r="139" spans="1:16" ht="36.75" customHeight="1" x14ac:dyDescent="0.2">
      <c r="A139" s="23">
        <v>9</v>
      </c>
      <c r="B139" s="24" t="s">
        <v>324</v>
      </c>
      <c r="C139" s="264" t="str">
        <f>IF(ISERROR(VLOOKUP(B139,'KAYIT LİSTESİ'!$B$4:$H$1046,2,0)),"",(VLOOKUP(B139,'KAYIT LİSTESİ'!$B$4:$H$1046,2,0)))</f>
        <v/>
      </c>
      <c r="D139" s="25" t="str">
        <f>IF(ISERROR(VLOOKUP(B139,'KAYIT LİSTESİ'!$B$4:$H$1046,4,0)),"",(VLOOKUP(B139,'KAYIT LİSTESİ'!$B$4:$H$1046,4,0)))</f>
        <v/>
      </c>
      <c r="E139" s="50" t="str">
        <f>IF(ISERROR(VLOOKUP(B139,'KAYIT LİSTESİ'!$B$4:$H$1046,5,0)),"",(VLOOKUP(B139,'KAYIT LİSTESİ'!$B$4:$H$1046,5,0)))</f>
        <v/>
      </c>
      <c r="F139" s="50" t="str">
        <f>IF(ISERROR(VLOOKUP(B139,'KAYIT LİSTESİ'!$B$4:$H$1046,6,0)),"",(VLOOKUP(B139,'KAYIT LİSTESİ'!$B$4:$H$1046,6,0)))</f>
        <v/>
      </c>
      <c r="G139" s="175"/>
      <c r="H139" s="219"/>
      <c r="J139" s="73">
        <v>21</v>
      </c>
      <c r="K139" s="203" t="s">
        <v>240</v>
      </c>
      <c r="L139" s="265" t="str">
        <f>IF(ISERROR(VLOOKUP(K139,'KAYIT LİSTESİ'!$B$4:$H$1046,2,0)),"",(VLOOKUP(K139,'KAYIT LİSTESİ'!$B$4:$H$1046,2,0)))</f>
        <v/>
      </c>
      <c r="M139" s="205" t="str">
        <f>IF(ISERROR(VLOOKUP(K139,'KAYIT LİSTESİ'!$B$4:$H$1046,4,0)),"",(VLOOKUP(K139,'KAYIT LİSTESİ'!$B$4:$H$1046,4,0)))</f>
        <v/>
      </c>
      <c r="N139" s="233" t="str">
        <f>IF(ISERROR(VLOOKUP(K139,'KAYIT LİSTESİ'!$B$4:$H$1046,5,0)),"",(VLOOKUP(K139,'KAYIT LİSTESİ'!$B$4:$H$1046,5,0)))</f>
        <v/>
      </c>
      <c r="O139" s="233" t="str">
        <f>IF(ISERROR(VLOOKUP(K139,'KAYIT LİSTESİ'!$B$4:$H$1046,6,0)),"",(VLOOKUP(K139,'KAYIT LİSTESİ'!$B$4:$H$1046,6,0)))</f>
        <v/>
      </c>
      <c r="P139" s="206"/>
    </row>
    <row r="140" spans="1:16" ht="36.75" customHeight="1" x14ac:dyDescent="0.2">
      <c r="A140" s="23">
        <v>10</v>
      </c>
      <c r="B140" s="24" t="s">
        <v>325</v>
      </c>
      <c r="C140" s="264" t="str">
        <f>IF(ISERROR(VLOOKUP(B140,'KAYIT LİSTESİ'!$B$4:$H$1046,2,0)),"",(VLOOKUP(B140,'KAYIT LİSTESİ'!$B$4:$H$1046,2,0)))</f>
        <v/>
      </c>
      <c r="D140" s="25" t="str">
        <f>IF(ISERROR(VLOOKUP(B140,'KAYIT LİSTESİ'!$B$4:$H$1046,4,0)),"",(VLOOKUP(B140,'KAYIT LİSTESİ'!$B$4:$H$1046,4,0)))</f>
        <v/>
      </c>
      <c r="E140" s="50" t="str">
        <f>IF(ISERROR(VLOOKUP(B140,'KAYIT LİSTESİ'!$B$4:$H$1046,5,0)),"",(VLOOKUP(B140,'KAYIT LİSTESİ'!$B$4:$H$1046,5,0)))</f>
        <v/>
      </c>
      <c r="F140" s="50" t="str">
        <f>IF(ISERROR(VLOOKUP(B140,'KAYIT LİSTESİ'!$B$4:$H$1046,6,0)),"",(VLOOKUP(B140,'KAYIT LİSTESİ'!$B$4:$H$1046,6,0)))</f>
        <v/>
      </c>
      <c r="G140" s="175"/>
      <c r="H140" s="219"/>
      <c r="J140" s="73">
        <v>22</v>
      </c>
      <c r="K140" s="203" t="s">
        <v>241</v>
      </c>
      <c r="L140" s="265" t="str">
        <f>IF(ISERROR(VLOOKUP(K140,'KAYIT LİSTESİ'!$B$4:$H$1046,2,0)),"",(VLOOKUP(K140,'KAYIT LİSTESİ'!$B$4:$H$1046,2,0)))</f>
        <v/>
      </c>
      <c r="M140" s="205" t="str">
        <f>IF(ISERROR(VLOOKUP(K140,'KAYIT LİSTESİ'!$B$4:$H$1046,4,0)),"",(VLOOKUP(K140,'KAYIT LİSTESİ'!$B$4:$H$1046,4,0)))</f>
        <v/>
      </c>
      <c r="N140" s="233" t="str">
        <f>IF(ISERROR(VLOOKUP(K140,'KAYIT LİSTESİ'!$B$4:$H$1046,5,0)),"",(VLOOKUP(K140,'KAYIT LİSTESİ'!$B$4:$H$1046,5,0)))</f>
        <v/>
      </c>
      <c r="O140" s="233" t="str">
        <f>IF(ISERROR(VLOOKUP(K140,'KAYIT LİSTESİ'!$B$4:$H$1046,6,0)),"",(VLOOKUP(K140,'KAYIT LİSTESİ'!$B$4:$H$1046,6,0)))</f>
        <v/>
      </c>
      <c r="P140" s="206"/>
    </row>
    <row r="141" spans="1:16" ht="36.75" customHeight="1" x14ac:dyDescent="0.2">
      <c r="A141" s="23">
        <v>11</v>
      </c>
      <c r="B141" s="24" t="s">
        <v>326</v>
      </c>
      <c r="C141" s="264" t="str">
        <f>IF(ISERROR(VLOOKUP(B141,'KAYIT LİSTESİ'!$B$4:$H$1046,2,0)),"",(VLOOKUP(B141,'KAYIT LİSTESİ'!$B$4:$H$1046,2,0)))</f>
        <v/>
      </c>
      <c r="D141" s="25" t="str">
        <f>IF(ISERROR(VLOOKUP(B141,'KAYIT LİSTESİ'!$B$4:$H$1046,4,0)),"",(VLOOKUP(B141,'KAYIT LİSTESİ'!$B$4:$H$1046,4,0)))</f>
        <v/>
      </c>
      <c r="E141" s="50" t="str">
        <f>IF(ISERROR(VLOOKUP(B141,'KAYIT LİSTESİ'!$B$4:$H$1046,5,0)),"",(VLOOKUP(B141,'KAYIT LİSTESİ'!$B$4:$H$1046,5,0)))</f>
        <v/>
      </c>
      <c r="F141" s="50" t="str">
        <f>IF(ISERROR(VLOOKUP(B141,'KAYIT LİSTESİ'!$B$4:$H$1046,6,0)),"",(VLOOKUP(B141,'KAYIT LİSTESİ'!$B$4:$H$1046,6,0)))</f>
        <v/>
      </c>
      <c r="G141" s="175"/>
      <c r="H141" s="219"/>
      <c r="J141" s="73">
        <v>23</v>
      </c>
      <c r="K141" s="203" t="s">
        <v>242</v>
      </c>
      <c r="L141" s="265" t="str">
        <f>IF(ISERROR(VLOOKUP(K141,'KAYIT LİSTESİ'!$B$4:$H$1046,2,0)),"",(VLOOKUP(K141,'KAYIT LİSTESİ'!$B$4:$H$1046,2,0)))</f>
        <v/>
      </c>
      <c r="M141" s="205" t="str">
        <f>IF(ISERROR(VLOOKUP(K141,'KAYIT LİSTESİ'!$B$4:$H$1046,4,0)),"",(VLOOKUP(K141,'KAYIT LİSTESİ'!$B$4:$H$1046,4,0)))</f>
        <v/>
      </c>
      <c r="N141" s="233" t="str">
        <f>IF(ISERROR(VLOOKUP(K141,'KAYIT LİSTESİ'!$B$4:$H$1046,5,0)),"",(VLOOKUP(K141,'KAYIT LİSTESİ'!$B$4:$H$1046,5,0)))</f>
        <v/>
      </c>
      <c r="O141" s="233" t="str">
        <f>IF(ISERROR(VLOOKUP(K141,'KAYIT LİSTESİ'!$B$4:$H$1046,6,0)),"",(VLOOKUP(K141,'KAYIT LİSTESİ'!$B$4:$H$1046,6,0)))</f>
        <v/>
      </c>
      <c r="P141" s="206"/>
    </row>
    <row r="142" spans="1:16" ht="36.75" customHeight="1" x14ac:dyDescent="0.2">
      <c r="A142" s="23">
        <v>12</v>
      </c>
      <c r="B142" s="24" t="s">
        <v>327</v>
      </c>
      <c r="C142" s="264" t="str">
        <f>IF(ISERROR(VLOOKUP(B142,'KAYIT LİSTESİ'!$B$4:$H$1046,2,0)),"",(VLOOKUP(B142,'KAYIT LİSTESİ'!$B$4:$H$1046,2,0)))</f>
        <v/>
      </c>
      <c r="D142" s="25" t="str">
        <f>IF(ISERROR(VLOOKUP(B142,'KAYIT LİSTESİ'!$B$4:$H$1046,4,0)),"",(VLOOKUP(B142,'KAYIT LİSTESİ'!$B$4:$H$1046,4,0)))</f>
        <v/>
      </c>
      <c r="E142" s="50" t="str">
        <f>IF(ISERROR(VLOOKUP(B142,'KAYIT LİSTESİ'!$B$4:$H$1046,5,0)),"",(VLOOKUP(B142,'KAYIT LİSTESİ'!$B$4:$H$1046,5,0)))</f>
        <v/>
      </c>
      <c r="F142" s="50" t="str">
        <f>IF(ISERROR(VLOOKUP(B142,'KAYIT LİSTESİ'!$B$4:$H$1046,6,0)),"",(VLOOKUP(B142,'KAYIT LİSTESİ'!$B$4:$H$1046,6,0)))</f>
        <v/>
      </c>
      <c r="G142" s="175"/>
      <c r="H142" s="219"/>
      <c r="J142" s="73">
        <v>24</v>
      </c>
      <c r="K142" s="203" t="s">
        <v>243</v>
      </c>
      <c r="L142" s="265" t="str">
        <f>IF(ISERROR(VLOOKUP(K142,'KAYIT LİSTESİ'!$B$4:$H$1046,2,0)),"",(VLOOKUP(K142,'KAYIT LİSTESİ'!$B$4:$H$1046,2,0)))</f>
        <v/>
      </c>
      <c r="M142" s="205" t="str">
        <f>IF(ISERROR(VLOOKUP(K142,'KAYIT LİSTESİ'!$B$4:$H$1046,4,0)),"",(VLOOKUP(K142,'KAYIT LİSTESİ'!$B$4:$H$1046,4,0)))</f>
        <v/>
      </c>
      <c r="N142" s="233" t="str">
        <f>IF(ISERROR(VLOOKUP(K142,'KAYIT LİSTESİ'!$B$4:$H$1046,5,0)),"",(VLOOKUP(K142,'KAYIT LİSTESİ'!$B$4:$H$1046,5,0)))</f>
        <v/>
      </c>
      <c r="O142" s="233" t="str">
        <f>IF(ISERROR(VLOOKUP(K142,'KAYIT LİSTESİ'!$B$4:$H$1046,6,0)),"",(VLOOKUP(K142,'KAYIT LİSTESİ'!$B$4:$H$1046,6,0)))</f>
        <v/>
      </c>
      <c r="P142" s="206"/>
    </row>
    <row r="143" spans="1:16" ht="44.25" customHeight="1" x14ac:dyDescent="0.2">
      <c r="A143" s="219"/>
      <c r="B143" s="219"/>
      <c r="C143" s="219"/>
      <c r="D143" s="219"/>
      <c r="E143" s="219"/>
      <c r="F143" s="219"/>
      <c r="G143" s="219"/>
      <c r="H143" s="219"/>
      <c r="J143" s="73">
        <v>25</v>
      </c>
      <c r="K143" s="203" t="s">
        <v>244</v>
      </c>
      <c r="L143" s="265" t="str">
        <f>IF(ISERROR(VLOOKUP(K143,'KAYIT LİSTESİ'!$B$4:$H$1046,2,0)),"",(VLOOKUP(K143,'KAYIT LİSTESİ'!$B$4:$H$1046,2,0)))</f>
        <v/>
      </c>
      <c r="M143" s="205" t="str">
        <f>IF(ISERROR(VLOOKUP(K143,'KAYIT LİSTESİ'!$B$4:$H$1046,4,0)),"",(VLOOKUP(K143,'KAYIT LİSTESİ'!$B$4:$H$1046,4,0)))</f>
        <v/>
      </c>
      <c r="N143" s="233" t="str">
        <f>IF(ISERROR(VLOOKUP(K143,'KAYIT LİSTESİ'!$B$4:$H$1046,5,0)),"",(VLOOKUP(K143,'KAYIT LİSTESİ'!$B$4:$H$1046,5,0)))</f>
        <v/>
      </c>
      <c r="O143" s="233" t="str">
        <f>IF(ISERROR(VLOOKUP(K143,'KAYIT LİSTESİ'!$B$4:$H$1046,6,0)),"",(VLOOKUP(K143,'KAYIT LİSTESİ'!$B$4:$H$1046,6,0)))</f>
        <v/>
      </c>
      <c r="P143" s="206"/>
    </row>
    <row r="144" spans="1:16" ht="42.75" customHeight="1" x14ac:dyDescent="0.2">
      <c r="A144" s="219"/>
      <c r="B144" s="219"/>
      <c r="C144" s="219"/>
      <c r="D144" s="219"/>
      <c r="E144" s="219"/>
      <c r="F144" s="219"/>
      <c r="G144" s="219"/>
      <c r="H144" s="219"/>
      <c r="I144" s="219"/>
      <c r="J144" s="219"/>
      <c r="K144" s="219"/>
      <c r="L144" s="219"/>
      <c r="M144" s="219"/>
      <c r="N144" s="219"/>
      <c r="O144" s="219"/>
      <c r="P144" s="219"/>
    </row>
  </sheetData>
  <mergeCells count="48">
    <mergeCell ref="J116:P116"/>
    <mergeCell ref="J117:J118"/>
    <mergeCell ref="K117:K118"/>
    <mergeCell ref="L117:L118"/>
    <mergeCell ref="M117:M118"/>
    <mergeCell ref="N117:N118"/>
    <mergeCell ref="O117:O118"/>
    <mergeCell ref="P117:P118"/>
    <mergeCell ref="A1:P1"/>
    <mergeCell ref="A2:P2"/>
    <mergeCell ref="A3:P3"/>
    <mergeCell ref="J45:P45"/>
    <mergeCell ref="M46:M47"/>
    <mergeCell ref="N46:N47"/>
    <mergeCell ref="J46:J47"/>
    <mergeCell ref="K46:K47"/>
    <mergeCell ref="J4:P4"/>
    <mergeCell ref="J5:P5"/>
    <mergeCell ref="L46:L47"/>
    <mergeCell ref="O46:O47"/>
    <mergeCell ref="P46:P47"/>
    <mergeCell ref="A35:G35"/>
    <mergeCell ref="A4:G4"/>
    <mergeCell ref="I5:I6"/>
    <mergeCell ref="A5:G5"/>
    <mergeCell ref="A15:G15"/>
    <mergeCell ref="A25:G25"/>
    <mergeCell ref="J15:P15"/>
    <mergeCell ref="J25:P25"/>
    <mergeCell ref="J35:P35"/>
    <mergeCell ref="L74:L75"/>
    <mergeCell ref="M74:M75"/>
    <mergeCell ref="N74:N75"/>
    <mergeCell ref="O74:O75"/>
    <mergeCell ref="P74:P75"/>
    <mergeCell ref="J73:P73"/>
    <mergeCell ref="J74:J75"/>
    <mergeCell ref="K74:K75"/>
    <mergeCell ref="A45:G45"/>
    <mergeCell ref="A87:G87"/>
    <mergeCell ref="A101:G101"/>
    <mergeCell ref="A115:G115"/>
    <mergeCell ref="A129:G129"/>
    <mergeCell ref="A86:G86"/>
    <mergeCell ref="A46:G46"/>
    <mergeCell ref="A56:G56"/>
    <mergeCell ref="A66:G66"/>
    <mergeCell ref="A76:G76"/>
  </mergeCells>
  <pageMargins left="0.7" right="0.7" top="0.75" bottom="0.75" header="0.3" footer="0.3"/>
  <pageSetup paperSize="9" scale="33" fitToHeight="0" orientation="portrait" r:id="rId1"/>
  <rowBreaks count="2" manualBreakCount="2">
    <brk id="44" max="15" man="1"/>
    <brk id="85" max="15" man="1"/>
  </rowBreaks>
  <ignoredErrors>
    <ignoredError sqref="L86:O115 L76:O8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tabColor rgb="FFFF0000"/>
    <pageSetUpPr fitToPage="1"/>
  </sheetPr>
  <dimension ref="A1:AH109"/>
  <sheetViews>
    <sheetView view="pageBreakPreview" topLeftCell="A10" zoomScale="70" zoomScaleNormal="85" zoomScaleSheetLayoutView="70" workbookViewId="0">
      <selection activeCell="J18" sqref="J18"/>
    </sheetView>
  </sheetViews>
  <sheetFormatPr defaultRowHeight="12.75" x14ac:dyDescent="0.2"/>
  <cols>
    <col min="1" max="1" width="8.42578125" bestFit="1" customWidth="1"/>
    <col min="2" max="2" width="11.42578125" bestFit="1" customWidth="1"/>
    <col min="3" max="3" width="7.85546875" bestFit="1" customWidth="1"/>
    <col min="4" max="4" width="11.42578125" bestFit="1" customWidth="1"/>
    <col min="5" max="5" width="7.85546875" bestFit="1" customWidth="1"/>
    <col min="6" max="6" width="11.42578125" bestFit="1" customWidth="1"/>
    <col min="7" max="7" width="7.85546875" bestFit="1" customWidth="1"/>
    <col min="8" max="8" width="12.5703125" bestFit="1" customWidth="1"/>
    <col min="9" max="9" width="7.85546875" bestFit="1" customWidth="1"/>
    <col min="10" max="10" width="11.42578125" bestFit="1" customWidth="1"/>
    <col min="11" max="11" width="7.85546875" bestFit="1" customWidth="1"/>
    <col min="12" max="12" width="12.5703125" bestFit="1" customWidth="1"/>
    <col min="13" max="13" width="7.85546875" bestFit="1" customWidth="1"/>
    <col min="14" max="14" width="12.5703125" bestFit="1" customWidth="1"/>
    <col min="15" max="15" width="7.85546875" bestFit="1" customWidth="1"/>
    <col min="16" max="16" width="14.5703125" bestFit="1" customWidth="1"/>
    <col min="17" max="17" width="7.85546875" bestFit="1" customWidth="1"/>
    <col min="18" max="18" width="12.5703125" bestFit="1" customWidth="1"/>
    <col min="19" max="19" width="7.85546875" bestFit="1" customWidth="1"/>
    <col min="20" max="20" width="14.5703125" bestFit="1" customWidth="1"/>
    <col min="21" max="21" width="7.85546875" bestFit="1" customWidth="1"/>
    <col min="22" max="22" width="11.42578125" bestFit="1" customWidth="1"/>
    <col min="23" max="23" width="7.85546875" bestFit="1" customWidth="1"/>
    <col min="24" max="24" width="8.7109375" bestFit="1" customWidth="1"/>
    <col min="25" max="25" width="8.42578125" bestFit="1" customWidth="1"/>
    <col min="26" max="33" width="11.42578125" bestFit="1" customWidth="1"/>
    <col min="34" max="34" width="8.42578125" bestFit="1" customWidth="1"/>
    <col min="35" max="35" width="0.140625" customWidth="1"/>
  </cols>
  <sheetData>
    <row r="1" spans="1:34" ht="57" customHeight="1" thickBot="1" x14ac:dyDescent="0.25">
      <c r="A1" s="567" t="s">
        <v>787</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9"/>
    </row>
    <row r="2" spans="1:34" s="292" customFormat="1" ht="36" hidden="1" x14ac:dyDescent="0.25">
      <c r="A2" s="570" t="s">
        <v>158</v>
      </c>
      <c r="B2" s="293" t="s">
        <v>758</v>
      </c>
      <c r="C2" s="294"/>
      <c r="D2" s="295" t="s">
        <v>758</v>
      </c>
      <c r="E2" s="295"/>
      <c r="F2" s="295" t="s">
        <v>758</v>
      </c>
      <c r="G2" s="295"/>
      <c r="H2" s="295" t="s">
        <v>758</v>
      </c>
      <c r="I2" s="295"/>
      <c r="J2" s="295" t="s">
        <v>758</v>
      </c>
      <c r="K2" s="295"/>
      <c r="L2" s="295" t="s">
        <v>758</v>
      </c>
      <c r="M2" s="295"/>
      <c r="N2" s="295" t="s">
        <v>758</v>
      </c>
      <c r="O2" s="295"/>
      <c r="P2" s="295" t="s">
        <v>758</v>
      </c>
      <c r="Q2" s="295"/>
      <c r="R2" s="295" t="s">
        <v>758</v>
      </c>
      <c r="S2" s="295"/>
      <c r="T2" s="295" t="s">
        <v>758</v>
      </c>
      <c r="U2" s="294"/>
      <c r="V2" s="293" t="s">
        <v>758</v>
      </c>
      <c r="W2" s="294"/>
      <c r="X2" s="295"/>
      <c r="Y2" s="570" t="s">
        <v>158</v>
      </c>
      <c r="Z2" s="573" t="s">
        <v>759</v>
      </c>
      <c r="AA2" s="574"/>
      <c r="AB2" s="574"/>
      <c r="AC2" s="575"/>
      <c r="AD2" s="573" t="s">
        <v>760</v>
      </c>
      <c r="AE2" s="574"/>
      <c r="AF2" s="574"/>
      <c r="AG2" s="575"/>
      <c r="AH2" s="570" t="s">
        <v>158</v>
      </c>
    </row>
    <row r="3" spans="1:34" s="292" customFormat="1" ht="54" customHeight="1" x14ac:dyDescent="0.25">
      <c r="A3" s="571"/>
      <c r="B3" s="287" t="s">
        <v>761</v>
      </c>
      <c r="C3" s="288"/>
      <c r="D3" s="289" t="s">
        <v>762</v>
      </c>
      <c r="E3" s="289"/>
      <c r="F3" s="296" t="s">
        <v>785</v>
      </c>
      <c r="G3" s="296"/>
      <c r="H3" s="289" t="s">
        <v>763</v>
      </c>
      <c r="I3" s="289"/>
      <c r="J3" s="297" t="s">
        <v>784</v>
      </c>
      <c r="K3" s="298"/>
      <c r="L3" s="289" t="s">
        <v>764</v>
      </c>
      <c r="M3" s="289"/>
      <c r="N3" s="289" t="s">
        <v>765</v>
      </c>
      <c r="O3" s="289"/>
      <c r="P3" s="289" t="s">
        <v>766</v>
      </c>
      <c r="Q3" s="289"/>
      <c r="R3" s="296" t="s">
        <v>767</v>
      </c>
      <c r="S3" s="296"/>
      <c r="T3" s="289" t="s">
        <v>768</v>
      </c>
      <c r="U3" s="288"/>
      <c r="V3" s="299" t="s">
        <v>783</v>
      </c>
      <c r="W3" s="300"/>
      <c r="X3" s="298"/>
      <c r="Y3" s="571"/>
      <c r="Z3" s="301" t="s">
        <v>769</v>
      </c>
      <c r="AA3" s="298" t="s">
        <v>770</v>
      </c>
      <c r="AB3" s="298" t="s">
        <v>771</v>
      </c>
      <c r="AC3" s="302" t="s">
        <v>772</v>
      </c>
      <c r="AD3" s="287" t="s">
        <v>773</v>
      </c>
      <c r="AE3" s="289" t="s">
        <v>774</v>
      </c>
      <c r="AF3" s="302" t="s">
        <v>775</v>
      </c>
      <c r="AG3" s="302" t="s">
        <v>786</v>
      </c>
      <c r="AH3" s="571"/>
    </row>
    <row r="4" spans="1:34" s="292" customFormat="1" ht="27" customHeight="1" x14ac:dyDescent="0.25">
      <c r="A4" s="572"/>
      <c r="B4" s="287" t="s">
        <v>27</v>
      </c>
      <c r="C4" s="288"/>
      <c r="D4" s="289" t="s">
        <v>27</v>
      </c>
      <c r="E4" s="289"/>
      <c r="F4" s="289" t="s">
        <v>27</v>
      </c>
      <c r="G4" s="289"/>
      <c r="H4" s="289" t="s">
        <v>27</v>
      </c>
      <c r="I4" s="289"/>
      <c r="J4" s="289" t="s">
        <v>27</v>
      </c>
      <c r="K4" s="289"/>
      <c r="L4" s="289" t="s">
        <v>27</v>
      </c>
      <c r="M4" s="289"/>
      <c r="N4" s="289" t="s">
        <v>27</v>
      </c>
      <c r="O4" s="289"/>
      <c r="P4" s="289" t="s">
        <v>27</v>
      </c>
      <c r="Q4" s="289"/>
      <c r="R4" s="289" t="s">
        <v>27</v>
      </c>
      <c r="S4" s="289"/>
      <c r="T4" s="289" t="s">
        <v>27</v>
      </c>
      <c r="U4" s="288"/>
      <c r="V4" s="287" t="s">
        <v>27</v>
      </c>
      <c r="W4" s="288"/>
      <c r="X4" s="289"/>
      <c r="Y4" s="572"/>
      <c r="Z4" s="287" t="s">
        <v>27</v>
      </c>
      <c r="AA4" s="289" t="s">
        <v>27</v>
      </c>
      <c r="AB4" s="289" t="s">
        <v>27</v>
      </c>
      <c r="AC4" s="302" t="s">
        <v>27</v>
      </c>
      <c r="AD4" s="287" t="s">
        <v>27</v>
      </c>
      <c r="AE4" s="289" t="s">
        <v>27</v>
      </c>
      <c r="AF4" s="302" t="s">
        <v>27</v>
      </c>
      <c r="AG4" s="302" t="s">
        <v>27</v>
      </c>
      <c r="AH4" s="342"/>
    </row>
    <row r="5" spans="1:34" s="292" customFormat="1" ht="24" customHeight="1" x14ac:dyDescent="0.25">
      <c r="A5" s="303"/>
      <c r="B5" s="287"/>
      <c r="C5" s="288"/>
      <c r="D5" s="289"/>
      <c r="E5" s="289"/>
      <c r="F5" s="289"/>
      <c r="G5" s="289"/>
      <c r="H5" s="289"/>
      <c r="I5" s="289"/>
      <c r="J5" s="289" t="s">
        <v>754</v>
      </c>
      <c r="K5" s="289"/>
      <c r="L5" s="289"/>
      <c r="M5" s="289"/>
      <c r="N5" s="289"/>
      <c r="O5" s="289"/>
      <c r="P5" s="289"/>
      <c r="Q5" s="289"/>
      <c r="R5" s="289"/>
      <c r="S5" s="289"/>
      <c r="T5" s="289"/>
      <c r="U5" s="288"/>
      <c r="V5" s="287"/>
      <c r="W5" s="288"/>
      <c r="X5" s="289"/>
      <c r="Y5" s="304">
        <v>0</v>
      </c>
      <c r="Z5" s="290">
        <v>10</v>
      </c>
      <c r="AA5" s="291">
        <v>100</v>
      </c>
      <c r="AB5" s="291">
        <v>100</v>
      </c>
      <c r="AC5" s="349">
        <v>100</v>
      </c>
      <c r="AD5" s="291">
        <v>100</v>
      </c>
      <c r="AE5" s="291">
        <v>100</v>
      </c>
      <c r="AF5" s="291">
        <v>100</v>
      </c>
      <c r="AG5" s="291">
        <v>100</v>
      </c>
      <c r="AH5" s="343">
        <v>0</v>
      </c>
    </row>
    <row r="6" spans="1:34" s="315" customFormat="1" ht="28.5" customHeight="1" x14ac:dyDescent="0.35">
      <c r="A6" s="305">
        <v>100</v>
      </c>
      <c r="B6" s="306">
        <v>1130</v>
      </c>
      <c r="C6" s="305">
        <v>100</v>
      </c>
      <c r="D6" s="307">
        <v>2300</v>
      </c>
      <c r="E6" s="305">
        <v>100</v>
      </c>
      <c r="F6" s="307">
        <v>950</v>
      </c>
      <c r="G6" s="305">
        <v>100</v>
      </c>
      <c r="H6" s="307">
        <v>5200</v>
      </c>
      <c r="I6" s="305">
        <v>100</v>
      </c>
      <c r="J6" s="307">
        <v>1140</v>
      </c>
      <c r="K6" s="305">
        <v>100</v>
      </c>
      <c r="L6" s="307">
        <v>4250</v>
      </c>
      <c r="M6" s="305">
        <v>100</v>
      </c>
      <c r="N6" s="308">
        <v>20000</v>
      </c>
      <c r="O6" s="305">
        <v>100</v>
      </c>
      <c r="P6" s="308">
        <v>40300</v>
      </c>
      <c r="Q6" s="305">
        <v>100</v>
      </c>
      <c r="R6" s="308">
        <v>54524</v>
      </c>
      <c r="S6" s="305">
        <v>100</v>
      </c>
      <c r="T6" s="308">
        <v>85000</v>
      </c>
      <c r="U6" s="305">
        <v>100</v>
      </c>
      <c r="V6" s="306">
        <v>1440</v>
      </c>
      <c r="W6" s="305">
        <v>100</v>
      </c>
      <c r="X6" s="308"/>
      <c r="Y6" s="305">
        <v>100</v>
      </c>
      <c r="Z6" s="309">
        <v>65</v>
      </c>
      <c r="AA6" s="310">
        <v>190</v>
      </c>
      <c r="AB6" s="310">
        <v>420</v>
      </c>
      <c r="AC6" s="350" t="s">
        <v>781</v>
      </c>
      <c r="AD6" s="311" t="s">
        <v>781</v>
      </c>
      <c r="AE6" s="312" t="s">
        <v>781</v>
      </c>
      <c r="AF6" s="313" t="s">
        <v>781</v>
      </c>
      <c r="AG6" s="314" t="s">
        <v>781</v>
      </c>
      <c r="AH6" s="316">
        <v>1</v>
      </c>
    </row>
    <row r="7" spans="1:34" s="315" customFormat="1" ht="28.5" customHeight="1" x14ac:dyDescent="0.35">
      <c r="A7" s="316">
        <v>99</v>
      </c>
      <c r="B7" s="311">
        <v>1140</v>
      </c>
      <c r="C7" s="316">
        <v>99</v>
      </c>
      <c r="D7" s="312">
        <v>2320</v>
      </c>
      <c r="E7" s="316">
        <v>99</v>
      </c>
      <c r="F7" s="312" t="s">
        <v>781</v>
      </c>
      <c r="G7" s="316">
        <v>99</v>
      </c>
      <c r="H7" s="312">
        <v>5240</v>
      </c>
      <c r="I7" s="316">
        <v>99</v>
      </c>
      <c r="J7" s="312">
        <v>1150</v>
      </c>
      <c r="K7" s="316">
        <v>99</v>
      </c>
      <c r="L7" s="312">
        <v>4300</v>
      </c>
      <c r="M7" s="316">
        <v>99</v>
      </c>
      <c r="N7" s="308">
        <v>20200</v>
      </c>
      <c r="O7" s="316">
        <v>99</v>
      </c>
      <c r="P7" s="308">
        <v>40600</v>
      </c>
      <c r="Q7" s="316">
        <v>99</v>
      </c>
      <c r="R7" s="308">
        <v>54624</v>
      </c>
      <c r="S7" s="316">
        <v>99</v>
      </c>
      <c r="T7" s="308">
        <v>90000</v>
      </c>
      <c r="U7" s="316">
        <v>99</v>
      </c>
      <c r="V7" s="311">
        <v>1450</v>
      </c>
      <c r="W7" s="316">
        <v>99</v>
      </c>
      <c r="X7" s="317"/>
      <c r="Y7" s="316">
        <v>99</v>
      </c>
      <c r="Z7" s="318">
        <v>66</v>
      </c>
      <c r="AA7" s="319">
        <v>193</v>
      </c>
      <c r="AB7" s="319">
        <v>425</v>
      </c>
      <c r="AC7" s="351" t="s">
        <v>781</v>
      </c>
      <c r="AD7" s="306" t="s">
        <v>781</v>
      </c>
      <c r="AE7" s="307" t="s">
        <v>781</v>
      </c>
      <c r="AF7" s="320" t="s">
        <v>781</v>
      </c>
      <c r="AG7" s="321" t="s">
        <v>781</v>
      </c>
      <c r="AH7" s="305">
        <v>2</v>
      </c>
    </row>
    <row r="8" spans="1:34" s="315" customFormat="1" ht="28.5" customHeight="1" x14ac:dyDescent="0.35">
      <c r="A8" s="305">
        <v>98</v>
      </c>
      <c r="B8" s="306">
        <v>1150</v>
      </c>
      <c r="C8" s="305">
        <v>98</v>
      </c>
      <c r="D8" s="307">
        <v>2340</v>
      </c>
      <c r="E8" s="305">
        <v>98</v>
      </c>
      <c r="F8" s="307">
        <v>960</v>
      </c>
      <c r="G8" s="305">
        <v>98</v>
      </c>
      <c r="H8" s="307">
        <v>5270</v>
      </c>
      <c r="I8" s="305">
        <v>98</v>
      </c>
      <c r="J8" s="307">
        <v>1160</v>
      </c>
      <c r="K8" s="305">
        <v>98</v>
      </c>
      <c r="L8" s="307">
        <v>4350</v>
      </c>
      <c r="M8" s="305">
        <v>98</v>
      </c>
      <c r="N8" s="308">
        <v>20400</v>
      </c>
      <c r="O8" s="305">
        <v>98</v>
      </c>
      <c r="P8" s="308">
        <v>40900</v>
      </c>
      <c r="Q8" s="305">
        <v>98</v>
      </c>
      <c r="R8" s="308">
        <v>54724</v>
      </c>
      <c r="S8" s="305">
        <v>98</v>
      </c>
      <c r="T8" s="308">
        <v>91000</v>
      </c>
      <c r="U8" s="305">
        <v>98</v>
      </c>
      <c r="V8" s="306">
        <v>1460</v>
      </c>
      <c r="W8" s="305">
        <v>98</v>
      </c>
      <c r="X8" s="308"/>
      <c r="Y8" s="305">
        <v>98</v>
      </c>
      <c r="Z8" s="309">
        <v>67</v>
      </c>
      <c r="AA8" s="310">
        <v>197</v>
      </c>
      <c r="AB8" s="310">
        <v>430</v>
      </c>
      <c r="AC8" s="350" t="s">
        <v>781</v>
      </c>
      <c r="AD8" s="311" t="s">
        <v>781</v>
      </c>
      <c r="AE8" s="312" t="s">
        <v>781</v>
      </c>
      <c r="AF8" s="313" t="s">
        <v>781</v>
      </c>
      <c r="AG8" s="314" t="s">
        <v>781</v>
      </c>
      <c r="AH8" s="316">
        <v>3</v>
      </c>
    </row>
    <row r="9" spans="1:34" s="315" customFormat="1" ht="28.5" customHeight="1" x14ac:dyDescent="0.35">
      <c r="A9" s="316">
        <v>97</v>
      </c>
      <c r="B9" s="311">
        <v>1160</v>
      </c>
      <c r="C9" s="316">
        <v>97</v>
      </c>
      <c r="D9" s="312">
        <v>2360</v>
      </c>
      <c r="E9" s="316">
        <v>97</v>
      </c>
      <c r="F9" s="312" t="s">
        <v>781</v>
      </c>
      <c r="G9" s="316">
        <v>97</v>
      </c>
      <c r="H9" s="312">
        <v>5300</v>
      </c>
      <c r="I9" s="316">
        <v>97</v>
      </c>
      <c r="J9" s="312">
        <v>1170</v>
      </c>
      <c r="K9" s="316">
        <v>97</v>
      </c>
      <c r="L9" s="312">
        <v>4400</v>
      </c>
      <c r="M9" s="316">
        <v>97</v>
      </c>
      <c r="N9" s="308">
        <v>20600</v>
      </c>
      <c r="O9" s="316">
        <v>97</v>
      </c>
      <c r="P9" s="308">
        <v>41200</v>
      </c>
      <c r="Q9" s="316">
        <v>97</v>
      </c>
      <c r="R9" s="308">
        <v>54824</v>
      </c>
      <c r="S9" s="316">
        <v>97</v>
      </c>
      <c r="T9" s="308">
        <v>92000</v>
      </c>
      <c r="U9" s="316">
        <v>97</v>
      </c>
      <c r="V9" s="311">
        <v>1470</v>
      </c>
      <c r="W9" s="316">
        <v>97</v>
      </c>
      <c r="X9" s="317"/>
      <c r="Y9" s="316">
        <v>97</v>
      </c>
      <c r="Z9" s="318">
        <v>68</v>
      </c>
      <c r="AA9" s="319">
        <v>200</v>
      </c>
      <c r="AB9" s="319">
        <v>435</v>
      </c>
      <c r="AC9" s="351" t="s">
        <v>781</v>
      </c>
      <c r="AD9" s="306" t="s">
        <v>781</v>
      </c>
      <c r="AE9" s="307" t="s">
        <v>781</v>
      </c>
      <c r="AF9" s="320" t="s">
        <v>781</v>
      </c>
      <c r="AG9" s="321" t="s">
        <v>781</v>
      </c>
      <c r="AH9" s="305">
        <v>4</v>
      </c>
    </row>
    <row r="10" spans="1:34" s="315" customFormat="1" ht="28.5" customHeight="1" x14ac:dyDescent="0.35">
      <c r="A10" s="305">
        <v>96</v>
      </c>
      <c r="B10" s="306">
        <v>1170</v>
      </c>
      <c r="C10" s="305">
        <v>96</v>
      </c>
      <c r="D10" s="307">
        <v>2380</v>
      </c>
      <c r="E10" s="305">
        <v>96</v>
      </c>
      <c r="F10" s="307">
        <v>970</v>
      </c>
      <c r="G10" s="305">
        <v>96</v>
      </c>
      <c r="H10" s="307">
        <v>5340</v>
      </c>
      <c r="I10" s="305">
        <v>96</v>
      </c>
      <c r="J10" s="307">
        <v>1180</v>
      </c>
      <c r="K10" s="305">
        <v>96</v>
      </c>
      <c r="L10" s="307">
        <v>4450</v>
      </c>
      <c r="M10" s="305">
        <v>96</v>
      </c>
      <c r="N10" s="308">
        <v>20800</v>
      </c>
      <c r="O10" s="305">
        <v>96</v>
      </c>
      <c r="P10" s="308">
        <v>41500</v>
      </c>
      <c r="Q10" s="305">
        <v>96</v>
      </c>
      <c r="R10" s="308">
        <v>54924</v>
      </c>
      <c r="S10" s="305">
        <v>96</v>
      </c>
      <c r="T10" s="308">
        <v>93000</v>
      </c>
      <c r="U10" s="305">
        <v>96</v>
      </c>
      <c r="V10" s="306">
        <v>1480</v>
      </c>
      <c r="W10" s="305">
        <v>96</v>
      </c>
      <c r="X10" s="308"/>
      <c r="Y10" s="305">
        <v>96</v>
      </c>
      <c r="Z10" s="309">
        <v>69</v>
      </c>
      <c r="AA10" s="310">
        <v>203</v>
      </c>
      <c r="AB10" s="310">
        <v>440</v>
      </c>
      <c r="AC10" s="350" t="s">
        <v>781</v>
      </c>
      <c r="AD10" s="311" t="s">
        <v>781</v>
      </c>
      <c r="AE10" s="312" t="s">
        <v>781</v>
      </c>
      <c r="AF10" s="313" t="s">
        <v>781</v>
      </c>
      <c r="AG10" s="314" t="s">
        <v>781</v>
      </c>
      <c r="AH10" s="316">
        <v>5</v>
      </c>
    </row>
    <row r="11" spans="1:34" s="315" customFormat="1" ht="28.5" customHeight="1" x14ac:dyDescent="0.35">
      <c r="A11" s="316">
        <v>95</v>
      </c>
      <c r="B11" s="311">
        <v>1180</v>
      </c>
      <c r="C11" s="316">
        <v>95</v>
      </c>
      <c r="D11" s="312">
        <v>2400</v>
      </c>
      <c r="E11" s="316">
        <v>95</v>
      </c>
      <c r="F11" s="312" t="s">
        <v>781</v>
      </c>
      <c r="G11" s="316">
        <v>95</v>
      </c>
      <c r="H11" s="312">
        <v>5370</v>
      </c>
      <c r="I11" s="316">
        <v>95</v>
      </c>
      <c r="J11" s="312">
        <v>1190</v>
      </c>
      <c r="K11" s="316">
        <v>95</v>
      </c>
      <c r="L11" s="312">
        <v>4500</v>
      </c>
      <c r="M11" s="316">
        <v>95</v>
      </c>
      <c r="N11" s="308">
        <v>21000</v>
      </c>
      <c r="O11" s="316">
        <v>95</v>
      </c>
      <c r="P11" s="308">
        <v>41800</v>
      </c>
      <c r="Q11" s="316">
        <v>95</v>
      </c>
      <c r="R11" s="308">
        <v>55024</v>
      </c>
      <c r="S11" s="316">
        <v>95</v>
      </c>
      <c r="T11" s="308">
        <v>93500</v>
      </c>
      <c r="U11" s="316">
        <v>95</v>
      </c>
      <c r="V11" s="311">
        <v>1490</v>
      </c>
      <c r="W11" s="316">
        <v>95</v>
      </c>
      <c r="X11" s="317"/>
      <c r="Y11" s="316">
        <v>95</v>
      </c>
      <c r="Z11" s="318">
        <v>70</v>
      </c>
      <c r="AA11" s="319">
        <v>205</v>
      </c>
      <c r="AB11" s="319">
        <v>445</v>
      </c>
      <c r="AC11" s="351" t="s">
        <v>781</v>
      </c>
      <c r="AD11" s="306" t="s">
        <v>781</v>
      </c>
      <c r="AE11" s="307" t="s">
        <v>781</v>
      </c>
      <c r="AF11" s="320" t="s">
        <v>781</v>
      </c>
      <c r="AG11" s="321" t="s">
        <v>781</v>
      </c>
      <c r="AH11" s="305">
        <v>6</v>
      </c>
    </row>
    <row r="12" spans="1:34" s="315" customFormat="1" ht="28.5" customHeight="1" x14ac:dyDescent="0.35">
      <c r="A12" s="305">
        <v>94</v>
      </c>
      <c r="B12" s="306">
        <v>1190</v>
      </c>
      <c r="C12" s="305">
        <v>94</v>
      </c>
      <c r="D12" s="307">
        <v>2420</v>
      </c>
      <c r="E12" s="305">
        <v>94</v>
      </c>
      <c r="F12" s="307">
        <v>980</v>
      </c>
      <c r="G12" s="305">
        <v>94</v>
      </c>
      <c r="H12" s="307">
        <v>5400</v>
      </c>
      <c r="I12" s="305">
        <v>94</v>
      </c>
      <c r="J12" s="307">
        <v>1200</v>
      </c>
      <c r="K12" s="305">
        <v>94</v>
      </c>
      <c r="L12" s="307">
        <v>4550</v>
      </c>
      <c r="M12" s="305">
        <v>94</v>
      </c>
      <c r="N12" s="308">
        <v>21100</v>
      </c>
      <c r="O12" s="305">
        <v>94</v>
      </c>
      <c r="P12" s="308">
        <v>42100</v>
      </c>
      <c r="Q12" s="305">
        <v>94</v>
      </c>
      <c r="R12" s="308">
        <v>55124</v>
      </c>
      <c r="S12" s="305">
        <v>94</v>
      </c>
      <c r="T12" s="308">
        <v>94000</v>
      </c>
      <c r="U12" s="305">
        <v>94</v>
      </c>
      <c r="V12" s="306">
        <v>1500</v>
      </c>
      <c r="W12" s="305">
        <v>94</v>
      </c>
      <c r="X12" s="308"/>
      <c r="Y12" s="305">
        <v>94</v>
      </c>
      <c r="Z12" s="309">
        <v>71</v>
      </c>
      <c r="AA12" s="310">
        <v>207</v>
      </c>
      <c r="AB12" s="310">
        <v>450</v>
      </c>
      <c r="AC12" s="350" t="s">
        <v>781</v>
      </c>
      <c r="AD12" s="311" t="s">
        <v>781</v>
      </c>
      <c r="AE12" s="312" t="s">
        <v>781</v>
      </c>
      <c r="AF12" s="313" t="s">
        <v>781</v>
      </c>
      <c r="AG12" s="314" t="s">
        <v>781</v>
      </c>
      <c r="AH12" s="316">
        <v>7</v>
      </c>
    </row>
    <row r="13" spans="1:34" s="315" customFormat="1" ht="28.5" customHeight="1" x14ac:dyDescent="0.35">
      <c r="A13" s="316">
        <v>93</v>
      </c>
      <c r="B13" s="311">
        <v>1200</v>
      </c>
      <c r="C13" s="316">
        <v>93</v>
      </c>
      <c r="D13" s="312">
        <v>2440</v>
      </c>
      <c r="E13" s="316">
        <v>93</v>
      </c>
      <c r="F13" s="312" t="s">
        <v>781</v>
      </c>
      <c r="G13" s="316">
        <v>93</v>
      </c>
      <c r="H13" s="312">
        <v>5440</v>
      </c>
      <c r="I13" s="316">
        <v>93</v>
      </c>
      <c r="J13" s="312">
        <v>1210</v>
      </c>
      <c r="K13" s="316">
        <v>93</v>
      </c>
      <c r="L13" s="312">
        <v>4600</v>
      </c>
      <c r="M13" s="316">
        <v>93</v>
      </c>
      <c r="N13" s="308">
        <v>21200</v>
      </c>
      <c r="O13" s="316">
        <v>93</v>
      </c>
      <c r="P13" s="308">
        <v>42400</v>
      </c>
      <c r="Q13" s="316">
        <v>93</v>
      </c>
      <c r="R13" s="308">
        <v>55224</v>
      </c>
      <c r="S13" s="316">
        <v>93</v>
      </c>
      <c r="T13" s="308">
        <v>94500</v>
      </c>
      <c r="U13" s="316">
        <v>93</v>
      </c>
      <c r="V13" s="311">
        <v>1510</v>
      </c>
      <c r="W13" s="316">
        <v>93</v>
      </c>
      <c r="X13" s="317"/>
      <c r="Y13" s="316">
        <v>93</v>
      </c>
      <c r="Z13" s="318">
        <v>72</v>
      </c>
      <c r="AA13" s="319">
        <v>210</v>
      </c>
      <c r="AB13" s="319">
        <v>455</v>
      </c>
      <c r="AC13" s="351" t="s">
        <v>781</v>
      </c>
      <c r="AD13" s="306" t="s">
        <v>781</v>
      </c>
      <c r="AE13" s="307" t="s">
        <v>781</v>
      </c>
      <c r="AF13" s="320" t="s">
        <v>781</v>
      </c>
      <c r="AG13" s="321" t="s">
        <v>781</v>
      </c>
      <c r="AH13" s="305">
        <v>8</v>
      </c>
    </row>
    <row r="14" spans="1:34" s="315" customFormat="1" ht="28.5" customHeight="1" x14ac:dyDescent="0.35">
      <c r="A14" s="305">
        <v>92</v>
      </c>
      <c r="B14" s="306">
        <v>1210</v>
      </c>
      <c r="C14" s="305">
        <v>92</v>
      </c>
      <c r="D14" s="307">
        <v>2460</v>
      </c>
      <c r="E14" s="305">
        <v>92</v>
      </c>
      <c r="F14" s="307">
        <v>990</v>
      </c>
      <c r="G14" s="305">
        <v>92</v>
      </c>
      <c r="H14" s="307">
        <v>5470</v>
      </c>
      <c r="I14" s="305">
        <v>92</v>
      </c>
      <c r="J14" s="307">
        <v>1220</v>
      </c>
      <c r="K14" s="305">
        <v>92</v>
      </c>
      <c r="L14" s="307">
        <v>4650</v>
      </c>
      <c r="M14" s="305">
        <v>92</v>
      </c>
      <c r="N14" s="308">
        <v>21300</v>
      </c>
      <c r="O14" s="305">
        <v>92</v>
      </c>
      <c r="P14" s="308">
        <v>42700</v>
      </c>
      <c r="Q14" s="305">
        <v>92</v>
      </c>
      <c r="R14" s="308">
        <v>55324</v>
      </c>
      <c r="S14" s="305">
        <v>92</v>
      </c>
      <c r="T14" s="308">
        <v>95000</v>
      </c>
      <c r="U14" s="305">
        <v>92</v>
      </c>
      <c r="V14" s="306">
        <v>1520</v>
      </c>
      <c r="W14" s="305">
        <v>92</v>
      </c>
      <c r="X14" s="308"/>
      <c r="Y14" s="305">
        <v>92</v>
      </c>
      <c r="Z14" s="309">
        <v>73</v>
      </c>
      <c r="AA14" s="310">
        <v>213</v>
      </c>
      <c r="AB14" s="310">
        <v>460</v>
      </c>
      <c r="AC14" s="350" t="s">
        <v>781</v>
      </c>
      <c r="AD14" s="311" t="s">
        <v>781</v>
      </c>
      <c r="AE14" s="312" t="s">
        <v>781</v>
      </c>
      <c r="AF14" s="313" t="s">
        <v>781</v>
      </c>
      <c r="AG14" s="314" t="s">
        <v>781</v>
      </c>
      <c r="AH14" s="316">
        <v>9</v>
      </c>
    </row>
    <row r="15" spans="1:34" s="315" customFormat="1" ht="28.5" customHeight="1" x14ac:dyDescent="0.35">
      <c r="A15" s="316">
        <v>91</v>
      </c>
      <c r="B15" s="311">
        <v>1220</v>
      </c>
      <c r="C15" s="316">
        <v>91</v>
      </c>
      <c r="D15" s="312">
        <v>2480</v>
      </c>
      <c r="E15" s="316">
        <v>91</v>
      </c>
      <c r="F15" s="312" t="s">
        <v>781</v>
      </c>
      <c r="G15" s="316">
        <v>91</v>
      </c>
      <c r="H15" s="312">
        <v>5500</v>
      </c>
      <c r="I15" s="316">
        <v>91</v>
      </c>
      <c r="J15" s="312">
        <v>1230</v>
      </c>
      <c r="K15" s="316">
        <v>91</v>
      </c>
      <c r="L15" s="312">
        <v>4700</v>
      </c>
      <c r="M15" s="316">
        <v>91</v>
      </c>
      <c r="N15" s="308">
        <v>21400</v>
      </c>
      <c r="O15" s="316">
        <v>91</v>
      </c>
      <c r="P15" s="308">
        <v>43000</v>
      </c>
      <c r="Q15" s="316">
        <v>91</v>
      </c>
      <c r="R15" s="308">
        <v>55424</v>
      </c>
      <c r="S15" s="316">
        <v>91</v>
      </c>
      <c r="T15" s="308">
        <v>95500</v>
      </c>
      <c r="U15" s="316">
        <v>91</v>
      </c>
      <c r="V15" s="311">
        <v>1530</v>
      </c>
      <c r="W15" s="316">
        <v>91</v>
      </c>
      <c r="X15" s="317"/>
      <c r="Y15" s="316">
        <v>91</v>
      </c>
      <c r="Z15" s="318">
        <v>74</v>
      </c>
      <c r="AA15" s="319">
        <v>216</v>
      </c>
      <c r="AB15" s="319">
        <v>465</v>
      </c>
      <c r="AC15" s="351" t="s">
        <v>781</v>
      </c>
      <c r="AD15" s="306" t="s">
        <v>781</v>
      </c>
      <c r="AE15" s="307" t="s">
        <v>781</v>
      </c>
      <c r="AF15" s="320" t="s">
        <v>781</v>
      </c>
      <c r="AG15" s="321" t="s">
        <v>781</v>
      </c>
      <c r="AH15" s="305">
        <v>10</v>
      </c>
    </row>
    <row r="16" spans="1:34" s="315" customFormat="1" ht="28.5" customHeight="1" x14ac:dyDescent="0.35">
      <c r="A16" s="305">
        <v>90</v>
      </c>
      <c r="B16" s="306">
        <v>1230</v>
      </c>
      <c r="C16" s="305">
        <v>90</v>
      </c>
      <c r="D16" s="307">
        <v>2500</v>
      </c>
      <c r="E16" s="305">
        <v>90</v>
      </c>
      <c r="F16" s="307">
        <v>1000</v>
      </c>
      <c r="G16" s="305">
        <v>90</v>
      </c>
      <c r="H16" s="307">
        <v>5550</v>
      </c>
      <c r="I16" s="305">
        <v>90</v>
      </c>
      <c r="J16" s="307">
        <v>1240</v>
      </c>
      <c r="K16" s="305">
        <v>90</v>
      </c>
      <c r="L16" s="307">
        <v>4750</v>
      </c>
      <c r="M16" s="305">
        <v>90</v>
      </c>
      <c r="N16" s="308">
        <v>21500</v>
      </c>
      <c r="O16" s="305">
        <v>90</v>
      </c>
      <c r="P16" s="308">
        <v>43300</v>
      </c>
      <c r="Q16" s="305">
        <v>90</v>
      </c>
      <c r="R16" s="308">
        <v>55524</v>
      </c>
      <c r="S16" s="305">
        <v>90</v>
      </c>
      <c r="T16" s="308">
        <v>100000</v>
      </c>
      <c r="U16" s="305">
        <v>90</v>
      </c>
      <c r="V16" s="306">
        <v>1540</v>
      </c>
      <c r="W16" s="305">
        <v>90</v>
      </c>
      <c r="X16" s="308"/>
      <c r="Y16" s="305">
        <v>90</v>
      </c>
      <c r="Z16" s="318">
        <v>75</v>
      </c>
      <c r="AA16" s="310">
        <v>219</v>
      </c>
      <c r="AB16" s="310">
        <v>470</v>
      </c>
      <c r="AC16" s="350" t="s">
        <v>781</v>
      </c>
      <c r="AD16" s="311">
        <v>400</v>
      </c>
      <c r="AE16" s="312">
        <v>400</v>
      </c>
      <c r="AF16" s="313">
        <v>400</v>
      </c>
      <c r="AG16" s="314">
        <v>400</v>
      </c>
      <c r="AH16" s="316">
        <v>11</v>
      </c>
    </row>
    <row r="17" spans="1:34" s="315" customFormat="1" ht="28.5" customHeight="1" x14ac:dyDescent="0.35">
      <c r="A17" s="316">
        <v>89</v>
      </c>
      <c r="B17" s="311">
        <v>1240</v>
      </c>
      <c r="C17" s="316">
        <v>89</v>
      </c>
      <c r="D17" s="312">
        <v>2520</v>
      </c>
      <c r="E17" s="316">
        <v>89</v>
      </c>
      <c r="F17" s="312" t="s">
        <v>781</v>
      </c>
      <c r="G17" s="316">
        <v>89</v>
      </c>
      <c r="H17" s="312">
        <v>5600</v>
      </c>
      <c r="I17" s="316">
        <v>89</v>
      </c>
      <c r="J17" s="312">
        <v>1250</v>
      </c>
      <c r="K17" s="316">
        <v>89</v>
      </c>
      <c r="L17" s="312">
        <v>4800</v>
      </c>
      <c r="M17" s="316">
        <v>89</v>
      </c>
      <c r="N17" s="308">
        <v>21600</v>
      </c>
      <c r="O17" s="316">
        <v>89</v>
      </c>
      <c r="P17" s="308">
        <v>43600</v>
      </c>
      <c r="Q17" s="316">
        <v>89</v>
      </c>
      <c r="R17" s="308">
        <v>55624</v>
      </c>
      <c r="S17" s="316">
        <v>89</v>
      </c>
      <c r="T17" s="308">
        <v>100500</v>
      </c>
      <c r="U17" s="316">
        <v>89</v>
      </c>
      <c r="V17" s="311">
        <v>1550</v>
      </c>
      <c r="W17" s="316">
        <v>89</v>
      </c>
      <c r="X17" s="317"/>
      <c r="Y17" s="316">
        <v>89</v>
      </c>
      <c r="Z17" s="309">
        <v>76</v>
      </c>
      <c r="AA17" s="319">
        <v>222</v>
      </c>
      <c r="AB17" s="319">
        <v>475</v>
      </c>
      <c r="AC17" s="351" t="s">
        <v>781</v>
      </c>
      <c r="AD17" s="306">
        <v>410</v>
      </c>
      <c r="AE17" s="307">
        <v>450</v>
      </c>
      <c r="AF17" s="320">
        <v>450</v>
      </c>
      <c r="AG17" s="321">
        <v>450</v>
      </c>
      <c r="AH17" s="305">
        <v>12</v>
      </c>
    </row>
    <row r="18" spans="1:34" s="315" customFormat="1" ht="28.5" customHeight="1" x14ac:dyDescent="0.35">
      <c r="A18" s="305">
        <v>88</v>
      </c>
      <c r="B18" s="306">
        <v>1250</v>
      </c>
      <c r="C18" s="305">
        <v>88</v>
      </c>
      <c r="D18" s="307">
        <v>2540</v>
      </c>
      <c r="E18" s="305">
        <v>88</v>
      </c>
      <c r="F18" s="307">
        <v>1010</v>
      </c>
      <c r="G18" s="305">
        <v>88</v>
      </c>
      <c r="H18" s="307">
        <v>5650</v>
      </c>
      <c r="I18" s="305">
        <v>88</v>
      </c>
      <c r="J18" s="307">
        <v>1260</v>
      </c>
      <c r="K18" s="305">
        <v>88</v>
      </c>
      <c r="L18" s="307">
        <v>4850</v>
      </c>
      <c r="M18" s="305">
        <v>88</v>
      </c>
      <c r="N18" s="308">
        <v>21700</v>
      </c>
      <c r="O18" s="305">
        <v>88</v>
      </c>
      <c r="P18" s="308">
        <v>43900</v>
      </c>
      <c r="Q18" s="305">
        <v>88</v>
      </c>
      <c r="R18" s="308">
        <v>55724</v>
      </c>
      <c r="S18" s="305">
        <v>88</v>
      </c>
      <c r="T18" s="308">
        <v>101000</v>
      </c>
      <c r="U18" s="305">
        <v>88</v>
      </c>
      <c r="V18" s="306">
        <v>1560</v>
      </c>
      <c r="W18" s="305">
        <v>88</v>
      </c>
      <c r="X18" s="308"/>
      <c r="Y18" s="305">
        <v>88</v>
      </c>
      <c r="Z18" s="318">
        <v>77</v>
      </c>
      <c r="AA18" s="310">
        <v>225</v>
      </c>
      <c r="AB18" s="310">
        <v>480</v>
      </c>
      <c r="AC18" s="350" t="s">
        <v>781</v>
      </c>
      <c r="AD18" s="311">
        <v>420</v>
      </c>
      <c r="AE18" s="312">
        <v>500</v>
      </c>
      <c r="AF18" s="313">
        <v>500</v>
      </c>
      <c r="AG18" s="314">
        <v>500</v>
      </c>
      <c r="AH18" s="316">
        <v>13</v>
      </c>
    </row>
    <row r="19" spans="1:34" s="315" customFormat="1" ht="28.5" customHeight="1" x14ac:dyDescent="0.35">
      <c r="A19" s="316">
        <v>87</v>
      </c>
      <c r="B19" s="311">
        <v>1260</v>
      </c>
      <c r="C19" s="316">
        <v>87</v>
      </c>
      <c r="D19" s="312">
        <v>2560</v>
      </c>
      <c r="E19" s="316">
        <v>87</v>
      </c>
      <c r="F19" s="312" t="s">
        <v>781</v>
      </c>
      <c r="G19" s="316">
        <v>87</v>
      </c>
      <c r="H19" s="312">
        <v>5700</v>
      </c>
      <c r="I19" s="316">
        <v>87</v>
      </c>
      <c r="J19" s="312">
        <v>1270</v>
      </c>
      <c r="K19" s="316">
        <v>87</v>
      </c>
      <c r="L19" s="312">
        <v>4900</v>
      </c>
      <c r="M19" s="316">
        <v>87</v>
      </c>
      <c r="N19" s="308">
        <v>21800</v>
      </c>
      <c r="O19" s="316">
        <v>87</v>
      </c>
      <c r="P19" s="308">
        <v>44200</v>
      </c>
      <c r="Q19" s="316">
        <v>87</v>
      </c>
      <c r="R19" s="308">
        <v>55824</v>
      </c>
      <c r="S19" s="316">
        <v>87</v>
      </c>
      <c r="T19" s="308">
        <v>101500</v>
      </c>
      <c r="U19" s="316">
        <v>87</v>
      </c>
      <c r="V19" s="311">
        <v>1570</v>
      </c>
      <c r="W19" s="316">
        <v>87</v>
      </c>
      <c r="X19" s="317"/>
      <c r="Y19" s="316">
        <v>87</v>
      </c>
      <c r="Z19" s="309">
        <v>78</v>
      </c>
      <c r="AA19" s="319">
        <v>228</v>
      </c>
      <c r="AB19" s="319">
        <v>485</v>
      </c>
      <c r="AC19" s="351" t="s">
        <v>781</v>
      </c>
      <c r="AD19" s="306">
        <v>430</v>
      </c>
      <c r="AE19" s="307">
        <v>550</v>
      </c>
      <c r="AF19" s="320">
        <v>550</v>
      </c>
      <c r="AG19" s="321">
        <v>550</v>
      </c>
      <c r="AH19" s="305">
        <v>14</v>
      </c>
    </row>
    <row r="20" spans="1:34" s="315" customFormat="1" ht="28.5" customHeight="1" x14ac:dyDescent="0.35">
      <c r="A20" s="305">
        <v>86</v>
      </c>
      <c r="B20" s="306">
        <v>1270</v>
      </c>
      <c r="C20" s="305">
        <v>86</v>
      </c>
      <c r="D20" s="307">
        <v>2580</v>
      </c>
      <c r="E20" s="305">
        <v>86</v>
      </c>
      <c r="F20" s="307">
        <v>1020</v>
      </c>
      <c r="G20" s="305">
        <v>86</v>
      </c>
      <c r="H20" s="307">
        <v>5750</v>
      </c>
      <c r="I20" s="305">
        <v>86</v>
      </c>
      <c r="J20" s="307">
        <v>1280</v>
      </c>
      <c r="K20" s="305">
        <v>86</v>
      </c>
      <c r="L20" s="307">
        <v>4950</v>
      </c>
      <c r="M20" s="305">
        <v>86</v>
      </c>
      <c r="N20" s="308">
        <v>21900</v>
      </c>
      <c r="O20" s="305">
        <v>86</v>
      </c>
      <c r="P20" s="308">
        <v>44500</v>
      </c>
      <c r="Q20" s="305">
        <v>86</v>
      </c>
      <c r="R20" s="308">
        <v>55924</v>
      </c>
      <c r="S20" s="305">
        <v>86</v>
      </c>
      <c r="T20" s="308">
        <v>102000</v>
      </c>
      <c r="U20" s="305">
        <v>86</v>
      </c>
      <c r="V20" s="306">
        <v>1580</v>
      </c>
      <c r="W20" s="305">
        <v>86</v>
      </c>
      <c r="X20" s="308"/>
      <c r="Y20" s="305">
        <v>86</v>
      </c>
      <c r="Z20" s="318">
        <v>79</v>
      </c>
      <c r="AA20" s="310">
        <v>231</v>
      </c>
      <c r="AB20" s="310">
        <v>490</v>
      </c>
      <c r="AC20" s="350" t="s">
        <v>781</v>
      </c>
      <c r="AD20" s="311">
        <v>440</v>
      </c>
      <c r="AE20" s="312">
        <v>600</v>
      </c>
      <c r="AF20" s="313">
        <v>600</v>
      </c>
      <c r="AG20" s="314">
        <v>600</v>
      </c>
      <c r="AH20" s="316">
        <v>15</v>
      </c>
    </row>
    <row r="21" spans="1:34" s="315" customFormat="1" ht="28.5" customHeight="1" x14ac:dyDescent="0.35">
      <c r="A21" s="316">
        <v>85</v>
      </c>
      <c r="B21" s="311">
        <v>1280</v>
      </c>
      <c r="C21" s="316">
        <v>85</v>
      </c>
      <c r="D21" s="312">
        <v>2600</v>
      </c>
      <c r="E21" s="316">
        <v>85</v>
      </c>
      <c r="F21" s="312" t="s">
        <v>781</v>
      </c>
      <c r="G21" s="316">
        <v>85</v>
      </c>
      <c r="H21" s="312">
        <v>5800</v>
      </c>
      <c r="I21" s="316">
        <v>85</v>
      </c>
      <c r="J21" s="312">
        <v>1290</v>
      </c>
      <c r="K21" s="316">
        <v>85</v>
      </c>
      <c r="L21" s="312">
        <v>5000</v>
      </c>
      <c r="M21" s="316">
        <v>85</v>
      </c>
      <c r="N21" s="308">
        <v>22000</v>
      </c>
      <c r="O21" s="316">
        <v>85</v>
      </c>
      <c r="P21" s="308">
        <v>44800</v>
      </c>
      <c r="Q21" s="316">
        <v>85</v>
      </c>
      <c r="R21" s="308">
        <v>60024</v>
      </c>
      <c r="S21" s="316">
        <v>85</v>
      </c>
      <c r="T21" s="308">
        <v>102500</v>
      </c>
      <c r="U21" s="316">
        <v>85</v>
      </c>
      <c r="V21" s="311">
        <v>1590</v>
      </c>
      <c r="W21" s="316">
        <v>85</v>
      </c>
      <c r="X21" s="317"/>
      <c r="Y21" s="316">
        <v>85</v>
      </c>
      <c r="Z21" s="309">
        <v>80</v>
      </c>
      <c r="AA21" s="319">
        <v>234</v>
      </c>
      <c r="AB21" s="319">
        <v>495</v>
      </c>
      <c r="AC21" s="351">
        <v>105</v>
      </c>
      <c r="AD21" s="306">
        <v>450</v>
      </c>
      <c r="AE21" s="307">
        <v>650</v>
      </c>
      <c r="AF21" s="320">
        <v>650</v>
      </c>
      <c r="AG21" s="321">
        <v>650</v>
      </c>
      <c r="AH21" s="305">
        <v>16</v>
      </c>
    </row>
    <row r="22" spans="1:34" s="315" customFormat="1" ht="28.5" customHeight="1" x14ac:dyDescent="0.35">
      <c r="A22" s="305">
        <v>84</v>
      </c>
      <c r="B22" s="306">
        <v>1290</v>
      </c>
      <c r="C22" s="305">
        <v>84</v>
      </c>
      <c r="D22" s="307">
        <v>2620</v>
      </c>
      <c r="E22" s="305">
        <v>84</v>
      </c>
      <c r="F22" s="307">
        <v>1030</v>
      </c>
      <c r="G22" s="305">
        <v>84</v>
      </c>
      <c r="H22" s="307">
        <v>5850</v>
      </c>
      <c r="I22" s="305">
        <v>84</v>
      </c>
      <c r="J22" s="307">
        <v>1300</v>
      </c>
      <c r="K22" s="305">
        <v>84</v>
      </c>
      <c r="L22" s="307">
        <v>5050</v>
      </c>
      <c r="M22" s="305">
        <v>84</v>
      </c>
      <c r="N22" s="308">
        <v>22100</v>
      </c>
      <c r="O22" s="305">
        <v>84</v>
      </c>
      <c r="P22" s="308">
        <v>45100</v>
      </c>
      <c r="Q22" s="305">
        <v>84</v>
      </c>
      <c r="R22" s="308">
        <v>60124</v>
      </c>
      <c r="S22" s="305">
        <v>84</v>
      </c>
      <c r="T22" s="308">
        <v>103000</v>
      </c>
      <c r="U22" s="305">
        <v>84</v>
      </c>
      <c r="V22" s="306">
        <v>1600</v>
      </c>
      <c r="W22" s="305">
        <v>84</v>
      </c>
      <c r="X22" s="308"/>
      <c r="Y22" s="305">
        <v>84</v>
      </c>
      <c r="Z22" s="318">
        <v>81</v>
      </c>
      <c r="AA22" s="310">
        <v>237</v>
      </c>
      <c r="AB22" s="310">
        <v>500</v>
      </c>
      <c r="AC22" s="350" t="s">
        <v>781</v>
      </c>
      <c r="AD22" s="311">
        <v>460</v>
      </c>
      <c r="AE22" s="312">
        <v>700</v>
      </c>
      <c r="AF22" s="313">
        <v>700</v>
      </c>
      <c r="AG22" s="314">
        <v>700</v>
      </c>
      <c r="AH22" s="316">
        <v>17</v>
      </c>
    </row>
    <row r="23" spans="1:34" s="315" customFormat="1" ht="28.5" customHeight="1" x14ac:dyDescent="0.35">
      <c r="A23" s="316">
        <v>83</v>
      </c>
      <c r="B23" s="311">
        <v>1300</v>
      </c>
      <c r="C23" s="316">
        <v>83</v>
      </c>
      <c r="D23" s="312">
        <v>2640</v>
      </c>
      <c r="E23" s="316">
        <v>83</v>
      </c>
      <c r="F23" s="312" t="s">
        <v>781</v>
      </c>
      <c r="G23" s="316">
        <v>83</v>
      </c>
      <c r="H23" s="312">
        <v>5900</v>
      </c>
      <c r="I23" s="316">
        <v>83</v>
      </c>
      <c r="J23" s="312">
        <v>1310</v>
      </c>
      <c r="K23" s="316">
        <v>83</v>
      </c>
      <c r="L23" s="312">
        <v>5100</v>
      </c>
      <c r="M23" s="316">
        <v>83</v>
      </c>
      <c r="N23" s="308">
        <v>22200</v>
      </c>
      <c r="O23" s="316">
        <v>83</v>
      </c>
      <c r="P23" s="308">
        <v>45400</v>
      </c>
      <c r="Q23" s="316">
        <v>83</v>
      </c>
      <c r="R23" s="308">
        <v>60224</v>
      </c>
      <c r="S23" s="316">
        <v>83</v>
      </c>
      <c r="T23" s="308">
        <v>103500</v>
      </c>
      <c r="U23" s="316">
        <v>83</v>
      </c>
      <c r="V23" s="311">
        <v>1610</v>
      </c>
      <c r="W23" s="316">
        <v>83</v>
      </c>
      <c r="X23" s="317"/>
      <c r="Y23" s="316">
        <v>83</v>
      </c>
      <c r="Z23" s="309">
        <v>82</v>
      </c>
      <c r="AA23" s="319">
        <v>240</v>
      </c>
      <c r="AB23" s="319">
        <v>505</v>
      </c>
      <c r="AC23" s="351">
        <v>110</v>
      </c>
      <c r="AD23" s="306">
        <v>470</v>
      </c>
      <c r="AE23" s="307">
        <v>750</v>
      </c>
      <c r="AF23" s="320">
        <v>750</v>
      </c>
      <c r="AG23" s="321">
        <v>750</v>
      </c>
      <c r="AH23" s="305">
        <v>18</v>
      </c>
    </row>
    <row r="24" spans="1:34" s="315" customFormat="1" ht="28.5" customHeight="1" x14ac:dyDescent="0.35">
      <c r="A24" s="305">
        <v>82</v>
      </c>
      <c r="B24" s="306">
        <v>1310</v>
      </c>
      <c r="C24" s="305">
        <v>82</v>
      </c>
      <c r="D24" s="307">
        <v>2660</v>
      </c>
      <c r="E24" s="305">
        <v>82</v>
      </c>
      <c r="F24" s="307">
        <v>1040</v>
      </c>
      <c r="G24" s="305">
        <v>82</v>
      </c>
      <c r="H24" s="307">
        <v>5950</v>
      </c>
      <c r="I24" s="305">
        <v>82</v>
      </c>
      <c r="J24" s="307">
        <v>1320</v>
      </c>
      <c r="K24" s="305">
        <v>82</v>
      </c>
      <c r="L24" s="307">
        <v>5150</v>
      </c>
      <c r="M24" s="305">
        <v>82</v>
      </c>
      <c r="N24" s="308">
        <v>22300</v>
      </c>
      <c r="O24" s="305">
        <v>82</v>
      </c>
      <c r="P24" s="308">
        <v>45700</v>
      </c>
      <c r="Q24" s="305">
        <v>82</v>
      </c>
      <c r="R24" s="308">
        <v>60324</v>
      </c>
      <c r="S24" s="305">
        <v>82</v>
      </c>
      <c r="T24" s="308">
        <v>104000</v>
      </c>
      <c r="U24" s="305">
        <v>82</v>
      </c>
      <c r="V24" s="306">
        <v>1620</v>
      </c>
      <c r="W24" s="305">
        <v>82</v>
      </c>
      <c r="X24" s="308"/>
      <c r="Y24" s="305">
        <v>82</v>
      </c>
      <c r="Z24" s="318">
        <v>83</v>
      </c>
      <c r="AA24" s="310">
        <v>243</v>
      </c>
      <c r="AB24" s="310">
        <v>510</v>
      </c>
      <c r="AC24" s="350" t="s">
        <v>781</v>
      </c>
      <c r="AD24" s="311">
        <v>480</v>
      </c>
      <c r="AE24" s="312">
        <v>800</v>
      </c>
      <c r="AF24" s="313">
        <v>800</v>
      </c>
      <c r="AG24" s="314">
        <v>800</v>
      </c>
      <c r="AH24" s="316">
        <v>19</v>
      </c>
    </row>
    <row r="25" spans="1:34" s="315" customFormat="1" ht="28.5" customHeight="1" x14ac:dyDescent="0.35">
      <c r="A25" s="316">
        <v>81</v>
      </c>
      <c r="B25" s="311">
        <v>1320</v>
      </c>
      <c r="C25" s="316">
        <v>81</v>
      </c>
      <c r="D25" s="312">
        <v>2680</v>
      </c>
      <c r="E25" s="316">
        <v>81</v>
      </c>
      <c r="F25" s="312" t="s">
        <v>781</v>
      </c>
      <c r="G25" s="316">
        <v>81</v>
      </c>
      <c r="H25" s="317">
        <v>10000</v>
      </c>
      <c r="I25" s="316">
        <v>81</v>
      </c>
      <c r="J25" s="312">
        <v>1330</v>
      </c>
      <c r="K25" s="316">
        <v>81</v>
      </c>
      <c r="L25" s="312">
        <v>5200</v>
      </c>
      <c r="M25" s="316">
        <v>81</v>
      </c>
      <c r="N25" s="308">
        <v>22400</v>
      </c>
      <c r="O25" s="316">
        <v>81</v>
      </c>
      <c r="P25" s="308">
        <v>50000</v>
      </c>
      <c r="Q25" s="316">
        <v>81</v>
      </c>
      <c r="R25" s="308">
        <v>60424</v>
      </c>
      <c r="S25" s="316">
        <v>81</v>
      </c>
      <c r="T25" s="308">
        <v>104500</v>
      </c>
      <c r="U25" s="316">
        <v>81</v>
      </c>
      <c r="V25" s="311">
        <v>1630</v>
      </c>
      <c r="W25" s="316">
        <v>81</v>
      </c>
      <c r="X25" s="317"/>
      <c r="Y25" s="316">
        <v>81</v>
      </c>
      <c r="Z25" s="309">
        <v>84</v>
      </c>
      <c r="AA25" s="319">
        <v>246</v>
      </c>
      <c r="AB25" s="319">
        <v>515</v>
      </c>
      <c r="AC25" s="351">
        <v>115</v>
      </c>
      <c r="AD25" s="306">
        <v>490</v>
      </c>
      <c r="AE25" s="307">
        <v>850</v>
      </c>
      <c r="AF25" s="320">
        <v>850</v>
      </c>
      <c r="AG25" s="321">
        <v>850</v>
      </c>
      <c r="AH25" s="305">
        <v>20</v>
      </c>
    </row>
    <row r="26" spans="1:34" s="315" customFormat="1" ht="28.5" customHeight="1" x14ac:dyDescent="0.35">
      <c r="A26" s="305">
        <v>80</v>
      </c>
      <c r="B26" s="306">
        <v>1330</v>
      </c>
      <c r="C26" s="305">
        <v>80</v>
      </c>
      <c r="D26" s="307">
        <v>2700</v>
      </c>
      <c r="E26" s="305">
        <v>80</v>
      </c>
      <c r="F26" s="307">
        <v>1050</v>
      </c>
      <c r="G26" s="305">
        <v>80</v>
      </c>
      <c r="H26" s="308">
        <v>10050</v>
      </c>
      <c r="I26" s="305">
        <v>80</v>
      </c>
      <c r="J26" s="307">
        <v>1340</v>
      </c>
      <c r="K26" s="305">
        <v>80</v>
      </c>
      <c r="L26" s="307">
        <v>5250</v>
      </c>
      <c r="M26" s="305">
        <v>80</v>
      </c>
      <c r="N26" s="308">
        <v>22500</v>
      </c>
      <c r="O26" s="305">
        <v>80</v>
      </c>
      <c r="P26" s="308">
        <v>50300</v>
      </c>
      <c r="Q26" s="305">
        <v>80</v>
      </c>
      <c r="R26" s="308">
        <v>60524</v>
      </c>
      <c r="S26" s="305">
        <v>80</v>
      </c>
      <c r="T26" s="308">
        <v>105000</v>
      </c>
      <c r="U26" s="305">
        <v>80</v>
      </c>
      <c r="V26" s="306">
        <v>1640</v>
      </c>
      <c r="W26" s="305">
        <v>80</v>
      </c>
      <c r="X26" s="308"/>
      <c r="Y26" s="305">
        <v>80</v>
      </c>
      <c r="Z26" s="318">
        <v>85</v>
      </c>
      <c r="AA26" s="310">
        <v>249</v>
      </c>
      <c r="AB26" s="310">
        <v>520</v>
      </c>
      <c r="AC26" s="350" t="s">
        <v>781</v>
      </c>
      <c r="AD26" s="311">
        <v>500</v>
      </c>
      <c r="AE26" s="312">
        <v>900</v>
      </c>
      <c r="AF26" s="313">
        <v>900</v>
      </c>
      <c r="AG26" s="314">
        <v>900</v>
      </c>
      <c r="AH26" s="316">
        <v>21</v>
      </c>
    </row>
    <row r="27" spans="1:34" s="315" customFormat="1" ht="28.5" customHeight="1" x14ac:dyDescent="0.35">
      <c r="A27" s="316">
        <v>79</v>
      </c>
      <c r="B27" s="311">
        <v>1340</v>
      </c>
      <c r="C27" s="316">
        <v>79</v>
      </c>
      <c r="D27" s="312">
        <v>2720</v>
      </c>
      <c r="E27" s="316">
        <v>79</v>
      </c>
      <c r="F27" s="312" t="s">
        <v>781</v>
      </c>
      <c r="G27" s="316">
        <v>79</v>
      </c>
      <c r="H27" s="317">
        <v>10100</v>
      </c>
      <c r="I27" s="316">
        <v>79</v>
      </c>
      <c r="J27" s="312">
        <v>1350</v>
      </c>
      <c r="K27" s="316">
        <v>79</v>
      </c>
      <c r="L27" s="312">
        <v>5300</v>
      </c>
      <c r="M27" s="316">
        <v>79</v>
      </c>
      <c r="N27" s="308">
        <v>22600</v>
      </c>
      <c r="O27" s="316">
        <v>79</v>
      </c>
      <c r="P27" s="308">
        <v>50600</v>
      </c>
      <c r="Q27" s="316">
        <v>79</v>
      </c>
      <c r="R27" s="308">
        <v>60624</v>
      </c>
      <c r="S27" s="316">
        <v>79</v>
      </c>
      <c r="T27" s="308">
        <v>105500</v>
      </c>
      <c r="U27" s="316">
        <v>79</v>
      </c>
      <c r="V27" s="311">
        <v>1650</v>
      </c>
      <c r="W27" s="316">
        <v>79</v>
      </c>
      <c r="X27" s="317"/>
      <c r="Y27" s="316">
        <v>79</v>
      </c>
      <c r="Z27" s="309">
        <v>86</v>
      </c>
      <c r="AA27" s="319">
        <v>252</v>
      </c>
      <c r="AB27" s="319">
        <v>525</v>
      </c>
      <c r="AC27" s="351">
        <v>120</v>
      </c>
      <c r="AD27" s="318">
        <v>510</v>
      </c>
      <c r="AE27" s="307">
        <v>925</v>
      </c>
      <c r="AF27" s="320">
        <v>925</v>
      </c>
      <c r="AG27" s="321">
        <v>925</v>
      </c>
      <c r="AH27" s="305">
        <v>22</v>
      </c>
    </row>
    <row r="28" spans="1:34" s="315" customFormat="1" ht="28.5" customHeight="1" x14ac:dyDescent="0.35">
      <c r="A28" s="305">
        <v>78</v>
      </c>
      <c r="B28" s="306">
        <v>1350</v>
      </c>
      <c r="C28" s="305">
        <v>78</v>
      </c>
      <c r="D28" s="307">
        <v>2740</v>
      </c>
      <c r="E28" s="305">
        <v>78</v>
      </c>
      <c r="F28" s="307">
        <v>1060</v>
      </c>
      <c r="G28" s="305">
        <v>78</v>
      </c>
      <c r="H28" s="308">
        <v>10150</v>
      </c>
      <c r="I28" s="305">
        <v>78</v>
      </c>
      <c r="J28" s="307">
        <v>1360</v>
      </c>
      <c r="K28" s="305">
        <v>78</v>
      </c>
      <c r="L28" s="307">
        <v>5350</v>
      </c>
      <c r="M28" s="305">
        <v>78</v>
      </c>
      <c r="N28" s="308">
        <v>22700</v>
      </c>
      <c r="O28" s="305">
        <v>78</v>
      </c>
      <c r="P28" s="308">
        <v>50900</v>
      </c>
      <c r="Q28" s="305">
        <v>78</v>
      </c>
      <c r="R28" s="308">
        <v>60724</v>
      </c>
      <c r="S28" s="305">
        <v>78</v>
      </c>
      <c r="T28" s="308">
        <v>110000</v>
      </c>
      <c r="U28" s="305">
        <v>78</v>
      </c>
      <c r="V28" s="306">
        <v>1660</v>
      </c>
      <c r="W28" s="305">
        <v>78</v>
      </c>
      <c r="X28" s="308"/>
      <c r="Y28" s="305">
        <v>78</v>
      </c>
      <c r="Z28" s="318">
        <v>87</v>
      </c>
      <c r="AA28" s="310">
        <v>255</v>
      </c>
      <c r="AB28" s="310">
        <v>530</v>
      </c>
      <c r="AC28" s="350" t="s">
        <v>781</v>
      </c>
      <c r="AD28" s="322">
        <v>520</v>
      </c>
      <c r="AE28" s="312">
        <v>950</v>
      </c>
      <c r="AF28" s="313">
        <v>950</v>
      </c>
      <c r="AG28" s="314">
        <v>950</v>
      </c>
      <c r="AH28" s="316">
        <v>23</v>
      </c>
    </row>
    <row r="29" spans="1:34" s="315" customFormat="1" ht="28.5" customHeight="1" x14ac:dyDescent="0.35">
      <c r="A29" s="316">
        <v>77</v>
      </c>
      <c r="B29" s="311">
        <v>1360</v>
      </c>
      <c r="C29" s="316">
        <v>77</v>
      </c>
      <c r="D29" s="312">
        <v>2760</v>
      </c>
      <c r="E29" s="316">
        <v>77</v>
      </c>
      <c r="F29" s="312" t="s">
        <v>781</v>
      </c>
      <c r="G29" s="316">
        <v>77</v>
      </c>
      <c r="H29" s="317">
        <v>10200</v>
      </c>
      <c r="I29" s="316">
        <v>77</v>
      </c>
      <c r="J29" s="312">
        <v>1370</v>
      </c>
      <c r="K29" s="316">
        <v>77</v>
      </c>
      <c r="L29" s="312">
        <v>5400</v>
      </c>
      <c r="M29" s="316">
        <v>77</v>
      </c>
      <c r="N29" s="308">
        <v>22800</v>
      </c>
      <c r="O29" s="316">
        <v>77</v>
      </c>
      <c r="P29" s="308">
        <v>51200</v>
      </c>
      <c r="Q29" s="316">
        <v>77</v>
      </c>
      <c r="R29" s="308">
        <v>60824</v>
      </c>
      <c r="S29" s="316">
        <v>77</v>
      </c>
      <c r="T29" s="308">
        <v>110500</v>
      </c>
      <c r="U29" s="316">
        <v>77</v>
      </c>
      <c r="V29" s="311">
        <v>1670</v>
      </c>
      <c r="W29" s="316">
        <v>77</v>
      </c>
      <c r="X29" s="317"/>
      <c r="Y29" s="316">
        <v>77</v>
      </c>
      <c r="Z29" s="309">
        <v>88</v>
      </c>
      <c r="AA29" s="319">
        <v>258</v>
      </c>
      <c r="AB29" s="319">
        <v>535</v>
      </c>
      <c r="AC29" s="351">
        <v>125</v>
      </c>
      <c r="AD29" s="318">
        <v>530</v>
      </c>
      <c r="AE29" s="307">
        <v>975</v>
      </c>
      <c r="AF29" s="320">
        <v>975</v>
      </c>
      <c r="AG29" s="321">
        <v>975</v>
      </c>
      <c r="AH29" s="305">
        <v>24</v>
      </c>
    </row>
    <row r="30" spans="1:34" s="315" customFormat="1" ht="28.5" customHeight="1" x14ac:dyDescent="0.35">
      <c r="A30" s="305">
        <v>76</v>
      </c>
      <c r="B30" s="306">
        <v>1370</v>
      </c>
      <c r="C30" s="305">
        <v>76</v>
      </c>
      <c r="D30" s="307">
        <v>2780</v>
      </c>
      <c r="E30" s="305">
        <v>76</v>
      </c>
      <c r="F30" s="307">
        <v>1070</v>
      </c>
      <c r="G30" s="305">
        <v>76</v>
      </c>
      <c r="H30" s="308">
        <v>10250</v>
      </c>
      <c r="I30" s="305">
        <v>76</v>
      </c>
      <c r="J30" s="307">
        <v>1380</v>
      </c>
      <c r="K30" s="305">
        <v>76</v>
      </c>
      <c r="L30" s="307">
        <v>5450</v>
      </c>
      <c r="M30" s="305">
        <v>76</v>
      </c>
      <c r="N30" s="308">
        <v>22900</v>
      </c>
      <c r="O30" s="305">
        <v>76</v>
      </c>
      <c r="P30" s="308">
        <v>51500</v>
      </c>
      <c r="Q30" s="305">
        <v>76</v>
      </c>
      <c r="R30" s="308">
        <v>60924</v>
      </c>
      <c r="S30" s="305">
        <v>76</v>
      </c>
      <c r="T30" s="308">
        <v>111000</v>
      </c>
      <c r="U30" s="305">
        <v>76</v>
      </c>
      <c r="V30" s="306">
        <v>1680</v>
      </c>
      <c r="W30" s="305">
        <v>76</v>
      </c>
      <c r="X30" s="308"/>
      <c r="Y30" s="305">
        <v>76</v>
      </c>
      <c r="Z30" s="318">
        <v>89</v>
      </c>
      <c r="AA30" s="310">
        <v>261</v>
      </c>
      <c r="AB30" s="310">
        <v>540</v>
      </c>
      <c r="AC30" s="350" t="s">
        <v>781</v>
      </c>
      <c r="AD30" s="322">
        <v>540</v>
      </c>
      <c r="AE30" s="312">
        <v>1000</v>
      </c>
      <c r="AF30" s="313">
        <v>1000</v>
      </c>
      <c r="AG30" s="314">
        <v>1000</v>
      </c>
      <c r="AH30" s="316">
        <v>25</v>
      </c>
    </row>
    <row r="31" spans="1:34" s="315" customFormat="1" ht="28.5" customHeight="1" x14ac:dyDescent="0.35">
      <c r="A31" s="316">
        <v>75</v>
      </c>
      <c r="B31" s="311">
        <v>1380</v>
      </c>
      <c r="C31" s="316">
        <v>75</v>
      </c>
      <c r="D31" s="312">
        <v>2800</v>
      </c>
      <c r="E31" s="316">
        <v>75</v>
      </c>
      <c r="F31" s="312" t="s">
        <v>781</v>
      </c>
      <c r="G31" s="316">
        <v>75</v>
      </c>
      <c r="H31" s="317">
        <v>10300</v>
      </c>
      <c r="I31" s="316">
        <v>75</v>
      </c>
      <c r="J31" s="312">
        <v>1390</v>
      </c>
      <c r="K31" s="316">
        <v>75</v>
      </c>
      <c r="L31" s="312">
        <v>5500</v>
      </c>
      <c r="M31" s="316">
        <v>75</v>
      </c>
      <c r="N31" s="308">
        <v>23000</v>
      </c>
      <c r="O31" s="316">
        <v>75</v>
      </c>
      <c r="P31" s="308">
        <v>51800</v>
      </c>
      <c r="Q31" s="316">
        <v>75</v>
      </c>
      <c r="R31" s="308">
        <v>61024</v>
      </c>
      <c r="S31" s="316">
        <v>75</v>
      </c>
      <c r="T31" s="308">
        <v>111500</v>
      </c>
      <c r="U31" s="316">
        <v>75</v>
      </c>
      <c r="V31" s="311">
        <v>1690</v>
      </c>
      <c r="W31" s="316">
        <v>75</v>
      </c>
      <c r="X31" s="317"/>
      <c r="Y31" s="316">
        <v>75</v>
      </c>
      <c r="Z31" s="309">
        <v>90</v>
      </c>
      <c r="AA31" s="319">
        <v>264</v>
      </c>
      <c r="AB31" s="319">
        <v>545</v>
      </c>
      <c r="AC31" s="351">
        <v>130</v>
      </c>
      <c r="AD31" s="318">
        <v>550</v>
      </c>
      <c r="AE31" s="307">
        <v>1025</v>
      </c>
      <c r="AF31" s="320">
        <v>1025</v>
      </c>
      <c r="AG31" s="321">
        <v>1025</v>
      </c>
      <c r="AH31" s="305">
        <v>26</v>
      </c>
    </row>
    <row r="32" spans="1:34" s="315" customFormat="1" ht="28.5" customHeight="1" x14ac:dyDescent="0.35">
      <c r="A32" s="305">
        <v>74</v>
      </c>
      <c r="B32" s="306">
        <v>1390</v>
      </c>
      <c r="C32" s="305">
        <v>74</v>
      </c>
      <c r="D32" s="307">
        <v>2820</v>
      </c>
      <c r="E32" s="305">
        <v>74</v>
      </c>
      <c r="F32" s="307">
        <v>1080</v>
      </c>
      <c r="G32" s="305">
        <v>74</v>
      </c>
      <c r="H32" s="308">
        <v>10350</v>
      </c>
      <c r="I32" s="305">
        <v>74</v>
      </c>
      <c r="J32" s="307">
        <v>1400</v>
      </c>
      <c r="K32" s="305">
        <v>74</v>
      </c>
      <c r="L32" s="307">
        <v>5550</v>
      </c>
      <c r="M32" s="305">
        <v>74</v>
      </c>
      <c r="N32" s="308">
        <v>23200</v>
      </c>
      <c r="O32" s="305">
        <v>74</v>
      </c>
      <c r="P32" s="308">
        <v>52100</v>
      </c>
      <c r="Q32" s="305">
        <v>74</v>
      </c>
      <c r="R32" s="308">
        <v>61124</v>
      </c>
      <c r="S32" s="305">
        <v>74</v>
      </c>
      <c r="T32" s="308">
        <v>112000</v>
      </c>
      <c r="U32" s="305">
        <v>74</v>
      </c>
      <c r="V32" s="306">
        <v>1700</v>
      </c>
      <c r="W32" s="305">
        <v>74</v>
      </c>
      <c r="X32" s="308"/>
      <c r="Y32" s="305">
        <v>74</v>
      </c>
      <c r="Z32" s="318">
        <v>91</v>
      </c>
      <c r="AA32" s="310">
        <v>267</v>
      </c>
      <c r="AB32" s="310">
        <v>550</v>
      </c>
      <c r="AC32" s="350" t="s">
        <v>781</v>
      </c>
      <c r="AD32" s="322">
        <v>560</v>
      </c>
      <c r="AE32" s="312">
        <v>1050</v>
      </c>
      <c r="AF32" s="313">
        <v>1050</v>
      </c>
      <c r="AG32" s="314">
        <v>1050</v>
      </c>
      <c r="AH32" s="316">
        <v>27</v>
      </c>
    </row>
    <row r="33" spans="1:34" s="315" customFormat="1" ht="28.5" customHeight="1" x14ac:dyDescent="0.35">
      <c r="A33" s="316">
        <v>73</v>
      </c>
      <c r="B33" s="311">
        <v>1400</v>
      </c>
      <c r="C33" s="316">
        <v>73</v>
      </c>
      <c r="D33" s="312">
        <v>2840</v>
      </c>
      <c r="E33" s="316">
        <v>73</v>
      </c>
      <c r="F33" s="312" t="s">
        <v>781</v>
      </c>
      <c r="G33" s="316">
        <v>73</v>
      </c>
      <c r="H33" s="317">
        <v>10400</v>
      </c>
      <c r="I33" s="316">
        <v>73</v>
      </c>
      <c r="J33" s="312">
        <v>1410</v>
      </c>
      <c r="K33" s="316">
        <v>73</v>
      </c>
      <c r="L33" s="312">
        <v>5600</v>
      </c>
      <c r="M33" s="316">
        <v>73</v>
      </c>
      <c r="N33" s="308">
        <v>23400</v>
      </c>
      <c r="O33" s="316">
        <v>73</v>
      </c>
      <c r="P33" s="308">
        <v>52400</v>
      </c>
      <c r="Q33" s="316">
        <v>73</v>
      </c>
      <c r="R33" s="308">
        <v>61224</v>
      </c>
      <c r="S33" s="316">
        <v>73</v>
      </c>
      <c r="T33" s="308">
        <v>112500</v>
      </c>
      <c r="U33" s="316">
        <v>73</v>
      </c>
      <c r="V33" s="311">
        <v>1710</v>
      </c>
      <c r="W33" s="316">
        <v>73</v>
      </c>
      <c r="X33" s="317"/>
      <c r="Y33" s="316">
        <v>73</v>
      </c>
      <c r="Z33" s="309">
        <v>92</v>
      </c>
      <c r="AA33" s="319">
        <v>270</v>
      </c>
      <c r="AB33" s="319">
        <v>555</v>
      </c>
      <c r="AC33" s="351">
        <v>135</v>
      </c>
      <c r="AD33" s="318">
        <v>570</v>
      </c>
      <c r="AE33" s="307">
        <v>1075</v>
      </c>
      <c r="AF33" s="320">
        <v>1075</v>
      </c>
      <c r="AG33" s="321">
        <v>1075</v>
      </c>
      <c r="AH33" s="305">
        <v>28</v>
      </c>
    </row>
    <row r="34" spans="1:34" s="315" customFormat="1" ht="28.5" customHeight="1" x14ac:dyDescent="0.35">
      <c r="A34" s="305">
        <v>72</v>
      </c>
      <c r="B34" s="306" t="s">
        <v>781</v>
      </c>
      <c r="C34" s="305">
        <v>72</v>
      </c>
      <c r="D34" s="307">
        <v>2860</v>
      </c>
      <c r="E34" s="305">
        <v>72</v>
      </c>
      <c r="F34" s="307">
        <v>1090</v>
      </c>
      <c r="G34" s="305">
        <v>72</v>
      </c>
      <c r="H34" s="308">
        <v>10450</v>
      </c>
      <c r="I34" s="305">
        <v>72</v>
      </c>
      <c r="J34" s="307">
        <v>1420</v>
      </c>
      <c r="K34" s="305">
        <v>72</v>
      </c>
      <c r="L34" s="307">
        <v>5650</v>
      </c>
      <c r="M34" s="305">
        <v>72</v>
      </c>
      <c r="N34" s="308">
        <v>23600</v>
      </c>
      <c r="O34" s="305">
        <v>72</v>
      </c>
      <c r="P34" s="308">
        <v>52700</v>
      </c>
      <c r="Q34" s="305">
        <v>72</v>
      </c>
      <c r="R34" s="308">
        <v>61324</v>
      </c>
      <c r="S34" s="305">
        <v>72</v>
      </c>
      <c r="T34" s="308">
        <v>113000</v>
      </c>
      <c r="U34" s="305">
        <v>72</v>
      </c>
      <c r="V34" s="306">
        <v>1720</v>
      </c>
      <c r="W34" s="305">
        <v>72</v>
      </c>
      <c r="X34" s="308"/>
      <c r="Y34" s="305">
        <v>72</v>
      </c>
      <c r="Z34" s="318">
        <v>93</v>
      </c>
      <c r="AA34" s="310">
        <v>273</v>
      </c>
      <c r="AB34" s="310">
        <v>560</v>
      </c>
      <c r="AC34" s="350" t="s">
        <v>781</v>
      </c>
      <c r="AD34" s="322">
        <v>580</v>
      </c>
      <c r="AE34" s="312">
        <v>1100</v>
      </c>
      <c r="AF34" s="313">
        <v>1100</v>
      </c>
      <c r="AG34" s="314">
        <v>1100</v>
      </c>
      <c r="AH34" s="316">
        <v>29</v>
      </c>
    </row>
    <row r="35" spans="1:34" s="315" customFormat="1" ht="28.5" customHeight="1" x14ac:dyDescent="0.35">
      <c r="A35" s="316">
        <v>71</v>
      </c>
      <c r="B35" s="311">
        <v>1410</v>
      </c>
      <c r="C35" s="316">
        <v>71</v>
      </c>
      <c r="D35" s="312">
        <v>2880</v>
      </c>
      <c r="E35" s="316">
        <v>71</v>
      </c>
      <c r="F35" s="312" t="s">
        <v>781</v>
      </c>
      <c r="G35" s="316">
        <v>71</v>
      </c>
      <c r="H35" s="317">
        <v>10500</v>
      </c>
      <c r="I35" s="316">
        <v>71</v>
      </c>
      <c r="J35" s="312">
        <v>1430</v>
      </c>
      <c r="K35" s="316">
        <v>71</v>
      </c>
      <c r="L35" s="312">
        <v>5700</v>
      </c>
      <c r="M35" s="316">
        <v>71</v>
      </c>
      <c r="N35" s="308">
        <v>23800</v>
      </c>
      <c r="O35" s="316">
        <v>71</v>
      </c>
      <c r="P35" s="308">
        <v>53000</v>
      </c>
      <c r="Q35" s="316">
        <v>71</v>
      </c>
      <c r="R35" s="308">
        <v>61424</v>
      </c>
      <c r="S35" s="316">
        <v>71</v>
      </c>
      <c r="T35" s="308">
        <v>113500</v>
      </c>
      <c r="U35" s="316">
        <v>71</v>
      </c>
      <c r="V35" s="311">
        <v>1730</v>
      </c>
      <c r="W35" s="316">
        <v>71</v>
      </c>
      <c r="X35" s="317"/>
      <c r="Y35" s="316">
        <v>71</v>
      </c>
      <c r="Z35" s="309">
        <v>94</v>
      </c>
      <c r="AA35" s="319">
        <v>276</v>
      </c>
      <c r="AB35" s="319">
        <v>565</v>
      </c>
      <c r="AC35" s="351">
        <v>140</v>
      </c>
      <c r="AD35" s="318">
        <v>590</v>
      </c>
      <c r="AE35" s="307">
        <v>1125</v>
      </c>
      <c r="AF35" s="320">
        <v>1125</v>
      </c>
      <c r="AG35" s="321">
        <v>1125</v>
      </c>
      <c r="AH35" s="305">
        <v>30</v>
      </c>
    </row>
    <row r="36" spans="1:34" s="315" customFormat="1" ht="28.5" customHeight="1" x14ac:dyDescent="0.35">
      <c r="A36" s="305">
        <v>70</v>
      </c>
      <c r="B36" s="306" t="s">
        <v>781</v>
      </c>
      <c r="C36" s="305">
        <v>70</v>
      </c>
      <c r="D36" s="307">
        <v>2900</v>
      </c>
      <c r="E36" s="305">
        <v>70</v>
      </c>
      <c r="F36" s="307">
        <v>1100</v>
      </c>
      <c r="G36" s="305">
        <v>70</v>
      </c>
      <c r="H36" s="308">
        <v>10550</v>
      </c>
      <c r="I36" s="305">
        <v>70</v>
      </c>
      <c r="J36" s="307">
        <v>1440</v>
      </c>
      <c r="K36" s="305">
        <v>70</v>
      </c>
      <c r="L36" s="307">
        <v>5750</v>
      </c>
      <c r="M36" s="305">
        <v>70</v>
      </c>
      <c r="N36" s="308">
        <v>24000</v>
      </c>
      <c r="O36" s="305">
        <v>70</v>
      </c>
      <c r="P36" s="308">
        <v>53300</v>
      </c>
      <c r="Q36" s="305">
        <v>70</v>
      </c>
      <c r="R36" s="308">
        <v>61524</v>
      </c>
      <c r="S36" s="305">
        <v>70</v>
      </c>
      <c r="T36" s="308">
        <v>114000</v>
      </c>
      <c r="U36" s="305">
        <v>70</v>
      </c>
      <c r="V36" s="306">
        <v>1740</v>
      </c>
      <c r="W36" s="305">
        <v>70</v>
      </c>
      <c r="X36" s="308"/>
      <c r="Y36" s="305">
        <v>70</v>
      </c>
      <c r="Z36" s="318">
        <v>95</v>
      </c>
      <c r="AA36" s="310">
        <v>279</v>
      </c>
      <c r="AB36" s="310">
        <v>570</v>
      </c>
      <c r="AC36" s="350" t="s">
        <v>781</v>
      </c>
      <c r="AD36" s="322">
        <v>600</v>
      </c>
      <c r="AE36" s="312">
        <v>1150</v>
      </c>
      <c r="AF36" s="313">
        <v>1150</v>
      </c>
      <c r="AG36" s="314">
        <v>1150</v>
      </c>
      <c r="AH36" s="316">
        <v>31</v>
      </c>
    </row>
    <row r="37" spans="1:34" s="315" customFormat="1" ht="28.5" customHeight="1" x14ac:dyDescent="0.35">
      <c r="A37" s="316">
        <v>69</v>
      </c>
      <c r="B37" s="311">
        <v>1420</v>
      </c>
      <c r="C37" s="316">
        <v>69</v>
      </c>
      <c r="D37" s="312">
        <v>2920</v>
      </c>
      <c r="E37" s="316">
        <v>69</v>
      </c>
      <c r="F37" s="312" t="s">
        <v>781</v>
      </c>
      <c r="G37" s="316">
        <v>69</v>
      </c>
      <c r="H37" s="317">
        <v>10600</v>
      </c>
      <c r="I37" s="316">
        <v>69</v>
      </c>
      <c r="J37" s="312">
        <v>1450</v>
      </c>
      <c r="K37" s="316">
        <v>69</v>
      </c>
      <c r="L37" s="312">
        <v>5800</v>
      </c>
      <c r="M37" s="316">
        <v>69</v>
      </c>
      <c r="N37" s="308">
        <v>24200</v>
      </c>
      <c r="O37" s="316">
        <v>69</v>
      </c>
      <c r="P37" s="308">
        <v>53600</v>
      </c>
      <c r="Q37" s="316">
        <v>69</v>
      </c>
      <c r="R37" s="308">
        <v>61624</v>
      </c>
      <c r="S37" s="316">
        <v>69</v>
      </c>
      <c r="T37" s="308">
        <v>114500</v>
      </c>
      <c r="U37" s="316">
        <v>69</v>
      </c>
      <c r="V37" s="311">
        <v>1750</v>
      </c>
      <c r="W37" s="316">
        <v>69</v>
      </c>
      <c r="X37" s="317"/>
      <c r="Y37" s="316">
        <v>69</v>
      </c>
      <c r="Z37" s="309">
        <v>96</v>
      </c>
      <c r="AA37" s="319">
        <v>282</v>
      </c>
      <c r="AB37" s="319">
        <v>575</v>
      </c>
      <c r="AC37" s="351">
        <v>145</v>
      </c>
      <c r="AD37" s="318">
        <v>610</v>
      </c>
      <c r="AE37" s="307">
        <v>1175</v>
      </c>
      <c r="AF37" s="320">
        <v>1175</v>
      </c>
      <c r="AG37" s="321">
        <v>1175</v>
      </c>
      <c r="AH37" s="305">
        <v>32</v>
      </c>
    </row>
    <row r="38" spans="1:34" s="315" customFormat="1" ht="28.5" customHeight="1" x14ac:dyDescent="0.35">
      <c r="A38" s="305">
        <v>68</v>
      </c>
      <c r="B38" s="306" t="s">
        <v>781</v>
      </c>
      <c r="C38" s="305">
        <v>68</v>
      </c>
      <c r="D38" s="307">
        <v>2940</v>
      </c>
      <c r="E38" s="305">
        <v>68</v>
      </c>
      <c r="F38" s="307">
        <v>1110</v>
      </c>
      <c r="G38" s="305">
        <v>68</v>
      </c>
      <c r="H38" s="308">
        <v>10650</v>
      </c>
      <c r="I38" s="305">
        <v>68</v>
      </c>
      <c r="J38" s="307">
        <v>1460</v>
      </c>
      <c r="K38" s="305">
        <v>68</v>
      </c>
      <c r="L38" s="307">
        <v>5850</v>
      </c>
      <c r="M38" s="305">
        <v>68</v>
      </c>
      <c r="N38" s="308">
        <v>24400</v>
      </c>
      <c r="O38" s="305">
        <v>68</v>
      </c>
      <c r="P38" s="308">
        <v>53900</v>
      </c>
      <c r="Q38" s="305">
        <v>68</v>
      </c>
      <c r="R38" s="308">
        <v>61724</v>
      </c>
      <c r="S38" s="305">
        <v>68</v>
      </c>
      <c r="T38" s="308">
        <v>115000</v>
      </c>
      <c r="U38" s="305">
        <v>68</v>
      </c>
      <c r="V38" s="306">
        <v>1760</v>
      </c>
      <c r="W38" s="305">
        <v>68</v>
      </c>
      <c r="X38" s="308"/>
      <c r="Y38" s="305">
        <v>68</v>
      </c>
      <c r="Z38" s="318">
        <v>97</v>
      </c>
      <c r="AA38" s="310">
        <v>285</v>
      </c>
      <c r="AB38" s="310">
        <v>580</v>
      </c>
      <c r="AC38" s="350" t="s">
        <v>781</v>
      </c>
      <c r="AD38" s="322">
        <v>620</v>
      </c>
      <c r="AE38" s="312">
        <v>1200</v>
      </c>
      <c r="AF38" s="313">
        <v>1200</v>
      </c>
      <c r="AG38" s="314">
        <v>1200</v>
      </c>
      <c r="AH38" s="316">
        <v>33</v>
      </c>
    </row>
    <row r="39" spans="1:34" s="315" customFormat="1" ht="28.5" customHeight="1" x14ac:dyDescent="0.35">
      <c r="A39" s="316">
        <v>67</v>
      </c>
      <c r="B39" s="311">
        <v>1430</v>
      </c>
      <c r="C39" s="316">
        <v>67</v>
      </c>
      <c r="D39" s="312">
        <v>2960</v>
      </c>
      <c r="E39" s="316">
        <v>67</v>
      </c>
      <c r="F39" s="312">
        <v>1120</v>
      </c>
      <c r="G39" s="316">
        <v>67</v>
      </c>
      <c r="H39" s="317">
        <v>10700</v>
      </c>
      <c r="I39" s="316">
        <v>67</v>
      </c>
      <c r="J39" s="312">
        <v>1470</v>
      </c>
      <c r="K39" s="316">
        <v>67</v>
      </c>
      <c r="L39" s="312">
        <v>5900</v>
      </c>
      <c r="M39" s="316">
        <v>67</v>
      </c>
      <c r="N39" s="308">
        <v>24600</v>
      </c>
      <c r="O39" s="316">
        <v>67</v>
      </c>
      <c r="P39" s="308">
        <v>54200</v>
      </c>
      <c r="Q39" s="316">
        <v>67</v>
      </c>
      <c r="R39" s="308">
        <v>61824</v>
      </c>
      <c r="S39" s="316">
        <v>67</v>
      </c>
      <c r="T39" s="308">
        <v>115500</v>
      </c>
      <c r="U39" s="316">
        <v>67</v>
      </c>
      <c r="V39" s="311">
        <v>1770</v>
      </c>
      <c r="W39" s="316">
        <v>67</v>
      </c>
      <c r="X39" s="317"/>
      <c r="Y39" s="316">
        <v>67</v>
      </c>
      <c r="Z39" s="309">
        <v>98</v>
      </c>
      <c r="AA39" s="319">
        <v>288</v>
      </c>
      <c r="AB39" s="319">
        <v>585</v>
      </c>
      <c r="AC39" s="351">
        <v>150</v>
      </c>
      <c r="AD39" s="318">
        <v>630</v>
      </c>
      <c r="AE39" s="307">
        <v>1225</v>
      </c>
      <c r="AF39" s="320">
        <v>1225</v>
      </c>
      <c r="AG39" s="321">
        <v>1225</v>
      </c>
      <c r="AH39" s="305">
        <v>34</v>
      </c>
    </row>
    <row r="40" spans="1:34" s="315" customFormat="1" ht="28.5" customHeight="1" x14ac:dyDescent="0.35">
      <c r="A40" s="305">
        <v>66</v>
      </c>
      <c r="B40" s="306" t="s">
        <v>781</v>
      </c>
      <c r="C40" s="305">
        <v>66</v>
      </c>
      <c r="D40" s="307">
        <v>2980</v>
      </c>
      <c r="E40" s="305">
        <v>66</v>
      </c>
      <c r="F40" s="307">
        <v>1130</v>
      </c>
      <c r="G40" s="305">
        <v>66</v>
      </c>
      <c r="H40" s="308">
        <v>10750</v>
      </c>
      <c r="I40" s="305">
        <v>66</v>
      </c>
      <c r="J40" s="307">
        <v>1480</v>
      </c>
      <c r="K40" s="305">
        <v>66</v>
      </c>
      <c r="L40" s="307">
        <v>5950</v>
      </c>
      <c r="M40" s="305">
        <v>66</v>
      </c>
      <c r="N40" s="308">
        <v>24800</v>
      </c>
      <c r="O40" s="305">
        <v>66</v>
      </c>
      <c r="P40" s="308">
        <v>54500</v>
      </c>
      <c r="Q40" s="305">
        <v>66</v>
      </c>
      <c r="R40" s="308">
        <v>61924</v>
      </c>
      <c r="S40" s="305">
        <v>66</v>
      </c>
      <c r="T40" s="308">
        <v>120000</v>
      </c>
      <c r="U40" s="305">
        <v>66</v>
      </c>
      <c r="V40" s="306">
        <v>1780</v>
      </c>
      <c r="W40" s="305">
        <v>66</v>
      </c>
      <c r="X40" s="308"/>
      <c r="Y40" s="305">
        <v>66</v>
      </c>
      <c r="Z40" s="318">
        <v>99</v>
      </c>
      <c r="AA40" s="310">
        <v>291</v>
      </c>
      <c r="AB40" s="310">
        <v>590</v>
      </c>
      <c r="AC40" s="350" t="s">
        <v>781</v>
      </c>
      <c r="AD40" s="322">
        <v>640</v>
      </c>
      <c r="AE40" s="312">
        <v>1250</v>
      </c>
      <c r="AF40" s="313">
        <v>1250</v>
      </c>
      <c r="AG40" s="314">
        <v>1250</v>
      </c>
      <c r="AH40" s="316">
        <v>35</v>
      </c>
    </row>
    <row r="41" spans="1:34" s="315" customFormat="1" ht="28.5" customHeight="1" x14ac:dyDescent="0.35">
      <c r="A41" s="316">
        <v>65</v>
      </c>
      <c r="B41" s="311">
        <v>1440</v>
      </c>
      <c r="C41" s="316">
        <v>65</v>
      </c>
      <c r="D41" s="312">
        <v>3000</v>
      </c>
      <c r="E41" s="316">
        <v>65</v>
      </c>
      <c r="F41" s="312">
        <v>1140</v>
      </c>
      <c r="G41" s="316">
        <v>65</v>
      </c>
      <c r="H41" s="317">
        <v>10800</v>
      </c>
      <c r="I41" s="316">
        <v>65</v>
      </c>
      <c r="J41" s="312">
        <v>1490</v>
      </c>
      <c r="K41" s="316">
        <v>65</v>
      </c>
      <c r="L41" s="317">
        <v>10000</v>
      </c>
      <c r="M41" s="316">
        <v>65</v>
      </c>
      <c r="N41" s="308">
        <v>25000</v>
      </c>
      <c r="O41" s="316">
        <v>65</v>
      </c>
      <c r="P41" s="308">
        <v>54800</v>
      </c>
      <c r="Q41" s="316">
        <v>65</v>
      </c>
      <c r="R41" s="308">
        <v>62024</v>
      </c>
      <c r="S41" s="316">
        <v>65</v>
      </c>
      <c r="T41" s="308">
        <v>120500</v>
      </c>
      <c r="U41" s="316">
        <v>65</v>
      </c>
      <c r="V41" s="311">
        <v>1790</v>
      </c>
      <c r="W41" s="316">
        <v>65</v>
      </c>
      <c r="X41" s="317"/>
      <c r="Y41" s="316">
        <v>65</v>
      </c>
      <c r="Z41" s="309">
        <v>100</v>
      </c>
      <c r="AA41" s="319">
        <v>294</v>
      </c>
      <c r="AB41" s="319">
        <v>595</v>
      </c>
      <c r="AC41" s="351">
        <v>155</v>
      </c>
      <c r="AD41" s="318">
        <v>650</v>
      </c>
      <c r="AE41" s="307">
        <v>1275</v>
      </c>
      <c r="AF41" s="320">
        <v>1275</v>
      </c>
      <c r="AG41" s="321">
        <v>1275</v>
      </c>
      <c r="AH41" s="305">
        <v>36</v>
      </c>
    </row>
    <row r="42" spans="1:34" s="315" customFormat="1" ht="28.5" customHeight="1" x14ac:dyDescent="0.35">
      <c r="A42" s="305">
        <v>64</v>
      </c>
      <c r="B42" s="306" t="s">
        <v>781</v>
      </c>
      <c r="C42" s="305">
        <v>64</v>
      </c>
      <c r="D42" s="307">
        <v>3020</v>
      </c>
      <c r="E42" s="305">
        <v>64</v>
      </c>
      <c r="F42" s="307">
        <v>1150</v>
      </c>
      <c r="G42" s="305">
        <v>64</v>
      </c>
      <c r="H42" s="308">
        <v>10850</v>
      </c>
      <c r="I42" s="305">
        <v>64</v>
      </c>
      <c r="J42" s="307">
        <v>1500</v>
      </c>
      <c r="K42" s="305">
        <v>64</v>
      </c>
      <c r="L42" s="308">
        <v>10050</v>
      </c>
      <c r="M42" s="305">
        <v>64</v>
      </c>
      <c r="N42" s="308">
        <v>25200</v>
      </c>
      <c r="O42" s="305">
        <v>64</v>
      </c>
      <c r="P42" s="308">
        <v>55100</v>
      </c>
      <c r="Q42" s="305">
        <v>64</v>
      </c>
      <c r="R42" s="308">
        <v>62124</v>
      </c>
      <c r="S42" s="305">
        <v>64</v>
      </c>
      <c r="T42" s="308">
        <v>121000</v>
      </c>
      <c r="U42" s="305">
        <v>64</v>
      </c>
      <c r="V42" s="306">
        <v>1800</v>
      </c>
      <c r="W42" s="305">
        <v>64</v>
      </c>
      <c r="X42" s="308"/>
      <c r="Y42" s="305">
        <v>64</v>
      </c>
      <c r="Z42" s="318">
        <v>101</v>
      </c>
      <c r="AA42" s="310">
        <v>297</v>
      </c>
      <c r="AB42" s="310">
        <v>600</v>
      </c>
      <c r="AC42" s="350" t="s">
        <v>781</v>
      </c>
      <c r="AD42" s="311">
        <v>660</v>
      </c>
      <c r="AE42" s="312">
        <v>1300</v>
      </c>
      <c r="AF42" s="313">
        <v>1300</v>
      </c>
      <c r="AG42" s="314">
        <v>1300</v>
      </c>
      <c r="AH42" s="316">
        <v>37</v>
      </c>
    </row>
    <row r="43" spans="1:34" s="315" customFormat="1" ht="28.5" customHeight="1" x14ac:dyDescent="0.35">
      <c r="A43" s="316">
        <v>63</v>
      </c>
      <c r="B43" s="311">
        <v>1450</v>
      </c>
      <c r="C43" s="316">
        <v>63</v>
      </c>
      <c r="D43" s="312">
        <v>3040</v>
      </c>
      <c r="E43" s="316">
        <v>63</v>
      </c>
      <c r="F43" s="312">
        <v>1160</v>
      </c>
      <c r="G43" s="316">
        <v>63</v>
      </c>
      <c r="H43" s="317">
        <v>10900</v>
      </c>
      <c r="I43" s="316">
        <v>63</v>
      </c>
      <c r="J43" s="312">
        <v>1510</v>
      </c>
      <c r="K43" s="316">
        <v>63</v>
      </c>
      <c r="L43" s="317">
        <v>10100</v>
      </c>
      <c r="M43" s="316">
        <v>63</v>
      </c>
      <c r="N43" s="308">
        <v>25400</v>
      </c>
      <c r="O43" s="316">
        <v>63</v>
      </c>
      <c r="P43" s="308">
        <v>55400</v>
      </c>
      <c r="Q43" s="316">
        <v>63</v>
      </c>
      <c r="R43" s="308">
        <v>62224</v>
      </c>
      <c r="S43" s="316">
        <v>63</v>
      </c>
      <c r="T43" s="308">
        <v>121500</v>
      </c>
      <c r="U43" s="316">
        <v>63</v>
      </c>
      <c r="V43" s="311">
        <v>1810</v>
      </c>
      <c r="W43" s="316">
        <v>63</v>
      </c>
      <c r="X43" s="317"/>
      <c r="Y43" s="316">
        <v>63</v>
      </c>
      <c r="Z43" s="309">
        <v>102</v>
      </c>
      <c r="AA43" s="319">
        <v>300</v>
      </c>
      <c r="AB43" s="319">
        <v>610</v>
      </c>
      <c r="AC43" s="351">
        <v>160</v>
      </c>
      <c r="AD43" s="306">
        <v>670</v>
      </c>
      <c r="AE43" s="307">
        <v>1325</v>
      </c>
      <c r="AF43" s="320">
        <v>1325</v>
      </c>
      <c r="AG43" s="321">
        <v>1325</v>
      </c>
      <c r="AH43" s="305">
        <v>38</v>
      </c>
    </row>
    <row r="44" spans="1:34" s="315" customFormat="1" ht="28.5" customHeight="1" x14ac:dyDescent="0.35">
      <c r="A44" s="305">
        <v>62</v>
      </c>
      <c r="B44" s="306" t="s">
        <v>781</v>
      </c>
      <c r="C44" s="305">
        <v>62</v>
      </c>
      <c r="D44" s="307">
        <v>3060</v>
      </c>
      <c r="E44" s="305">
        <v>62</v>
      </c>
      <c r="F44" s="307">
        <v>1170</v>
      </c>
      <c r="G44" s="305">
        <v>62</v>
      </c>
      <c r="H44" s="308">
        <v>10950</v>
      </c>
      <c r="I44" s="305">
        <v>62</v>
      </c>
      <c r="J44" s="307">
        <v>1520</v>
      </c>
      <c r="K44" s="305">
        <v>62</v>
      </c>
      <c r="L44" s="308">
        <v>10150</v>
      </c>
      <c r="M44" s="305">
        <v>62</v>
      </c>
      <c r="N44" s="308">
        <v>25600</v>
      </c>
      <c r="O44" s="305">
        <v>62</v>
      </c>
      <c r="P44" s="308">
        <v>55700</v>
      </c>
      <c r="Q44" s="305">
        <v>62</v>
      </c>
      <c r="R44" s="308">
        <v>62324</v>
      </c>
      <c r="S44" s="305">
        <v>62</v>
      </c>
      <c r="T44" s="308">
        <v>122000</v>
      </c>
      <c r="U44" s="305">
        <v>62</v>
      </c>
      <c r="V44" s="306">
        <v>1820</v>
      </c>
      <c r="W44" s="305">
        <v>62</v>
      </c>
      <c r="X44" s="308"/>
      <c r="Y44" s="305">
        <v>62</v>
      </c>
      <c r="Z44" s="318">
        <v>103</v>
      </c>
      <c r="AA44" s="310">
        <v>303</v>
      </c>
      <c r="AB44" s="310">
        <v>620</v>
      </c>
      <c r="AC44" s="350" t="s">
        <v>781</v>
      </c>
      <c r="AD44" s="311">
        <v>680</v>
      </c>
      <c r="AE44" s="312">
        <v>1350</v>
      </c>
      <c r="AF44" s="313">
        <v>1350</v>
      </c>
      <c r="AG44" s="314">
        <v>1350</v>
      </c>
      <c r="AH44" s="316">
        <v>39</v>
      </c>
    </row>
    <row r="45" spans="1:34" s="315" customFormat="1" ht="28.5" customHeight="1" x14ac:dyDescent="0.35">
      <c r="A45" s="316">
        <v>61</v>
      </c>
      <c r="B45" s="311">
        <v>1460</v>
      </c>
      <c r="C45" s="316">
        <v>61</v>
      </c>
      <c r="D45" s="312">
        <v>3080</v>
      </c>
      <c r="E45" s="316">
        <v>61</v>
      </c>
      <c r="F45" s="312">
        <v>1180</v>
      </c>
      <c r="G45" s="316">
        <v>61</v>
      </c>
      <c r="H45" s="317">
        <v>11000</v>
      </c>
      <c r="I45" s="316">
        <v>61</v>
      </c>
      <c r="J45" s="312">
        <v>1530</v>
      </c>
      <c r="K45" s="316">
        <v>61</v>
      </c>
      <c r="L45" s="317">
        <v>10200</v>
      </c>
      <c r="M45" s="316">
        <v>61</v>
      </c>
      <c r="N45" s="308">
        <v>25800</v>
      </c>
      <c r="O45" s="316">
        <v>61</v>
      </c>
      <c r="P45" s="308">
        <v>60000</v>
      </c>
      <c r="Q45" s="316">
        <v>61</v>
      </c>
      <c r="R45" s="308">
        <v>62424</v>
      </c>
      <c r="S45" s="316">
        <v>61</v>
      </c>
      <c r="T45" s="308">
        <v>122500</v>
      </c>
      <c r="U45" s="316">
        <v>61</v>
      </c>
      <c r="V45" s="311">
        <v>1830</v>
      </c>
      <c r="W45" s="316">
        <v>61</v>
      </c>
      <c r="X45" s="317"/>
      <c r="Y45" s="316">
        <v>61</v>
      </c>
      <c r="Z45" s="309">
        <v>104</v>
      </c>
      <c r="AA45" s="319">
        <v>306</v>
      </c>
      <c r="AB45" s="319">
        <v>630</v>
      </c>
      <c r="AC45" s="351">
        <v>165</v>
      </c>
      <c r="AD45" s="306">
        <v>690</v>
      </c>
      <c r="AE45" s="307">
        <v>1375</v>
      </c>
      <c r="AF45" s="320">
        <v>1375</v>
      </c>
      <c r="AG45" s="321">
        <v>1375</v>
      </c>
      <c r="AH45" s="305">
        <v>40</v>
      </c>
    </row>
    <row r="46" spans="1:34" s="315" customFormat="1" ht="28.5" customHeight="1" x14ac:dyDescent="0.35">
      <c r="A46" s="305">
        <v>60</v>
      </c>
      <c r="B46" s="306" t="s">
        <v>781</v>
      </c>
      <c r="C46" s="305">
        <v>60</v>
      </c>
      <c r="D46" s="307">
        <v>3100</v>
      </c>
      <c r="E46" s="305">
        <v>60</v>
      </c>
      <c r="F46" s="307">
        <v>1190</v>
      </c>
      <c r="G46" s="305">
        <v>60</v>
      </c>
      <c r="H46" s="308">
        <v>11100</v>
      </c>
      <c r="I46" s="305">
        <v>60</v>
      </c>
      <c r="J46" s="307">
        <v>1540</v>
      </c>
      <c r="K46" s="305">
        <v>60</v>
      </c>
      <c r="L46" s="308">
        <v>10250</v>
      </c>
      <c r="M46" s="305">
        <v>60</v>
      </c>
      <c r="N46" s="308">
        <v>30000</v>
      </c>
      <c r="O46" s="305">
        <v>60</v>
      </c>
      <c r="P46" s="308">
        <v>60300</v>
      </c>
      <c r="Q46" s="305">
        <v>60</v>
      </c>
      <c r="R46" s="308">
        <v>62524</v>
      </c>
      <c r="S46" s="305">
        <v>60</v>
      </c>
      <c r="T46" s="308">
        <v>123000</v>
      </c>
      <c r="U46" s="305">
        <v>60</v>
      </c>
      <c r="V46" s="306">
        <v>1840</v>
      </c>
      <c r="W46" s="305">
        <v>60</v>
      </c>
      <c r="X46" s="308"/>
      <c r="Y46" s="305">
        <v>60</v>
      </c>
      <c r="Z46" s="318">
        <v>105</v>
      </c>
      <c r="AA46" s="310">
        <v>309</v>
      </c>
      <c r="AB46" s="310">
        <v>640</v>
      </c>
      <c r="AC46" s="350" t="s">
        <v>781</v>
      </c>
      <c r="AD46" s="311">
        <v>700</v>
      </c>
      <c r="AE46" s="312">
        <v>1400</v>
      </c>
      <c r="AF46" s="313">
        <v>1400</v>
      </c>
      <c r="AG46" s="314">
        <v>1400</v>
      </c>
      <c r="AH46" s="316">
        <v>41</v>
      </c>
    </row>
    <row r="47" spans="1:34" s="315" customFormat="1" ht="28.5" customHeight="1" x14ac:dyDescent="0.35">
      <c r="A47" s="316">
        <v>59</v>
      </c>
      <c r="B47" s="311">
        <v>1470</v>
      </c>
      <c r="C47" s="316">
        <v>59</v>
      </c>
      <c r="D47" s="312">
        <v>3120</v>
      </c>
      <c r="E47" s="316">
        <v>59</v>
      </c>
      <c r="F47" s="312">
        <v>1200</v>
      </c>
      <c r="G47" s="316">
        <v>59</v>
      </c>
      <c r="H47" s="317">
        <v>11200</v>
      </c>
      <c r="I47" s="316">
        <v>59</v>
      </c>
      <c r="J47" s="312">
        <v>1550</v>
      </c>
      <c r="K47" s="316">
        <v>59</v>
      </c>
      <c r="L47" s="317">
        <v>10300</v>
      </c>
      <c r="M47" s="316">
        <v>59</v>
      </c>
      <c r="N47" s="308">
        <v>30200</v>
      </c>
      <c r="O47" s="316">
        <v>59</v>
      </c>
      <c r="P47" s="308">
        <v>60600</v>
      </c>
      <c r="Q47" s="316">
        <v>59</v>
      </c>
      <c r="R47" s="308">
        <v>62624</v>
      </c>
      <c r="S47" s="316">
        <v>59</v>
      </c>
      <c r="T47" s="308">
        <v>123500</v>
      </c>
      <c r="U47" s="316">
        <v>59</v>
      </c>
      <c r="V47" s="311">
        <v>1850</v>
      </c>
      <c r="W47" s="316">
        <v>59</v>
      </c>
      <c r="X47" s="317"/>
      <c r="Y47" s="316">
        <v>59</v>
      </c>
      <c r="Z47" s="309">
        <v>106</v>
      </c>
      <c r="AA47" s="319">
        <v>312</v>
      </c>
      <c r="AB47" s="319">
        <v>650</v>
      </c>
      <c r="AC47" s="351">
        <v>170</v>
      </c>
      <c r="AD47" s="306">
        <v>710</v>
      </c>
      <c r="AE47" s="307">
        <v>1425</v>
      </c>
      <c r="AF47" s="320">
        <v>1425</v>
      </c>
      <c r="AG47" s="321">
        <v>1425</v>
      </c>
      <c r="AH47" s="305">
        <v>42</v>
      </c>
    </row>
    <row r="48" spans="1:34" s="315" customFormat="1" ht="28.5" customHeight="1" x14ac:dyDescent="0.35">
      <c r="A48" s="305">
        <v>58</v>
      </c>
      <c r="B48" s="306" t="s">
        <v>781</v>
      </c>
      <c r="C48" s="305">
        <v>58</v>
      </c>
      <c r="D48" s="307">
        <v>3140</v>
      </c>
      <c r="E48" s="305">
        <v>58</v>
      </c>
      <c r="F48" s="307">
        <v>1210</v>
      </c>
      <c r="G48" s="305">
        <v>58</v>
      </c>
      <c r="H48" s="308">
        <v>11300</v>
      </c>
      <c r="I48" s="305">
        <v>58</v>
      </c>
      <c r="J48" s="307">
        <v>1560</v>
      </c>
      <c r="K48" s="305">
        <v>58</v>
      </c>
      <c r="L48" s="308">
        <v>10350</v>
      </c>
      <c r="M48" s="305">
        <v>58</v>
      </c>
      <c r="N48" s="308">
        <v>30400</v>
      </c>
      <c r="O48" s="305">
        <v>58</v>
      </c>
      <c r="P48" s="308">
        <v>60900</v>
      </c>
      <c r="Q48" s="305">
        <v>58</v>
      </c>
      <c r="R48" s="308">
        <v>62724</v>
      </c>
      <c r="S48" s="305">
        <v>58</v>
      </c>
      <c r="T48" s="308">
        <v>124000</v>
      </c>
      <c r="U48" s="305">
        <v>58</v>
      </c>
      <c r="V48" s="306">
        <v>1860</v>
      </c>
      <c r="W48" s="305">
        <v>58</v>
      </c>
      <c r="X48" s="308"/>
      <c r="Y48" s="305">
        <v>58</v>
      </c>
      <c r="Z48" s="318">
        <v>107</v>
      </c>
      <c r="AA48" s="310">
        <v>315</v>
      </c>
      <c r="AB48" s="310">
        <v>660</v>
      </c>
      <c r="AC48" s="350" t="s">
        <v>781</v>
      </c>
      <c r="AD48" s="311">
        <v>720</v>
      </c>
      <c r="AE48" s="312">
        <v>1450</v>
      </c>
      <c r="AF48" s="313">
        <v>1450</v>
      </c>
      <c r="AG48" s="314">
        <v>1450</v>
      </c>
      <c r="AH48" s="316">
        <v>43</v>
      </c>
    </row>
    <row r="49" spans="1:34" s="315" customFormat="1" ht="28.5" customHeight="1" x14ac:dyDescent="0.35">
      <c r="A49" s="316">
        <v>57</v>
      </c>
      <c r="B49" s="311">
        <v>1480</v>
      </c>
      <c r="C49" s="316">
        <v>57</v>
      </c>
      <c r="D49" s="312">
        <v>3160</v>
      </c>
      <c r="E49" s="316">
        <v>57</v>
      </c>
      <c r="F49" s="312">
        <v>1220</v>
      </c>
      <c r="G49" s="316">
        <v>57</v>
      </c>
      <c r="H49" s="317">
        <v>11400</v>
      </c>
      <c r="I49" s="316">
        <v>57</v>
      </c>
      <c r="J49" s="312">
        <v>1570</v>
      </c>
      <c r="K49" s="316">
        <v>57</v>
      </c>
      <c r="L49" s="317">
        <v>10400</v>
      </c>
      <c r="M49" s="316">
        <v>57</v>
      </c>
      <c r="N49" s="308">
        <v>30600</v>
      </c>
      <c r="O49" s="316">
        <v>57</v>
      </c>
      <c r="P49" s="308">
        <v>61200</v>
      </c>
      <c r="Q49" s="316">
        <v>57</v>
      </c>
      <c r="R49" s="308">
        <v>62824</v>
      </c>
      <c r="S49" s="316">
        <v>57</v>
      </c>
      <c r="T49" s="308">
        <v>124500</v>
      </c>
      <c r="U49" s="316">
        <v>57</v>
      </c>
      <c r="V49" s="311">
        <v>1870</v>
      </c>
      <c r="W49" s="316">
        <v>57</v>
      </c>
      <c r="X49" s="317"/>
      <c r="Y49" s="316">
        <v>57</v>
      </c>
      <c r="Z49" s="309">
        <v>108</v>
      </c>
      <c r="AA49" s="319">
        <v>318</v>
      </c>
      <c r="AB49" s="319">
        <v>670</v>
      </c>
      <c r="AC49" s="351">
        <v>175</v>
      </c>
      <c r="AD49" s="306">
        <v>730</v>
      </c>
      <c r="AE49" s="307">
        <v>1475</v>
      </c>
      <c r="AF49" s="320">
        <v>1475</v>
      </c>
      <c r="AG49" s="321">
        <v>1475</v>
      </c>
      <c r="AH49" s="305">
        <v>44</v>
      </c>
    </row>
    <row r="50" spans="1:34" s="315" customFormat="1" ht="28.5" customHeight="1" x14ac:dyDescent="0.35">
      <c r="A50" s="305">
        <v>56</v>
      </c>
      <c r="B50" s="306" t="s">
        <v>781</v>
      </c>
      <c r="C50" s="305">
        <v>56</v>
      </c>
      <c r="D50" s="307">
        <v>3180</v>
      </c>
      <c r="E50" s="305">
        <v>56</v>
      </c>
      <c r="F50" s="307">
        <v>1230</v>
      </c>
      <c r="G50" s="305">
        <v>56</v>
      </c>
      <c r="H50" s="308">
        <v>11500</v>
      </c>
      <c r="I50" s="305">
        <v>56</v>
      </c>
      <c r="J50" s="307">
        <v>1580</v>
      </c>
      <c r="K50" s="305">
        <v>56</v>
      </c>
      <c r="L50" s="308">
        <v>10450</v>
      </c>
      <c r="M50" s="305">
        <v>56</v>
      </c>
      <c r="N50" s="308">
        <v>30800</v>
      </c>
      <c r="O50" s="305">
        <v>56</v>
      </c>
      <c r="P50" s="308">
        <v>61500</v>
      </c>
      <c r="Q50" s="305">
        <v>56</v>
      </c>
      <c r="R50" s="308">
        <v>62924</v>
      </c>
      <c r="S50" s="305">
        <v>56</v>
      </c>
      <c r="T50" s="308">
        <v>125000</v>
      </c>
      <c r="U50" s="305">
        <v>56</v>
      </c>
      <c r="V50" s="306">
        <v>1880</v>
      </c>
      <c r="W50" s="305">
        <v>56</v>
      </c>
      <c r="X50" s="308"/>
      <c r="Y50" s="305">
        <v>56</v>
      </c>
      <c r="Z50" s="318">
        <v>109</v>
      </c>
      <c r="AA50" s="310">
        <v>321</v>
      </c>
      <c r="AB50" s="310">
        <v>680</v>
      </c>
      <c r="AC50" s="350" t="s">
        <v>781</v>
      </c>
      <c r="AD50" s="311">
        <v>740</v>
      </c>
      <c r="AE50" s="312">
        <v>1500</v>
      </c>
      <c r="AF50" s="313">
        <v>1500</v>
      </c>
      <c r="AG50" s="314">
        <v>1500</v>
      </c>
      <c r="AH50" s="316">
        <v>45</v>
      </c>
    </row>
    <row r="51" spans="1:34" s="315" customFormat="1" ht="28.5" customHeight="1" x14ac:dyDescent="0.35">
      <c r="A51" s="316">
        <v>55</v>
      </c>
      <c r="B51" s="311">
        <v>1490</v>
      </c>
      <c r="C51" s="316">
        <v>55</v>
      </c>
      <c r="D51" s="312">
        <v>3200</v>
      </c>
      <c r="E51" s="316">
        <v>55</v>
      </c>
      <c r="F51" s="312">
        <v>1240</v>
      </c>
      <c r="G51" s="316">
        <v>55</v>
      </c>
      <c r="H51" s="317">
        <v>11600</v>
      </c>
      <c r="I51" s="316">
        <v>55</v>
      </c>
      <c r="J51" s="312">
        <v>1590</v>
      </c>
      <c r="K51" s="316">
        <v>55</v>
      </c>
      <c r="L51" s="317">
        <v>10500</v>
      </c>
      <c r="M51" s="316">
        <v>55</v>
      </c>
      <c r="N51" s="308">
        <v>31000</v>
      </c>
      <c r="O51" s="316">
        <v>55</v>
      </c>
      <c r="P51" s="308">
        <v>61800</v>
      </c>
      <c r="Q51" s="316">
        <v>55</v>
      </c>
      <c r="R51" s="308">
        <v>63024</v>
      </c>
      <c r="S51" s="316">
        <v>55</v>
      </c>
      <c r="T51" s="308">
        <v>125500</v>
      </c>
      <c r="U51" s="316">
        <v>55</v>
      </c>
      <c r="V51" s="311">
        <v>1890</v>
      </c>
      <c r="W51" s="316">
        <v>55</v>
      </c>
      <c r="X51" s="317"/>
      <c r="Y51" s="316">
        <v>55</v>
      </c>
      <c r="Z51" s="309">
        <v>110</v>
      </c>
      <c r="AA51" s="319">
        <v>324</v>
      </c>
      <c r="AB51" s="319">
        <v>690</v>
      </c>
      <c r="AC51" s="351">
        <v>180</v>
      </c>
      <c r="AD51" s="306">
        <v>750</v>
      </c>
      <c r="AE51" s="307">
        <v>1525</v>
      </c>
      <c r="AF51" s="320">
        <v>1525</v>
      </c>
      <c r="AG51" s="321">
        <v>1525</v>
      </c>
      <c r="AH51" s="305">
        <v>46</v>
      </c>
    </row>
    <row r="52" spans="1:34" s="315" customFormat="1" ht="28.5" customHeight="1" x14ac:dyDescent="0.35">
      <c r="A52" s="305">
        <v>54</v>
      </c>
      <c r="B52" s="306" t="s">
        <v>781</v>
      </c>
      <c r="C52" s="305">
        <v>54</v>
      </c>
      <c r="D52" s="307">
        <v>3220</v>
      </c>
      <c r="E52" s="305">
        <v>54</v>
      </c>
      <c r="F52" s="307">
        <v>1250</v>
      </c>
      <c r="G52" s="305">
        <v>54</v>
      </c>
      <c r="H52" s="308">
        <v>11700</v>
      </c>
      <c r="I52" s="305">
        <v>54</v>
      </c>
      <c r="J52" s="307">
        <v>1600</v>
      </c>
      <c r="K52" s="305">
        <v>54</v>
      </c>
      <c r="L52" s="308">
        <v>10550</v>
      </c>
      <c r="M52" s="305">
        <v>54</v>
      </c>
      <c r="N52" s="308">
        <v>31200</v>
      </c>
      <c r="O52" s="305">
        <v>54</v>
      </c>
      <c r="P52" s="308">
        <v>62100</v>
      </c>
      <c r="Q52" s="305">
        <v>54</v>
      </c>
      <c r="R52" s="308">
        <v>63124</v>
      </c>
      <c r="S52" s="305">
        <v>54</v>
      </c>
      <c r="T52" s="308">
        <v>130000</v>
      </c>
      <c r="U52" s="305">
        <v>54</v>
      </c>
      <c r="V52" s="306">
        <v>1900</v>
      </c>
      <c r="W52" s="305">
        <v>54</v>
      </c>
      <c r="X52" s="308"/>
      <c r="Y52" s="305">
        <v>54</v>
      </c>
      <c r="Z52" s="318">
        <v>111</v>
      </c>
      <c r="AA52" s="310">
        <v>327</v>
      </c>
      <c r="AB52" s="310">
        <v>700</v>
      </c>
      <c r="AC52" s="350" t="s">
        <v>781</v>
      </c>
      <c r="AD52" s="311">
        <v>760</v>
      </c>
      <c r="AE52" s="312">
        <v>1550</v>
      </c>
      <c r="AF52" s="313">
        <v>1550</v>
      </c>
      <c r="AG52" s="314">
        <v>1550</v>
      </c>
      <c r="AH52" s="316">
        <v>47</v>
      </c>
    </row>
    <row r="53" spans="1:34" s="315" customFormat="1" ht="28.5" customHeight="1" x14ac:dyDescent="0.35">
      <c r="A53" s="316">
        <v>53</v>
      </c>
      <c r="B53" s="311">
        <v>1500</v>
      </c>
      <c r="C53" s="316">
        <v>53</v>
      </c>
      <c r="D53" s="312">
        <v>3240</v>
      </c>
      <c r="E53" s="316">
        <v>53</v>
      </c>
      <c r="F53" s="312">
        <v>1260</v>
      </c>
      <c r="G53" s="316">
        <v>53</v>
      </c>
      <c r="H53" s="317">
        <v>11800</v>
      </c>
      <c r="I53" s="316">
        <v>53</v>
      </c>
      <c r="J53" s="312">
        <v>1610</v>
      </c>
      <c r="K53" s="316">
        <v>53</v>
      </c>
      <c r="L53" s="317">
        <v>10600</v>
      </c>
      <c r="M53" s="316">
        <v>53</v>
      </c>
      <c r="N53" s="308">
        <v>31400</v>
      </c>
      <c r="O53" s="316">
        <v>53</v>
      </c>
      <c r="P53" s="308">
        <v>62400</v>
      </c>
      <c r="Q53" s="316">
        <v>53</v>
      </c>
      <c r="R53" s="308">
        <v>63224</v>
      </c>
      <c r="S53" s="316">
        <v>53</v>
      </c>
      <c r="T53" s="308">
        <v>131000</v>
      </c>
      <c r="U53" s="316">
        <v>53</v>
      </c>
      <c r="V53" s="311">
        <v>1910</v>
      </c>
      <c r="W53" s="316">
        <v>53</v>
      </c>
      <c r="X53" s="317"/>
      <c r="Y53" s="316">
        <v>53</v>
      </c>
      <c r="Z53" s="309">
        <v>112</v>
      </c>
      <c r="AA53" s="319">
        <v>330</v>
      </c>
      <c r="AB53" s="319">
        <v>710</v>
      </c>
      <c r="AC53" s="351">
        <v>185</v>
      </c>
      <c r="AD53" s="306">
        <v>770</v>
      </c>
      <c r="AE53" s="307">
        <v>1575</v>
      </c>
      <c r="AF53" s="320">
        <v>1575</v>
      </c>
      <c r="AG53" s="321">
        <v>1575</v>
      </c>
      <c r="AH53" s="305">
        <v>48</v>
      </c>
    </row>
    <row r="54" spans="1:34" s="315" customFormat="1" ht="28.5" customHeight="1" x14ac:dyDescent="0.35">
      <c r="A54" s="305">
        <v>52</v>
      </c>
      <c r="B54" s="306" t="s">
        <v>781</v>
      </c>
      <c r="C54" s="305">
        <v>52</v>
      </c>
      <c r="D54" s="307">
        <v>3260</v>
      </c>
      <c r="E54" s="305">
        <v>52</v>
      </c>
      <c r="F54" s="307">
        <v>1270</v>
      </c>
      <c r="G54" s="305">
        <v>52</v>
      </c>
      <c r="H54" s="308">
        <v>11900</v>
      </c>
      <c r="I54" s="305">
        <v>52</v>
      </c>
      <c r="J54" s="307">
        <v>1620</v>
      </c>
      <c r="K54" s="305">
        <v>52</v>
      </c>
      <c r="L54" s="308">
        <v>10650</v>
      </c>
      <c r="M54" s="305">
        <v>52</v>
      </c>
      <c r="N54" s="308">
        <v>31600</v>
      </c>
      <c r="O54" s="305">
        <v>52</v>
      </c>
      <c r="P54" s="308">
        <v>62700</v>
      </c>
      <c r="Q54" s="305">
        <v>52</v>
      </c>
      <c r="R54" s="308">
        <v>63324</v>
      </c>
      <c r="S54" s="305">
        <v>52</v>
      </c>
      <c r="T54" s="308">
        <v>132000</v>
      </c>
      <c r="U54" s="305">
        <v>52</v>
      </c>
      <c r="V54" s="306">
        <v>1920</v>
      </c>
      <c r="W54" s="305">
        <v>52</v>
      </c>
      <c r="X54" s="308"/>
      <c r="Y54" s="305">
        <v>52</v>
      </c>
      <c r="Z54" s="318">
        <v>113</v>
      </c>
      <c r="AA54" s="310">
        <v>333</v>
      </c>
      <c r="AB54" s="310">
        <v>720</v>
      </c>
      <c r="AC54" s="350" t="s">
        <v>781</v>
      </c>
      <c r="AD54" s="311">
        <v>780</v>
      </c>
      <c r="AE54" s="312">
        <v>1600</v>
      </c>
      <c r="AF54" s="313">
        <v>1600</v>
      </c>
      <c r="AG54" s="314">
        <v>1600</v>
      </c>
      <c r="AH54" s="316">
        <v>49</v>
      </c>
    </row>
    <row r="55" spans="1:34" s="315" customFormat="1" ht="28.5" customHeight="1" x14ac:dyDescent="0.35">
      <c r="A55" s="316">
        <v>51</v>
      </c>
      <c r="B55" s="311">
        <v>1510</v>
      </c>
      <c r="C55" s="316">
        <v>51</v>
      </c>
      <c r="D55" s="312">
        <v>3280</v>
      </c>
      <c r="E55" s="316">
        <v>51</v>
      </c>
      <c r="F55" s="312">
        <v>1280</v>
      </c>
      <c r="G55" s="316">
        <v>51</v>
      </c>
      <c r="H55" s="317">
        <v>12000</v>
      </c>
      <c r="I55" s="316">
        <v>51</v>
      </c>
      <c r="J55" s="312">
        <v>1630</v>
      </c>
      <c r="K55" s="316">
        <v>51</v>
      </c>
      <c r="L55" s="317">
        <v>10700</v>
      </c>
      <c r="M55" s="316">
        <v>51</v>
      </c>
      <c r="N55" s="308">
        <v>31800</v>
      </c>
      <c r="O55" s="316">
        <v>51</v>
      </c>
      <c r="P55" s="308">
        <v>63000</v>
      </c>
      <c r="Q55" s="316">
        <v>51</v>
      </c>
      <c r="R55" s="308">
        <v>63424</v>
      </c>
      <c r="S55" s="316">
        <v>51</v>
      </c>
      <c r="T55" s="308">
        <v>133000</v>
      </c>
      <c r="U55" s="316">
        <v>51</v>
      </c>
      <c r="V55" s="311">
        <v>1930</v>
      </c>
      <c r="W55" s="316">
        <v>51</v>
      </c>
      <c r="X55" s="317"/>
      <c r="Y55" s="316">
        <v>51</v>
      </c>
      <c r="Z55" s="309">
        <v>114</v>
      </c>
      <c r="AA55" s="319">
        <v>336</v>
      </c>
      <c r="AB55" s="319">
        <v>730</v>
      </c>
      <c r="AC55" s="351">
        <v>190</v>
      </c>
      <c r="AD55" s="306">
        <v>790</v>
      </c>
      <c r="AE55" s="307">
        <v>1625</v>
      </c>
      <c r="AF55" s="320">
        <v>1625</v>
      </c>
      <c r="AG55" s="321">
        <v>1625</v>
      </c>
      <c r="AH55" s="305">
        <v>50</v>
      </c>
    </row>
    <row r="56" spans="1:34" s="315" customFormat="1" ht="28.5" customHeight="1" x14ac:dyDescent="0.35">
      <c r="A56" s="305">
        <v>50</v>
      </c>
      <c r="B56" s="306" t="s">
        <v>781</v>
      </c>
      <c r="C56" s="305">
        <v>50</v>
      </c>
      <c r="D56" s="307">
        <v>3300</v>
      </c>
      <c r="E56" s="305">
        <v>50</v>
      </c>
      <c r="F56" s="307">
        <v>1290</v>
      </c>
      <c r="G56" s="305">
        <v>50</v>
      </c>
      <c r="H56" s="308">
        <v>12100</v>
      </c>
      <c r="I56" s="305">
        <v>50</v>
      </c>
      <c r="J56" s="307">
        <v>1640</v>
      </c>
      <c r="K56" s="305">
        <v>50</v>
      </c>
      <c r="L56" s="308">
        <v>10750</v>
      </c>
      <c r="M56" s="305">
        <v>50</v>
      </c>
      <c r="N56" s="308">
        <v>32000</v>
      </c>
      <c r="O56" s="305">
        <v>50</v>
      </c>
      <c r="P56" s="308">
        <v>63300</v>
      </c>
      <c r="Q56" s="305">
        <v>50</v>
      </c>
      <c r="R56" s="308">
        <v>63524</v>
      </c>
      <c r="S56" s="305">
        <v>50</v>
      </c>
      <c r="T56" s="308">
        <v>134000</v>
      </c>
      <c r="U56" s="305">
        <v>50</v>
      </c>
      <c r="V56" s="306">
        <v>1940</v>
      </c>
      <c r="W56" s="305">
        <v>50</v>
      </c>
      <c r="X56" s="308"/>
      <c r="Y56" s="305">
        <v>50</v>
      </c>
      <c r="Z56" s="318">
        <v>115</v>
      </c>
      <c r="AA56" s="310">
        <v>339</v>
      </c>
      <c r="AB56" s="310">
        <v>740</v>
      </c>
      <c r="AC56" s="350" t="s">
        <v>781</v>
      </c>
      <c r="AD56" s="311">
        <v>800</v>
      </c>
      <c r="AE56" s="312">
        <v>1650</v>
      </c>
      <c r="AF56" s="313">
        <v>1650</v>
      </c>
      <c r="AG56" s="314">
        <v>1650</v>
      </c>
      <c r="AH56" s="316">
        <v>51</v>
      </c>
    </row>
    <row r="57" spans="1:34" s="315" customFormat="1" ht="28.5" customHeight="1" x14ac:dyDescent="0.35">
      <c r="A57" s="316">
        <v>49</v>
      </c>
      <c r="B57" s="311">
        <v>1520</v>
      </c>
      <c r="C57" s="316">
        <v>49</v>
      </c>
      <c r="D57" s="312">
        <v>3320</v>
      </c>
      <c r="E57" s="316">
        <v>49</v>
      </c>
      <c r="F57" s="312">
        <v>1300</v>
      </c>
      <c r="G57" s="316">
        <v>49</v>
      </c>
      <c r="H57" s="317">
        <v>12200</v>
      </c>
      <c r="I57" s="316">
        <v>49</v>
      </c>
      <c r="J57" s="312">
        <v>1650</v>
      </c>
      <c r="K57" s="316">
        <v>49</v>
      </c>
      <c r="L57" s="317">
        <v>10800</v>
      </c>
      <c r="M57" s="316">
        <v>49</v>
      </c>
      <c r="N57" s="308">
        <v>32200</v>
      </c>
      <c r="O57" s="316">
        <v>49</v>
      </c>
      <c r="P57" s="308">
        <v>63600</v>
      </c>
      <c r="Q57" s="316">
        <v>49</v>
      </c>
      <c r="R57" s="308">
        <v>63624</v>
      </c>
      <c r="S57" s="316">
        <v>49</v>
      </c>
      <c r="T57" s="308">
        <v>135000</v>
      </c>
      <c r="U57" s="316">
        <v>49</v>
      </c>
      <c r="V57" s="311">
        <v>1950</v>
      </c>
      <c r="W57" s="316">
        <v>49</v>
      </c>
      <c r="X57" s="317"/>
      <c r="Y57" s="316">
        <v>49</v>
      </c>
      <c r="Z57" s="309">
        <v>116</v>
      </c>
      <c r="AA57" s="319">
        <v>342</v>
      </c>
      <c r="AB57" s="319">
        <v>750</v>
      </c>
      <c r="AC57" s="351">
        <v>195</v>
      </c>
      <c r="AD57" s="306">
        <v>810</v>
      </c>
      <c r="AE57" s="307">
        <v>1675</v>
      </c>
      <c r="AF57" s="320">
        <v>1675</v>
      </c>
      <c r="AG57" s="321">
        <v>1675</v>
      </c>
      <c r="AH57" s="305">
        <v>52</v>
      </c>
    </row>
    <row r="58" spans="1:34" s="315" customFormat="1" ht="28.5" customHeight="1" x14ac:dyDescent="0.35">
      <c r="A58" s="305">
        <v>48</v>
      </c>
      <c r="B58" s="306">
        <v>1530</v>
      </c>
      <c r="C58" s="305">
        <v>48</v>
      </c>
      <c r="D58" s="307">
        <v>3340</v>
      </c>
      <c r="E58" s="305">
        <v>48</v>
      </c>
      <c r="F58" s="307">
        <v>1310</v>
      </c>
      <c r="G58" s="305">
        <v>48</v>
      </c>
      <c r="H58" s="308">
        <v>12300</v>
      </c>
      <c r="I58" s="305">
        <v>48</v>
      </c>
      <c r="J58" s="307">
        <v>1660</v>
      </c>
      <c r="K58" s="305">
        <v>48</v>
      </c>
      <c r="L58" s="308">
        <v>10850</v>
      </c>
      <c r="M58" s="305">
        <v>48</v>
      </c>
      <c r="N58" s="308">
        <v>32400</v>
      </c>
      <c r="O58" s="305">
        <v>48</v>
      </c>
      <c r="P58" s="308">
        <v>63900</v>
      </c>
      <c r="Q58" s="305">
        <v>48</v>
      </c>
      <c r="R58" s="308">
        <v>63724</v>
      </c>
      <c r="S58" s="305">
        <v>48</v>
      </c>
      <c r="T58" s="308">
        <v>140000</v>
      </c>
      <c r="U58" s="305">
        <v>48</v>
      </c>
      <c r="V58" s="306">
        <v>1960</v>
      </c>
      <c r="W58" s="305">
        <v>48</v>
      </c>
      <c r="X58" s="308"/>
      <c r="Y58" s="305">
        <v>48</v>
      </c>
      <c r="Z58" s="318">
        <v>117</v>
      </c>
      <c r="AA58" s="310">
        <v>345</v>
      </c>
      <c r="AB58" s="310">
        <v>760</v>
      </c>
      <c r="AC58" s="350" t="s">
        <v>781</v>
      </c>
      <c r="AD58" s="311">
        <v>820</v>
      </c>
      <c r="AE58" s="312">
        <v>1700</v>
      </c>
      <c r="AF58" s="313">
        <v>1700</v>
      </c>
      <c r="AG58" s="314">
        <v>1700</v>
      </c>
      <c r="AH58" s="316">
        <v>53</v>
      </c>
    </row>
    <row r="59" spans="1:34" s="315" customFormat="1" ht="28.5" customHeight="1" x14ac:dyDescent="0.35">
      <c r="A59" s="316">
        <v>47</v>
      </c>
      <c r="B59" s="311">
        <v>1540</v>
      </c>
      <c r="C59" s="316">
        <v>47</v>
      </c>
      <c r="D59" s="312">
        <v>3360</v>
      </c>
      <c r="E59" s="316">
        <v>47</v>
      </c>
      <c r="F59" s="312">
        <v>1320</v>
      </c>
      <c r="G59" s="316">
        <v>47</v>
      </c>
      <c r="H59" s="317">
        <v>12400</v>
      </c>
      <c r="I59" s="316">
        <v>47</v>
      </c>
      <c r="J59" s="312">
        <v>1670</v>
      </c>
      <c r="K59" s="316">
        <v>47</v>
      </c>
      <c r="L59" s="317">
        <v>10900</v>
      </c>
      <c r="M59" s="316">
        <v>47</v>
      </c>
      <c r="N59" s="308">
        <v>32600</v>
      </c>
      <c r="O59" s="316">
        <v>47</v>
      </c>
      <c r="P59" s="308">
        <v>64200</v>
      </c>
      <c r="Q59" s="316">
        <v>47</v>
      </c>
      <c r="R59" s="308">
        <v>63824</v>
      </c>
      <c r="S59" s="316">
        <v>47</v>
      </c>
      <c r="T59" s="308">
        <v>141000</v>
      </c>
      <c r="U59" s="316">
        <v>47</v>
      </c>
      <c r="V59" s="311">
        <v>1970</v>
      </c>
      <c r="W59" s="316">
        <v>47</v>
      </c>
      <c r="X59" s="317"/>
      <c r="Y59" s="316">
        <v>47</v>
      </c>
      <c r="Z59" s="309">
        <v>118</v>
      </c>
      <c r="AA59" s="319">
        <v>348</v>
      </c>
      <c r="AB59" s="319">
        <v>770</v>
      </c>
      <c r="AC59" s="351">
        <v>200</v>
      </c>
      <c r="AD59" s="306">
        <v>830</v>
      </c>
      <c r="AE59" s="307">
        <v>1725</v>
      </c>
      <c r="AF59" s="320">
        <v>1725</v>
      </c>
      <c r="AG59" s="321">
        <v>1725</v>
      </c>
      <c r="AH59" s="305">
        <v>54</v>
      </c>
    </row>
    <row r="60" spans="1:34" s="315" customFormat="1" ht="28.5" customHeight="1" x14ac:dyDescent="0.35">
      <c r="A60" s="305">
        <v>46</v>
      </c>
      <c r="B60" s="306">
        <v>1550</v>
      </c>
      <c r="C60" s="305">
        <v>46</v>
      </c>
      <c r="D60" s="307">
        <v>3380</v>
      </c>
      <c r="E60" s="305">
        <v>46</v>
      </c>
      <c r="F60" s="307">
        <v>1330</v>
      </c>
      <c r="G60" s="305">
        <v>46</v>
      </c>
      <c r="H60" s="308">
        <v>12500</v>
      </c>
      <c r="I60" s="305">
        <v>46</v>
      </c>
      <c r="J60" s="307">
        <v>1680</v>
      </c>
      <c r="K60" s="305">
        <v>46</v>
      </c>
      <c r="L60" s="308">
        <v>10950</v>
      </c>
      <c r="M60" s="305">
        <v>46</v>
      </c>
      <c r="N60" s="308">
        <v>32800</v>
      </c>
      <c r="O60" s="305">
        <v>46</v>
      </c>
      <c r="P60" s="308">
        <v>64500</v>
      </c>
      <c r="Q60" s="305">
        <v>46</v>
      </c>
      <c r="R60" s="308">
        <v>63924</v>
      </c>
      <c r="S60" s="305">
        <v>46</v>
      </c>
      <c r="T60" s="308">
        <v>142000</v>
      </c>
      <c r="U60" s="305">
        <v>46</v>
      </c>
      <c r="V60" s="306">
        <v>1980</v>
      </c>
      <c r="W60" s="305">
        <v>46</v>
      </c>
      <c r="X60" s="308"/>
      <c r="Y60" s="305">
        <v>46</v>
      </c>
      <c r="Z60" s="318">
        <v>119</v>
      </c>
      <c r="AA60" s="310">
        <v>351</v>
      </c>
      <c r="AB60" s="310">
        <v>780</v>
      </c>
      <c r="AC60" s="350" t="s">
        <v>781</v>
      </c>
      <c r="AD60" s="311">
        <v>840</v>
      </c>
      <c r="AE60" s="312">
        <v>1750</v>
      </c>
      <c r="AF60" s="313">
        <v>1750</v>
      </c>
      <c r="AG60" s="314">
        <v>1750</v>
      </c>
      <c r="AH60" s="316">
        <v>55</v>
      </c>
    </row>
    <row r="61" spans="1:34" s="315" customFormat="1" ht="28.5" customHeight="1" x14ac:dyDescent="0.35">
      <c r="A61" s="316">
        <v>45</v>
      </c>
      <c r="B61" s="311">
        <v>1560</v>
      </c>
      <c r="C61" s="316">
        <v>45</v>
      </c>
      <c r="D61" s="312">
        <v>3400</v>
      </c>
      <c r="E61" s="316">
        <v>45</v>
      </c>
      <c r="F61" s="312">
        <v>1340</v>
      </c>
      <c r="G61" s="316">
        <v>45</v>
      </c>
      <c r="H61" s="317">
        <v>12600</v>
      </c>
      <c r="I61" s="316">
        <v>45</v>
      </c>
      <c r="J61" s="312">
        <v>1690</v>
      </c>
      <c r="K61" s="316">
        <v>45</v>
      </c>
      <c r="L61" s="317">
        <v>11000</v>
      </c>
      <c r="M61" s="316">
        <v>45</v>
      </c>
      <c r="N61" s="308">
        <v>33000</v>
      </c>
      <c r="O61" s="316">
        <v>45</v>
      </c>
      <c r="P61" s="308">
        <v>64800</v>
      </c>
      <c r="Q61" s="316">
        <v>45</v>
      </c>
      <c r="R61" s="308">
        <v>64024</v>
      </c>
      <c r="S61" s="316">
        <v>45</v>
      </c>
      <c r="T61" s="308">
        <v>143000</v>
      </c>
      <c r="U61" s="316">
        <v>45</v>
      </c>
      <c r="V61" s="311">
        <v>1990</v>
      </c>
      <c r="W61" s="316">
        <v>45</v>
      </c>
      <c r="X61" s="317"/>
      <c r="Y61" s="316">
        <v>45</v>
      </c>
      <c r="Z61" s="309">
        <v>120</v>
      </c>
      <c r="AA61" s="319">
        <v>354</v>
      </c>
      <c r="AB61" s="319">
        <v>790</v>
      </c>
      <c r="AC61" s="351">
        <v>205</v>
      </c>
      <c r="AD61" s="306">
        <v>850</v>
      </c>
      <c r="AE61" s="307">
        <v>1775</v>
      </c>
      <c r="AF61" s="320">
        <v>1775</v>
      </c>
      <c r="AG61" s="321">
        <v>1775</v>
      </c>
      <c r="AH61" s="305">
        <v>56</v>
      </c>
    </row>
    <row r="62" spans="1:34" s="315" customFormat="1" ht="28.5" customHeight="1" x14ac:dyDescent="0.35">
      <c r="A62" s="305">
        <v>44</v>
      </c>
      <c r="B62" s="306">
        <v>1570</v>
      </c>
      <c r="C62" s="305">
        <v>44</v>
      </c>
      <c r="D62" s="307">
        <v>3420</v>
      </c>
      <c r="E62" s="305">
        <v>44</v>
      </c>
      <c r="F62" s="307">
        <v>1350</v>
      </c>
      <c r="G62" s="305">
        <v>44</v>
      </c>
      <c r="H62" s="308">
        <v>12700</v>
      </c>
      <c r="I62" s="305">
        <v>44</v>
      </c>
      <c r="J62" s="307">
        <v>1700</v>
      </c>
      <c r="K62" s="305">
        <v>44</v>
      </c>
      <c r="L62" s="308">
        <v>11100</v>
      </c>
      <c r="M62" s="305">
        <v>44</v>
      </c>
      <c r="N62" s="308">
        <v>33200</v>
      </c>
      <c r="O62" s="305">
        <v>44</v>
      </c>
      <c r="P62" s="308">
        <v>65100</v>
      </c>
      <c r="Q62" s="305">
        <v>44</v>
      </c>
      <c r="R62" s="308">
        <v>64124</v>
      </c>
      <c r="S62" s="305">
        <v>44</v>
      </c>
      <c r="T62" s="308">
        <v>144000</v>
      </c>
      <c r="U62" s="305">
        <v>44</v>
      </c>
      <c r="V62" s="306">
        <v>2000</v>
      </c>
      <c r="W62" s="305">
        <v>44</v>
      </c>
      <c r="X62" s="308"/>
      <c r="Y62" s="305">
        <v>44</v>
      </c>
      <c r="Z62" s="318">
        <v>121</v>
      </c>
      <c r="AA62" s="310">
        <v>357</v>
      </c>
      <c r="AB62" s="310">
        <v>800</v>
      </c>
      <c r="AC62" s="350" t="s">
        <v>781</v>
      </c>
      <c r="AD62" s="311">
        <v>860</v>
      </c>
      <c r="AE62" s="312">
        <v>1800</v>
      </c>
      <c r="AF62" s="313">
        <v>1800</v>
      </c>
      <c r="AG62" s="314">
        <v>1800</v>
      </c>
      <c r="AH62" s="316">
        <v>57</v>
      </c>
    </row>
    <row r="63" spans="1:34" s="315" customFormat="1" ht="28.5" customHeight="1" x14ac:dyDescent="0.35">
      <c r="A63" s="316">
        <v>43</v>
      </c>
      <c r="B63" s="311">
        <v>1580</v>
      </c>
      <c r="C63" s="316">
        <v>43</v>
      </c>
      <c r="D63" s="312">
        <v>3440</v>
      </c>
      <c r="E63" s="316">
        <v>43</v>
      </c>
      <c r="F63" s="312">
        <v>1360</v>
      </c>
      <c r="G63" s="316">
        <v>43</v>
      </c>
      <c r="H63" s="317">
        <v>12800</v>
      </c>
      <c r="I63" s="316">
        <v>43</v>
      </c>
      <c r="J63" s="312">
        <v>1710</v>
      </c>
      <c r="K63" s="316">
        <v>43</v>
      </c>
      <c r="L63" s="317">
        <v>11200</v>
      </c>
      <c r="M63" s="316">
        <v>43</v>
      </c>
      <c r="N63" s="308">
        <v>33400</v>
      </c>
      <c r="O63" s="316">
        <v>43</v>
      </c>
      <c r="P63" s="308">
        <v>65400</v>
      </c>
      <c r="Q63" s="316">
        <v>43</v>
      </c>
      <c r="R63" s="308">
        <v>64224</v>
      </c>
      <c r="S63" s="316">
        <v>43</v>
      </c>
      <c r="T63" s="308">
        <v>145000</v>
      </c>
      <c r="U63" s="316">
        <v>43</v>
      </c>
      <c r="V63" s="311">
        <v>2010</v>
      </c>
      <c r="W63" s="316">
        <v>43</v>
      </c>
      <c r="X63" s="317"/>
      <c r="Y63" s="316">
        <v>43</v>
      </c>
      <c r="Z63" s="309">
        <v>122</v>
      </c>
      <c r="AA63" s="319">
        <v>360</v>
      </c>
      <c r="AB63" s="319">
        <v>810</v>
      </c>
      <c r="AC63" s="351">
        <v>210</v>
      </c>
      <c r="AD63" s="306">
        <v>870</v>
      </c>
      <c r="AE63" s="307">
        <v>1825</v>
      </c>
      <c r="AF63" s="320">
        <v>1825</v>
      </c>
      <c r="AG63" s="321">
        <v>1825</v>
      </c>
      <c r="AH63" s="305">
        <v>58</v>
      </c>
    </row>
    <row r="64" spans="1:34" s="315" customFormat="1" ht="28.5" customHeight="1" x14ac:dyDescent="0.35">
      <c r="A64" s="305">
        <v>42</v>
      </c>
      <c r="B64" s="306">
        <v>1590</v>
      </c>
      <c r="C64" s="305">
        <v>42</v>
      </c>
      <c r="D64" s="307">
        <v>3460</v>
      </c>
      <c r="E64" s="305">
        <v>42</v>
      </c>
      <c r="F64" s="307">
        <v>1370</v>
      </c>
      <c r="G64" s="305">
        <v>42</v>
      </c>
      <c r="H64" s="308">
        <v>12900</v>
      </c>
      <c r="I64" s="305">
        <v>42</v>
      </c>
      <c r="J64" s="307">
        <v>1720</v>
      </c>
      <c r="K64" s="305">
        <v>42</v>
      </c>
      <c r="L64" s="308">
        <v>11300</v>
      </c>
      <c r="M64" s="305">
        <v>42</v>
      </c>
      <c r="N64" s="308">
        <v>33600</v>
      </c>
      <c r="O64" s="305">
        <v>42</v>
      </c>
      <c r="P64" s="308">
        <v>65700</v>
      </c>
      <c r="Q64" s="305">
        <v>42</v>
      </c>
      <c r="R64" s="308">
        <v>64324</v>
      </c>
      <c r="S64" s="305">
        <v>42</v>
      </c>
      <c r="T64" s="308">
        <v>150000</v>
      </c>
      <c r="U64" s="305">
        <v>42</v>
      </c>
      <c r="V64" s="306">
        <v>2020</v>
      </c>
      <c r="W64" s="305">
        <v>42</v>
      </c>
      <c r="X64" s="308"/>
      <c r="Y64" s="305">
        <v>42</v>
      </c>
      <c r="Z64" s="318">
        <v>123</v>
      </c>
      <c r="AA64" s="310">
        <v>363</v>
      </c>
      <c r="AB64" s="310">
        <v>820</v>
      </c>
      <c r="AC64" s="350" t="s">
        <v>781</v>
      </c>
      <c r="AD64" s="311">
        <v>880</v>
      </c>
      <c r="AE64" s="312">
        <v>1850</v>
      </c>
      <c r="AF64" s="313">
        <v>1850</v>
      </c>
      <c r="AG64" s="314">
        <v>1850</v>
      </c>
      <c r="AH64" s="316">
        <v>59</v>
      </c>
    </row>
    <row r="65" spans="1:34" s="315" customFormat="1" ht="28.5" customHeight="1" x14ac:dyDescent="0.35">
      <c r="A65" s="316">
        <v>41</v>
      </c>
      <c r="B65" s="311">
        <v>1600</v>
      </c>
      <c r="C65" s="316">
        <v>41</v>
      </c>
      <c r="D65" s="312">
        <v>3480</v>
      </c>
      <c r="E65" s="316">
        <v>41</v>
      </c>
      <c r="F65" s="312">
        <v>1380</v>
      </c>
      <c r="G65" s="316">
        <v>41</v>
      </c>
      <c r="H65" s="317">
        <v>13000</v>
      </c>
      <c r="I65" s="316">
        <v>41</v>
      </c>
      <c r="J65" s="312">
        <v>1730</v>
      </c>
      <c r="K65" s="316">
        <v>41</v>
      </c>
      <c r="L65" s="317">
        <v>11400</v>
      </c>
      <c r="M65" s="316">
        <v>41</v>
      </c>
      <c r="N65" s="308">
        <v>33800</v>
      </c>
      <c r="O65" s="316">
        <v>41</v>
      </c>
      <c r="P65" s="308">
        <v>70000</v>
      </c>
      <c r="Q65" s="316">
        <v>41</v>
      </c>
      <c r="R65" s="308">
        <v>64424</v>
      </c>
      <c r="S65" s="316">
        <v>41</v>
      </c>
      <c r="T65" s="308">
        <v>151000</v>
      </c>
      <c r="U65" s="316">
        <v>41</v>
      </c>
      <c r="V65" s="311">
        <v>2030</v>
      </c>
      <c r="W65" s="316">
        <v>41</v>
      </c>
      <c r="X65" s="317"/>
      <c r="Y65" s="316">
        <v>41</v>
      </c>
      <c r="Z65" s="309">
        <v>124</v>
      </c>
      <c r="AA65" s="319">
        <v>366</v>
      </c>
      <c r="AB65" s="319">
        <v>830</v>
      </c>
      <c r="AC65" s="351">
        <v>215</v>
      </c>
      <c r="AD65" s="306">
        <v>890</v>
      </c>
      <c r="AE65" s="307">
        <v>1875</v>
      </c>
      <c r="AF65" s="320">
        <v>1875</v>
      </c>
      <c r="AG65" s="321">
        <v>1875</v>
      </c>
      <c r="AH65" s="305">
        <v>60</v>
      </c>
    </row>
    <row r="66" spans="1:34" s="315" customFormat="1" ht="28.5" customHeight="1" x14ac:dyDescent="0.35">
      <c r="A66" s="305">
        <v>40</v>
      </c>
      <c r="B66" s="306">
        <v>1610</v>
      </c>
      <c r="C66" s="305">
        <v>40</v>
      </c>
      <c r="D66" s="307">
        <v>3500</v>
      </c>
      <c r="E66" s="305">
        <v>40</v>
      </c>
      <c r="F66" s="307">
        <v>1390</v>
      </c>
      <c r="G66" s="305">
        <v>40</v>
      </c>
      <c r="H66" s="308">
        <v>13100</v>
      </c>
      <c r="I66" s="305">
        <v>40</v>
      </c>
      <c r="J66" s="307">
        <v>1740</v>
      </c>
      <c r="K66" s="305">
        <v>40</v>
      </c>
      <c r="L66" s="308">
        <v>11500</v>
      </c>
      <c r="M66" s="305">
        <v>40</v>
      </c>
      <c r="N66" s="308">
        <v>34000</v>
      </c>
      <c r="O66" s="305">
        <v>40</v>
      </c>
      <c r="P66" s="308">
        <v>70300</v>
      </c>
      <c r="Q66" s="305">
        <v>40</v>
      </c>
      <c r="R66" s="308">
        <v>64524</v>
      </c>
      <c r="S66" s="305">
        <v>40</v>
      </c>
      <c r="T66" s="308">
        <v>152000</v>
      </c>
      <c r="U66" s="305">
        <v>40</v>
      </c>
      <c r="V66" s="306">
        <v>2040</v>
      </c>
      <c r="W66" s="305">
        <v>40</v>
      </c>
      <c r="X66" s="308"/>
      <c r="Y66" s="305">
        <v>40</v>
      </c>
      <c r="Z66" s="318">
        <v>125</v>
      </c>
      <c r="AA66" s="310">
        <v>369</v>
      </c>
      <c r="AB66" s="310">
        <v>840</v>
      </c>
      <c r="AC66" s="350" t="s">
        <v>781</v>
      </c>
      <c r="AD66" s="311">
        <v>900</v>
      </c>
      <c r="AE66" s="312">
        <v>1900</v>
      </c>
      <c r="AF66" s="313">
        <v>1900</v>
      </c>
      <c r="AG66" s="314">
        <v>1900</v>
      </c>
      <c r="AH66" s="316">
        <v>61</v>
      </c>
    </row>
    <row r="67" spans="1:34" s="315" customFormat="1" ht="28.5" customHeight="1" x14ac:dyDescent="0.35">
      <c r="A67" s="316">
        <v>39</v>
      </c>
      <c r="B67" s="311">
        <v>1620</v>
      </c>
      <c r="C67" s="316">
        <v>39</v>
      </c>
      <c r="D67" s="312">
        <v>3520</v>
      </c>
      <c r="E67" s="316">
        <v>39</v>
      </c>
      <c r="F67" s="312">
        <v>1400</v>
      </c>
      <c r="G67" s="316">
        <v>39</v>
      </c>
      <c r="H67" s="317">
        <v>13200</v>
      </c>
      <c r="I67" s="316">
        <v>39</v>
      </c>
      <c r="J67" s="312">
        <v>1750</v>
      </c>
      <c r="K67" s="316">
        <v>39</v>
      </c>
      <c r="L67" s="317">
        <v>11600</v>
      </c>
      <c r="M67" s="316">
        <v>39</v>
      </c>
      <c r="N67" s="308">
        <v>34200</v>
      </c>
      <c r="O67" s="316">
        <v>39</v>
      </c>
      <c r="P67" s="308">
        <v>70600</v>
      </c>
      <c r="Q67" s="316">
        <v>39</v>
      </c>
      <c r="R67" s="308">
        <v>64624</v>
      </c>
      <c r="S67" s="316">
        <v>39</v>
      </c>
      <c r="T67" s="308">
        <v>153000</v>
      </c>
      <c r="U67" s="316">
        <v>39</v>
      </c>
      <c r="V67" s="311">
        <v>2050</v>
      </c>
      <c r="W67" s="316">
        <v>39</v>
      </c>
      <c r="X67" s="317"/>
      <c r="Y67" s="316">
        <v>39</v>
      </c>
      <c r="Z67" s="309">
        <v>126</v>
      </c>
      <c r="AA67" s="319">
        <v>372</v>
      </c>
      <c r="AB67" s="319">
        <v>850</v>
      </c>
      <c r="AC67" s="351">
        <v>220</v>
      </c>
      <c r="AD67" s="306">
        <v>910</v>
      </c>
      <c r="AE67" s="307">
        <v>1925</v>
      </c>
      <c r="AF67" s="320">
        <v>1925</v>
      </c>
      <c r="AG67" s="321">
        <v>1925</v>
      </c>
      <c r="AH67" s="305">
        <v>62</v>
      </c>
    </row>
    <row r="68" spans="1:34" s="315" customFormat="1" ht="28.5" customHeight="1" x14ac:dyDescent="0.35">
      <c r="A68" s="305">
        <v>38</v>
      </c>
      <c r="B68" s="306">
        <v>1630</v>
      </c>
      <c r="C68" s="305">
        <v>38</v>
      </c>
      <c r="D68" s="307">
        <v>3540</v>
      </c>
      <c r="E68" s="305">
        <v>38</v>
      </c>
      <c r="F68" s="307">
        <v>1410</v>
      </c>
      <c r="G68" s="305">
        <v>38</v>
      </c>
      <c r="H68" s="308">
        <v>13300</v>
      </c>
      <c r="I68" s="305">
        <v>38</v>
      </c>
      <c r="J68" s="307">
        <v>1760</v>
      </c>
      <c r="K68" s="305">
        <v>38</v>
      </c>
      <c r="L68" s="308">
        <v>11700</v>
      </c>
      <c r="M68" s="305">
        <v>38</v>
      </c>
      <c r="N68" s="308">
        <v>34400</v>
      </c>
      <c r="O68" s="305">
        <v>38</v>
      </c>
      <c r="P68" s="308">
        <v>70900</v>
      </c>
      <c r="Q68" s="305">
        <v>38</v>
      </c>
      <c r="R68" s="308">
        <v>64724</v>
      </c>
      <c r="S68" s="305">
        <v>38</v>
      </c>
      <c r="T68" s="308">
        <v>154000</v>
      </c>
      <c r="U68" s="305">
        <v>38</v>
      </c>
      <c r="V68" s="306">
        <v>2060</v>
      </c>
      <c r="W68" s="305">
        <v>38</v>
      </c>
      <c r="X68" s="308"/>
      <c r="Y68" s="305">
        <v>38</v>
      </c>
      <c r="Z68" s="318">
        <v>127</v>
      </c>
      <c r="AA68" s="310">
        <v>375</v>
      </c>
      <c r="AB68" s="310">
        <v>860</v>
      </c>
      <c r="AC68" s="350" t="s">
        <v>781</v>
      </c>
      <c r="AD68" s="311">
        <v>920</v>
      </c>
      <c r="AE68" s="312">
        <v>1950</v>
      </c>
      <c r="AF68" s="313">
        <v>1950</v>
      </c>
      <c r="AG68" s="314">
        <v>1950</v>
      </c>
      <c r="AH68" s="316">
        <v>63</v>
      </c>
    </row>
    <row r="69" spans="1:34" s="315" customFormat="1" ht="28.5" customHeight="1" x14ac:dyDescent="0.35">
      <c r="A69" s="316">
        <v>37</v>
      </c>
      <c r="B69" s="311">
        <v>1640</v>
      </c>
      <c r="C69" s="316">
        <v>37</v>
      </c>
      <c r="D69" s="312">
        <v>3560</v>
      </c>
      <c r="E69" s="316">
        <v>37</v>
      </c>
      <c r="F69" s="312">
        <v>1420</v>
      </c>
      <c r="G69" s="316">
        <v>37</v>
      </c>
      <c r="H69" s="317">
        <v>13400</v>
      </c>
      <c r="I69" s="316">
        <v>37</v>
      </c>
      <c r="J69" s="312">
        <v>1770</v>
      </c>
      <c r="K69" s="316">
        <v>37</v>
      </c>
      <c r="L69" s="317">
        <v>11800</v>
      </c>
      <c r="M69" s="316">
        <v>37</v>
      </c>
      <c r="N69" s="308">
        <v>34600</v>
      </c>
      <c r="O69" s="316">
        <v>37</v>
      </c>
      <c r="P69" s="308">
        <v>71200</v>
      </c>
      <c r="Q69" s="316">
        <v>37</v>
      </c>
      <c r="R69" s="308">
        <v>64824</v>
      </c>
      <c r="S69" s="316">
        <v>37</v>
      </c>
      <c r="T69" s="308">
        <v>155000</v>
      </c>
      <c r="U69" s="316">
        <v>37</v>
      </c>
      <c r="V69" s="311">
        <v>2070</v>
      </c>
      <c r="W69" s="316">
        <v>37</v>
      </c>
      <c r="X69" s="317"/>
      <c r="Y69" s="316">
        <v>37</v>
      </c>
      <c r="Z69" s="309">
        <v>128</v>
      </c>
      <c r="AA69" s="319">
        <v>378</v>
      </c>
      <c r="AB69" s="319">
        <v>870</v>
      </c>
      <c r="AC69" s="351">
        <v>225</v>
      </c>
      <c r="AD69" s="306">
        <v>930</v>
      </c>
      <c r="AE69" s="307">
        <v>1975</v>
      </c>
      <c r="AF69" s="320">
        <v>1975</v>
      </c>
      <c r="AG69" s="321">
        <v>1975</v>
      </c>
      <c r="AH69" s="305">
        <v>64</v>
      </c>
    </row>
    <row r="70" spans="1:34" s="315" customFormat="1" ht="28.5" customHeight="1" x14ac:dyDescent="0.35">
      <c r="A70" s="305">
        <v>36</v>
      </c>
      <c r="B70" s="306">
        <v>1650</v>
      </c>
      <c r="C70" s="305">
        <v>36</v>
      </c>
      <c r="D70" s="307">
        <v>3580</v>
      </c>
      <c r="E70" s="305">
        <v>36</v>
      </c>
      <c r="F70" s="307">
        <v>1430</v>
      </c>
      <c r="G70" s="305">
        <v>36</v>
      </c>
      <c r="H70" s="308">
        <v>13500</v>
      </c>
      <c r="I70" s="305">
        <v>36</v>
      </c>
      <c r="J70" s="307">
        <v>1780</v>
      </c>
      <c r="K70" s="305">
        <v>36</v>
      </c>
      <c r="L70" s="308">
        <v>11900</v>
      </c>
      <c r="M70" s="305">
        <v>36</v>
      </c>
      <c r="N70" s="308">
        <v>34800</v>
      </c>
      <c r="O70" s="305">
        <v>36</v>
      </c>
      <c r="P70" s="308">
        <v>71500</v>
      </c>
      <c r="Q70" s="305">
        <v>36</v>
      </c>
      <c r="R70" s="308">
        <v>64924</v>
      </c>
      <c r="S70" s="305">
        <v>36</v>
      </c>
      <c r="T70" s="308">
        <v>160000</v>
      </c>
      <c r="U70" s="305">
        <v>36</v>
      </c>
      <c r="V70" s="306">
        <v>2080</v>
      </c>
      <c r="W70" s="305">
        <v>36</v>
      </c>
      <c r="X70" s="308"/>
      <c r="Y70" s="305">
        <v>36</v>
      </c>
      <c r="Z70" s="318">
        <v>129</v>
      </c>
      <c r="AA70" s="310">
        <v>381</v>
      </c>
      <c r="AB70" s="310">
        <v>880</v>
      </c>
      <c r="AC70" s="350" t="s">
        <v>781</v>
      </c>
      <c r="AD70" s="311">
        <v>940</v>
      </c>
      <c r="AE70" s="312">
        <v>2000</v>
      </c>
      <c r="AF70" s="313">
        <v>2000</v>
      </c>
      <c r="AG70" s="314">
        <v>2000</v>
      </c>
      <c r="AH70" s="316">
        <v>65</v>
      </c>
    </row>
    <row r="71" spans="1:34" s="315" customFormat="1" ht="28.5" customHeight="1" x14ac:dyDescent="0.35">
      <c r="A71" s="316">
        <v>35</v>
      </c>
      <c r="B71" s="311">
        <v>1660</v>
      </c>
      <c r="C71" s="316">
        <v>35</v>
      </c>
      <c r="D71" s="312">
        <v>3600</v>
      </c>
      <c r="E71" s="316">
        <v>35</v>
      </c>
      <c r="F71" s="312">
        <v>1440</v>
      </c>
      <c r="G71" s="316">
        <v>35</v>
      </c>
      <c r="H71" s="317">
        <v>13600</v>
      </c>
      <c r="I71" s="316">
        <v>35</v>
      </c>
      <c r="J71" s="312">
        <v>1790</v>
      </c>
      <c r="K71" s="316">
        <v>35</v>
      </c>
      <c r="L71" s="317">
        <v>12000</v>
      </c>
      <c r="M71" s="316">
        <v>35</v>
      </c>
      <c r="N71" s="308">
        <v>35000</v>
      </c>
      <c r="O71" s="316">
        <v>35</v>
      </c>
      <c r="P71" s="308">
        <v>71800</v>
      </c>
      <c r="Q71" s="316">
        <v>35</v>
      </c>
      <c r="R71" s="308">
        <v>65024</v>
      </c>
      <c r="S71" s="316">
        <v>35</v>
      </c>
      <c r="T71" s="308">
        <v>161000</v>
      </c>
      <c r="U71" s="316">
        <v>35</v>
      </c>
      <c r="V71" s="311">
        <v>2090</v>
      </c>
      <c r="W71" s="316">
        <v>35</v>
      </c>
      <c r="X71" s="317"/>
      <c r="Y71" s="316">
        <v>35</v>
      </c>
      <c r="Z71" s="309">
        <v>130</v>
      </c>
      <c r="AA71" s="319">
        <v>384</v>
      </c>
      <c r="AB71" s="319">
        <v>890</v>
      </c>
      <c r="AC71" s="351">
        <v>230</v>
      </c>
      <c r="AD71" s="306">
        <v>950</v>
      </c>
      <c r="AE71" s="307">
        <v>2025</v>
      </c>
      <c r="AF71" s="320">
        <v>2025</v>
      </c>
      <c r="AG71" s="321">
        <v>2025</v>
      </c>
      <c r="AH71" s="305">
        <v>66</v>
      </c>
    </row>
    <row r="72" spans="1:34" s="315" customFormat="1" ht="28.5" customHeight="1" x14ac:dyDescent="0.35">
      <c r="A72" s="305">
        <v>34</v>
      </c>
      <c r="B72" s="306">
        <v>1670</v>
      </c>
      <c r="C72" s="305">
        <v>34</v>
      </c>
      <c r="D72" s="307">
        <v>3620</v>
      </c>
      <c r="E72" s="305">
        <v>34</v>
      </c>
      <c r="F72" s="307">
        <v>1450</v>
      </c>
      <c r="G72" s="305">
        <v>34</v>
      </c>
      <c r="H72" s="308">
        <v>13700</v>
      </c>
      <c r="I72" s="305">
        <v>34</v>
      </c>
      <c r="J72" s="307">
        <v>1800</v>
      </c>
      <c r="K72" s="305">
        <v>34</v>
      </c>
      <c r="L72" s="308">
        <v>12200</v>
      </c>
      <c r="M72" s="305">
        <v>34</v>
      </c>
      <c r="N72" s="308">
        <v>35200</v>
      </c>
      <c r="O72" s="305">
        <v>34</v>
      </c>
      <c r="P72" s="308">
        <v>72100</v>
      </c>
      <c r="Q72" s="305">
        <v>34</v>
      </c>
      <c r="R72" s="308">
        <v>65124</v>
      </c>
      <c r="S72" s="305">
        <v>34</v>
      </c>
      <c r="T72" s="308">
        <v>162000</v>
      </c>
      <c r="U72" s="305">
        <v>34</v>
      </c>
      <c r="V72" s="306">
        <v>2100</v>
      </c>
      <c r="W72" s="305">
        <v>34</v>
      </c>
      <c r="X72" s="308"/>
      <c r="Y72" s="305">
        <v>34</v>
      </c>
      <c r="Z72" s="318">
        <v>131</v>
      </c>
      <c r="AA72" s="310">
        <v>387</v>
      </c>
      <c r="AB72" s="310">
        <v>900</v>
      </c>
      <c r="AC72" s="350" t="s">
        <v>781</v>
      </c>
      <c r="AD72" s="311">
        <v>960</v>
      </c>
      <c r="AE72" s="312">
        <v>2050</v>
      </c>
      <c r="AF72" s="313">
        <v>2050</v>
      </c>
      <c r="AG72" s="314">
        <v>2050</v>
      </c>
      <c r="AH72" s="316">
        <v>67</v>
      </c>
    </row>
    <row r="73" spans="1:34" s="315" customFormat="1" ht="28.5" customHeight="1" x14ac:dyDescent="0.35">
      <c r="A73" s="316">
        <v>33</v>
      </c>
      <c r="B73" s="311">
        <v>1680</v>
      </c>
      <c r="C73" s="316">
        <v>33</v>
      </c>
      <c r="D73" s="312">
        <v>3640</v>
      </c>
      <c r="E73" s="316">
        <v>33</v>
      </c>
      <c r="F73" s="312">
        <v>1460</v>
      </c>
      <c r="G73" s="316">
        <v>33</v>
      </c>
      <c r="H73" s="317">
        <v>13800</v>
      </c>
      <c r="I73" s="316">
        <v>33</v>
      </c>
      <c r="J73" s="312">
        <v>1810</v>
      </c>
      <c r="K73" s="316">
        <v>33</v>
      </c>
      <c r="L73" s="317">
        <v>12400</v>
      </c>
      <c r="M73" s="316">
        <v>33</v>
      </c>
      <c r="N73" s="308">
        <v>35400</v>
      </c>
      <c r="O73" s="316">
        <v>33</v>
      </c>
      <c r="P73" s="308">
        <v>72400</v>
      </c>
      <c r="Q73" s="316">
        <v>33</v>
      </c>
      <c r="R73" s="308">
        <v>65224</v>
      </c>
      <c r="S73" s="316">
        <v>33</v>
      </c>
      <c r="T73" s="308">
        <v>163000</v>
      </c>
      <c r="U73" s="316">
        <v>33</v>
      </c>
      <c r="V73" s="311">
        <v>2110</v>
      </c>
      <c r="W73" s="316">
        <v>33</v>
      </c>
      <c r="X73" s="317"/>
      <c r="Y73" s="316">
        <v>33</v>
      </c>
      <c r="Z73" s="309">
        <v>132</v>
      </c>
      <c r="AA73" s="319">
        <v>390</v>
      </c>
      <c r="AB73" s="319">
        <v>910</v>
      </c>
      <c r="AC73" s="351">
        <v>235</v>
      </c>
      <c r="AD73" s="306">
        <v>970</v>
      </c>
      <c r="AE73" s="307">
        <v>2075</v>
      </c>
      <c r="AF73" s="320">
        <v>2075</v>
      </c>
      <c r="AG73" s="321">
        <v>2075</v>
      </c>
      <c r="AH73" s="305">
        <v>68</v>
      </c>
    </row>
    <row r="74" spans="1:34" s="315" customFormat="1" ht="28.5" customHeight="1" x14ac:dyDescent="0.35">
      <c r="A74" s="305">
        <v>32</v>
      </c>
      <c r="B74" s="306">
        <v>1690</v>
      </c>
      <c r="C74" s="305">
        <v>32</v>
      </c>
      <c r="D74" s="307">
        <v>3660</v>
      </c>
      <c r="E74" s="305">
        <v>32</v>
      </c>
      <c r="F74" s="307">
        <v>1470</v>
      </c>
      <c r="G74" s="305">
        <v>32</v>
      </c>
      <c r="H74" s="308">
        <v>13900</v>
      </c>
      <c r="I74" s="305">
        <v>32</v>
      </c>
      <c r="J74" s="307">
        <v>1820</v>
      </c>
      <c r="K74" s="305">
        <v>32</v>
      </c>
      <c r="L74" s="308">
        <v>12600</v>
      </c>
      <c r="M74" s="305">
        <v>32</v>
      </c>
      <c r="N74" s="308">
        <v>35600</v>
      </c>
      <c r="O74" s="305">
        <v>32</v>
      </c>
      <c r="P74" s="308">
        <v>72700</v>
      </c>
      <c r="Q74" s="305">
        <v>32</v>
      </c>
      <c r="R74" s="308">
        <v>65324</v>
      </c>
      <c r="S74" s="305">
        <v>32</v>
      </c>
      <c r="T74" s="308">
        <v>164000</v>
      </c>
      <c r="U74" s="305">
        <v>32</v>
      </c>
      <c r="V74" s="306">
        <v>2120</v>
      </c>
      <c r="W74" s="305">
        <v>32</v>
      </c>
      <c r="X74" s="308"/>
      <c r="Y74" s="305">
        <v>32</v>
      </c>
      <c r="Z74" s="318">
        <v>133</v>
      </c>
      <c r="AA74" s="310">
        <v>393</v>
      </c>
      <c r="AB74" s="310">
        <v>920</v>
      </c>
      <c r="AC74" s="350" t="s">
        <v>781</v>
      </c>
      <c r="AD74" s="311">
        <v>980</v>
      </c>
      <c r="AE74" s="312">
        <v>2100</v>
      </c>
      <c r="AF74" s="313">
        <v>2100</v>
      </c>
      <c r="AG74" s="314">
        <v>2100</v>
      </c>
      <c r="AH74" s="316">
        <v>69</v>
      </c>
    </row>
    <row r="75" spans="1:34" s="315" customFormat="1" ht="28.5" customHeight="1" x14ac:dyDescent="0.35">
      <c r="A75" s="316">
        <v>31</v>
      </c>
      <c r="B75" s="311">
        <v>1700</v>
      </c>
      <c r="C75" s="316">
        <v>31</v>
      </c>
      <c r="D75" s="312">
        <v>3680</v>
      </c>
      <c r="E75" s="316">
        <v>31</v>
      </c>
      <c r="F75" s="312">
        <v>1480</v>
      </c>
      <c r="G75" s="316">
        <v>31</v>
      </c>
      <c r="H75" s="317">
        <v>14000</v>
      </c>
      <c r="I75" s="316">
        <v>31</v>
      </c>
      <c r="J75" s="312">
        <v>1830</v>
      </c>
      <c r="K75" s="316">
        <v>31</v>
      </c>
      <c r="L75" s="317">
        <v>12800</v>
      </c>
      <c r="M75" s="316">
        <v>31</v>
      </c>
      <c r="N75" s="308">
        <v>35800</v>
      </c>
      <c r="O75" s="316">
        <v>31</v>
      </c>
      <c r="P75" s="308">
        <v>73000</v>
      </c>
      <c r="Q75" s="316">
        <v>31</v>
      </c>
      <c r="R75" s="308">
        <v>65424</v>
      </c>
      <c r="S75" s="316">
        <v>31</v>
      </c>
      <c r="T75" s="308">
        <v>165000</v>
      </c>
      <c r="U75" s="316">
        <v>31</v>
      </c>
      <c r="V75" s="311">
        <v>2130</v>
      </c>
      <c r="W75" s="316">
        <v>31</v>
      </c>
      <c r="X75" s="317"/>
      <c r="Y75" s="316">
        <v>31</v>
      </c>
      <c r="Z75" s="309">
        <v>134</v>
      </c>
      <c r="AA75" s="319">
        <v>397</v>
      </c>
      <c r="AB75" s="319">
        <v>930</v>
      </c>
      <c r="AC75" s="351">
        <v>240</v>
      </c>
      <c r="AD75" s="306">
        <v>990</v>
      </c>
      <c r="AE75" s="307">
        <v>2125</v>
      </c>
      <c r="AF75" s="320">
        <v>2200</v>
      </c>
      <c r="AG75" s="321">
        <v>2125</v>
      </c>
      <c r="AH75" s="305">
        <v>70</v>
      </c>
    </row>
    <row r="76" spans="1:34" s="315" customFormat="1" ht="28.5" customHeight="1" x14ac:dyDescent="0.35">
      <c r="A76" s="305">
        <v>30</v>
      </c>
      <c r="B76" s="306">
        <v>1710</v>
      </c>
      <c r="C76" s="305">
        <v>30</v>
      </c>
      <c r="D76" s="307">
        <v>3700</v>
      </c>
      <c r="E76" s="305">
        <v>30</v>
      </c>
      <c r="F76" s="307">
        <v>1490</v>
      </c>
      <c r="G76" s="305">
        <v>30</v>
      </c>
      <c r="H76" s="308">
        <v>14100</v>
      </c>
      <c r="I76" s="305">
        <v>30</v>
      </c>
      <c r="J76" s="307">
        <v>1840</v>
      </c>
      <c r="K76" s="305">
        <v>30</v>
      </c>
      <c r="L76" s="308">
        <v>13000</v>
      </c>
      <c r="M76" s="305">
        <v>30</v>
      </c>
      <c r="N76" s="308">
        <v>40000</v>
      </c>
      <c r="O76" s="305">
        <v>30</v>
      </c>
      <c r="P76" s="308">
        <v>73500</v>
      </c>
      <c r="Q76" s="305">
        <v>30</v>
      </c>
      <c r="R76" s="308">
        <v>65524</v>
      </c>
      <c r="S76" s="305">
        <v>30</v>
      </c>
      <c r="T76" s="308">
        <v>170000</v>
      </c>
      <c r="U76" s="305">
        <v>30</v>
      </c>
      <c r="V76" s="306">
        <v>2140</v>
      </c>
      <c r="W76" s="305">
        <v>30</v>
      </c>
      <c r="X76" s="308"/>
      <c r="Y76" s="305">
        <v>30</v>
      </c>
      <c r="Z76" s="318">
        <v>135</v>
      </c>
      <c r="AA76" s="310">
        <v>400</v>
      </c>
      <c r="AB76" s="310">
        <v>940</v>
      </c>
      <c r="AC76" s="350" t="s">
        <v>781</v>
      </c>
      <c r="AD76" s="311">
        <v>1000</v>
      </c>
      <c r="AE76" s="312">
        <v>2150</v>
      </c>
      <c r="AF76" s="313">
        <v>2300</v>
      </c>
      <c r="AG76" s="314">
        <v>2150</v>
      </c>
      <c r="AH76" s="316">
        <v>71</v>
      </c>
    </row>
    <row r="77" spans="1:34" s="315" customFormat="1" ht="28.5" customHeight="1" x14ac:dyDescent="0.35">
      <c r="A77" s="316">
        <v>29</v>
      </c>
      <c r="B77" s="311">
        <v>1720</v>
      </c>
      <c r="C77" s="316">
        <v>29</v>
      </c>
      <c r="D77" s="312">
        <v>3720</v>
      </c>
      <c r="E77" s="316">
        <v>29</v>
      </c>
      <c r="F77" s="312">
        <v>1500</v>
      </c>
      <c r="G77" s="316">
        <v>29</v>
      </c>
      <c r="H77" s="317">
        <v>14200</v>
      </c>
      <c r="I77" s="316">
        <v>29</v>
      </c>
      <c r="J77" s="312">
        <v>1850</v>
      </c>
      <c r="K77" s="316">
        <v>29</v>
      </c>
      <c r="L77" s="317">
        <v>13200</v>
      </c>
      <c r="M77" s="316">
        <v>29</v>
      </c>
      <c r="N77" s="308">
        <v>40200</v>
      </c>
      <c r="O77" s="316">
        <v>29</v>
      </c>
      <c r="P77" s="308">
        <v>74000</v>
      </c>
      <c r="Q77" s="316">
        <v>29</v>
      </c>
      <c r="R77" s="308">
        <v>65624</v>
      </c>
      <c r="S77" s="316">
        <v>29</v>
      </c>
      <c r="T77" s="308">
        <v>171000</v>
      </c>
      <c r="U77" s="316">
        <v>29</v>
      </c>
      <c r="V77" s="311">
        <v>2150</v>
      </c>
      <c r="W77" s="316">
        <v>29</v>
      </c>
      <c r="X77" s="317"/>
      <c r="Y77" s="316">
        <v>29</v>
      </c>
      <c r="Z77" s="309">
        <v>136</v>
      </c>
      <c r="AA77" s="319">
        <v>410</v>
      </c>
      <c r="AB77" s="319">
        <v>950</v>
      </c>
      <c r="AC77" s="351">
        <v>245</v>
      </c>
      <c r="AD77" s="306">
        <v>1010</v>
      </c>
      <c r="AE77" s="307">
        <v>2175</v>
      </c>
      <c r="AF77" s="320">
        <v>2400</v>
      </c>
      <c r="AG77" s="321">
        <v>2175</v>
      </c>
      <c r="AH77" s="305">
        <v>72</v>
      </c>
    </row>
    <row r="78" spans="1:34" s="315" customFormat="1" ht="28.5" customHeight="1" x14ac:dyDescent="0.35">
      <c r="A78" s="305">
        <v>28</v>
      </c>
      <c r="B78" s="306">
        <v>1730</v>
      </c>
      <c r="C78" s="305">
        <v>28</v>
      </c>
      <c r="D78" s="307">
        <v>3740</v>
      </c>
      <c r="E78" s="305">
        <v>28</v>
      </c>
      <c r="F78" s="307">
        <v>1510</v>
      </c>
      <c r="G78" s="305">
        <v>28</v>
      </c>
      <c r="H78" s="308">
        <v>14300</v>
      </c>
      <c r="I78" s="305">
        <v>28</v>
      </c>
      <c r="J78" s="307">
        <v>1860</v>
      </c>
      <c r="K78" s="305">
        <v>28</v>
      </c>
      <c r="L78" s="308">
        <v>13400</v>
      </c>
      <c r="M78" s="305">
        <v>28</v>
      </c>
      <c r="N78" s="308">
        <v>40400</v>
      </c>
      <c r="O78" s="305">
        <v>28</v>
      </c>
      <c r="P78" s="308">
        <v>74500</v>
      </c>
      <c r="Q78" s="305">
        <v>28</v>
      </c>
      <c r="R78" s="308">
        <v>65724</v>
      </c>
      <c r="S78" s="305">
        <v>28</v>
      </c>
      <c r="T78" s="308">
        <v>172000</v>
      </c>
      <c r="U78" s="305">
        <v>28</v>
      </c>
      <c r="V78" s="306">
        <v>2160</v>
      </c>
      <c r="W78" s="305">
        <v>28</v>
      </c>
      <c r="X78" s="308"/>
      <c r="Y78" s="305">
        <v>28</v>
      </c>
      <c r="Z78" s="318">
        <v>137</v>
      </c>
      <c r="AA78" s="310">
        <v>420</v>
      </c>
      <c r="AB78" s="310">
        <v>960</v>
      </c>
      <c r="AC78" s="350" t="s">
        <v>781</v>
      </c>
      <c r="AD78" s="311">
        <v>1020</v>
      </c>
      <c r="AE78" s="312">
        <v>2200</v>
      </c>
      <c r="AF78" s="313">
        <v>2500</v>
      </c>
      <c r="AG78" s="314">
        <v>2200</v>
      </c>
      <c r="AH78" s="316">
        <v>73</v>
      </c>
    </row>
    <row r="79" spans="1:34" s="315" customFormat="1" ht="28.5" customHeight="1" x14ac:dyDescent="0.35">
      <c r="A79" s="316">
        <v>27</v>
      </c>
      <c r="B79" s="311">
        <v>1740</v>
      </c>
      <c r="C79" s="316">
        <v>27</v>
      </c>
      <c r="D79" s="312">
        <v>3760</v>
      </c>
      <c r="E79" s="316">
        <v>27</v>
      </c>
      <c r="F79" s="312">
        <v>1520</v>
      </c>
      <c r="G79" s="316">
        <v>27</v>
      </c>
      <c r="H79" s="317">
        <v>14400</v>
      </c>
      <c r="I79" s="316">
        <v>27</v>
      </c>
      <c r="J79" s="312">
        <v>1870</v>
      </c>
      <c r="K79" s="316">
        <v>27</v>
      </c>
      <c r="L79" s="317">
        <v>13600</v>
      </c>
      <c r="M79" s="316">
        <v>27</v>
      </c>
      <c r="N79" s="308">
        <v>40600</v>
      </c>
      <c r="O79" s="316">
        <v>27</v>
      </c>
      <c r="P79" s="308">
        <v>75000</v>
      </c>
      <c r="Q79" s="316">
        <v>27</v>
      </c>
      <c r="R79" s="308">
        <v>65824</v>
      </c>
      <c r="S79" s="316">
        <v>27</v>
      </c>
      <c r="T79" s="308">
        <v>173000</v>
      </c>
      <c r="U79" s="316">
        <v>27</v>
      </c>
      <c r="V79" s="311">
        <v>2170</v>
      </c>
      <c r="W79" s="316">
        <v>27</v>
      </c>
      <c r="X79" s="317"/>
      <c r="Y79" s="316">
        <v>27</v>
      </c>
      <c r="Z79" s="309">
        <v>138</v>
      </c>
      <c r="AA79" s="319">
        <v>430</v>
      </c>
      <c r="AB79" s="319">
        <v>970</v>
      </c>
      <c r="AC79" s="351">
        <v>250</v>
      </c>
      <c r="AD79" s="306">
        <v>1030</v>
      </c>
      <c r="AE79" s="307">
        <v>2250</v>
      </c>
      <c r="AF79" s="320">
        <v>2600</v>
      </c>
      <c r="AG79" s="321">
        <v>2250</v>
      </c>
      <c r="AH79" s="305">
        <v>74</v>
      </c>
    </row>
    <row r="80" spans="1:34" s="315" customFormat="1" ht="28.5" customHeight="1" x14ac:dyDescent="0.35">
      <c r="A80" s="305">
        <v>26</v>
      </c>
      <c r="B80" s="306">
        <v>1750</v>
      </c>
      <c r="C80" s="305">
        <v>26</v>
      </c>
      <c r="D80" s="307">
        <v>3780</v>
      </c>
      <c r="E80" s="305">
        <v>26</v>
      </c>
      <c r="F80" s="307">
        <v>1530</v>
      </c>
      <c r="G80" s="305">
        <v>26</v>
      </c>
      <c r="H80" s="308">
        <v>14500</v>
      </c>
      <c r="I80" s="305">
        <v>26</v>
      </c>
      <c r="J80" s="307">
        <v>1880</v>
      </c>
      <c r="K80" s="305">
        <v>26</v>
      </c>
      <c r="L80" s="308">
        <v>13800</v>
      </c>
      <c r="M80" s="305">
        <v>26</v>
      </c>
      <c r="N80" s="308">
        <v>40800</v>
      </c>
      <c r="O80" s="305">
        <v>26</v>
      </c>
      <c r="P80" s="308">
        <v>75500</v>
      </c>
      <c r="Q80" s="305">
        <v>26</v>
      </c>
      <c r="R80" s="308">
        <v>65924</v>
      </c>
      <c r="S80" s="305">
        <v>26</v>
      </c>
      <c r="T80" s="308">
        <v>174000</v>
      </c>
      <c r="U80" s="305">
        <v>26</v>
      </c>
      <c r="V80" s="306">
        <v>2180</v>
      </c>
      <c r="W80" s="305">
        <v>26</v>
      </c>
      <c r="X80" s="308"/>
      <c r="Y80" s="305">
        <v>26</v>
      </c>
      <c r="Z80" s="318">
        <v>139</v>
      </c>
      <c r="AA80" s="310">
        <v>440</v>
      </c>
      <c r="AB80" s="310">
        <v>980</v>
      </c>
      <c r="AC80" s="350" t="s">
        <v>781</v>
      </c>
      <c r="AD80" s="311">
        <v>1040</v>
      </c>
      <c r="AE80" s="312">
        <v>2300</v>
      </c>
      <c r="AF80" s="313">
        <v>2700</v>
      </c>
      <c r="AG80" s="314">
        <v>2300</v>
      </c>
      <c r="AH80" s="316">
        <v>75</v>
      </c>
    </row>
    <row r="81" spans="1:34" s="315" customFormat="1" ht="28.5" customHeight="1" x14ac:dyDescent="0.35">
      <c r="A81" s="316">
        <v>25</v>
      </c>
      <c r="B81" s="311">
        <v>1760</v>
      </c>
      <c r="C81" s="316">
        <v>25</v>
      </c>
      <c r="D81" s="312">
        <v>3800</v>
      </c>
      <c r="E81" s="316">
        <v>25</v>
      </c>
      <c r="F81" s="312">
        <v>1540</v>
      </c>
      <c r="G81" s="316">
        <v>25</v>
      </c>
      <c r="H81" s="317">
        <v>14600</v>
      </c>
      <c r="I81" s="316">
        <v>25</v>
      </c>
      <c r="J81" s="312">
        <v>1890</v>
      </c>
      <c r="K81" s="316">
        <v>25</v>
      </c>
      <c r="L81" s="317">
        <v>14000</v>
      </c>
      <c r="M81" s="316">
        <v>25</v>
      </c>
      <c r="N81" s="308">
        <v>41000</v>
      </c>
      <c r="O81" s="316">
        <v>25</v>
      </c>
      <c r="P81" s="308">
        <v>80000</v>
      </c>
      <c r="Q81" s="316">
        <v>25</v>
      </c>
      <c r="R81" s="308">
        <v>70024</v>
      </c>
      <c r="S81" s="316">
        <v>25</v>
      </c>
      <c r="T81" s="308">
        <v>175000</v>
      </c>
      <c r="U81" s="316">
        <v>25</v>
      </c>
      <c r="V81" s="311">
        <v>2190</v>
      </c>
      <c r="W81" s="316">
        <v>25</v>
      </c>
      <c r="X81" s="317"/>
      <c r="Y81" s="316">
        <v>25</v>
      </c>
      <c r="Z81" s="309">
        <v>140</v>
      </c>
      <c r="AA81" s="319">
        <v>450</v>
      </c>
      <c r="AB81" s="319">
        <v>990</v>
      </c>
      <c r="AC81" s="351">
        <v>255</v>
      </c>
      <c r="AD81" s="306">
        <v>1050</v>
      </c>
      <c r="AE81" s="307">
        <v>2350</v>
      </c>
      <c r="AF81" s="320">
        <v>2800</v>
      </c>
      <c r="AG81" s="321">
        <v>2350</v>
      </c>
      <c r="AH81" s="305">
        <v>76</v>
      </c>
    </row>
    <row r="82" spans="1:34" s="315" customFormat="1" ht="28.5" customHeight="1" x14ac:dyDescent="0.35">
      <c r="A82" s="305">
        <v>24</v>
      </c>
      <c r="B82" s="306">
        <v>1770</v>
      </c>
      <c r="C82" s="305">
        <v>24</v>
      </c>
      <c r="D82" s="307">
        <v>3850</v>
      </c>
      <c r="E82" s="305">
        <v>24</v>
      </c>
      <c r="F82" s="307">
        <v>1550</v>
      </c>
      <c r="G82" s="305">
        <v>24</v>
      </c>
      <c r="H82" s="308">
        <v>14700</v>
      </c>
      <c r="I82" s="305">
        <v>24</v>
      </c>
      <c r="J82" s="307">
        <v>1900</v>
      </c>
      <c r="K82" s="305">
        <v>24</v>
      </c>
      <c r="L82" s="308">
        <v>14200</v>
      </c>
      <c r="M82" s="305">
        <v>24</v>
      </c>
      <c r="N82" s="308">
        <v>41200</v>
      </c>
      <c r="O82" s="305">
        <v>24</v>
      </c>
      <c r="P82" s="308">
        <v>80500</v>
      </c>
      <c r="Q82" s="305">
        <v>24</v>
      </c>
      <c r="R82" s="308">
        <v>70124</v>
      </c>
      <c r="S82" s="305">
        <v>24</v>
      </c>
      <c r="T82" s="308">
        <v>180000</v>
      </c>
      <c r="U82" s="305">
        <v>24</v>
      </c>
      <c r="V82" s="306">
        <v>2200</v>
      </c>
      <c r="W82" s="305">
        <v>24</v>
      </c>
      <c r="X82" s="308"/>
      <c r="Y82" s="305">
        <v>24</v>
      </c>
      <c r="Z82" s="318">
        <v>142</v>
      </c>
      <c r="AA82" s="310">
        <v>460</v>
      </c>
      <c r="AB82" s="310">
        <v>1000</v>
      </c>
      <c r="AC82" s="350" t="s">
        <v>781</v>
      </c>
      <c r="AD82" s="311">
        <v>1060</v>
      </c>
      <c r="AE82" s="312">
        <v>2400</v>
      </c>
      <c r="AF82" s="313">
        <v>2900</v>
      </c>
      <c r="AG82" s="314">
        <v>2400</v>
      </c>
      <c r="AH82" s="316">
        <v>77</v>
      </c>
    </row>
    <row r="83" spans="1:34" s="315" customFormat="1" ht="28.5" customHeight="1" x14ac:dyDescent="0.35">
      <c r="A83" s="316">
        <v>23</v>
      </c>
      <c r="B83" s="311">
        <v>1780</v>
      </c>
      <c r="C83" s="316">
        <v>23</v>
      </c>
      <c r="D83" s="312">
        <v>3900</v>
      </c>
      <c r="E83" s="316">
        <v>23</v>
      </c>
      <c r="F83" s="312">
        <v>1560</v>
      </c>
      <c r="G83" s="316">
        <v>23</v>
      </c>
      <c r="H83" s="317">
        <v>14800</v>
      </c>
      <c r="I83" s="316">
        <v>23</v>
      </c>
      <c r="J83" s="312">
        <v>1910</v>
      </c>
      <c r="K83" s="316">
        <v>23</v>
      </c>
      <c r="L83" s="317">
        <v>14400</v>
      </c>
      <c r="M83" s="316">
        <v>23</v>
      </c>
      <c r="N83" s="308">
        <v>41400</v>
      </c>
      <c r="O83" s="316">
        <v>23</v>
      </c>
      <c r="P83" s="308">
        <v>81000</v>
      </c>
      <c r="Q83" s="316">
        <v>23</v>
      </c>
      <c r="R83" s="308">
        <v>70224</v>
      </c>
      <c r="S83" s="316">
        <v>23</v>
      </c>
      <c r="T83" s="308">
        <v>181000</v>
      </c>
      <c r="U83" s="316">
        <v>23</v>
      </c>
      <c r="V83" s="311">
        <v>2210</v>
      </c>
      <c r="W83" s="316">
        <v>23</v>
      </c>
      <c r="X83" s="317"/>
      <c r="Y83" s="316">
        <v>23</v>
      </c>
      <c r="Z83" s="309">
        <v>144</v>
      </c>
      <c r="AA83" s="319">
        <v>470</v>
      </c>
      <c r="AB83" s="319">
        <v>1015</v>
      </c>
      <c r="AC83" s="351">
        <v>260</v>
      </c>
      <c r="AD83" s="306">
        <v>1070</v>
      </c>
      <c r="AE83" s="307">
        <v>2450</v>
      </c>
      <c r="AF83" s="320">
        <v>3000</v>
      </c>
      <c r="AG83" s="321">
        <v>2450</v>
      </c>
      <c r="AH83" s="305">
        <v>78</v>
      </c>
    </row>
    <row r="84" spans="1:34" s="315" customFormat="1" ht="28.5" customHeight="1" x14ac:dyDescent="0.35">
      <c r="A84" s="305">
        <v>22</v>
      </c>
      <c r="B84" s="306">
        <v>1790</v>
      </c>
      <c r="C84" s="305">
        <v>22</v>
      </c>
      <c r="D84" s="307">
        <v>3950</v>
      </c>
      <c r="E84" s="305">
        <v>22</v>
      </c>
      <c r="F84" s="307">
        <v>1570</v>
      </c>
      <c r="G84" s="305">
        <v>22</v>
      </c>
      <c r="H84" s="308">
        <v>14900</v>
      </c>
      <c r="I84" s="305">
        <v>22</v>
      </c>
      <c r="J84" s="307">
        <v>1920</v>
      </c>
      <c r="K84" s="305">
        <v>22</v>
      </c>
      <c r="L84" s="308">
        <v>14600</v>
      </c>
      <c r="M84" s="305">
        <v>22</v>
      </c>
      <c r="N84" s="308">
        <v>41600</v>
      </c>
      <c r="O84" s="305">
        <v>22</v>
      </c>
      <c r="P84" s="308">
        <v>81500</v>
      </c>
      <c r="Q84" s="305">
        <v>22</v>
      </c>
      <c r="R84" s="308">
        <v>70324</v>
      </c>
      <c r="S84" s="305">
        <v>22</v>
      </c>
      <c r="T84" s="308">
        <v>182000</v>
      </c>
      <c r="U84" s="305">
        <v>22</v>
      </c>
      <c r="V84" s="306">
        <v>2220</v>
      </c>
      <c r="W84" s="305">
        <v>22</v>
      </c>
      <c r="X84" s="308"/>
      <c r="Y84" s="305">
        <v>22</v>
      </c>
      <c r="Z84" s="318">
        <v>146</v>
      </c>
      <c r="AA84" s="310">
        <v>480</v>
      </c>
      <c r="AB84" s="310">
        <v>1030</v>
      </c>
      <c r="AC84" s="350" t="s">
        <v>781</v>
      </c>
      <c r="AD84" s="311">
        <v>1080</v>
      </c>
      <c r="AE84" s="312">
        <v>2500</v>
      </c>
      <c r="AF84" s="313">
        <v>3100</v>
      </c>
      <c r="AG84" s="314">
        <v>2500</v>
      </c>
      <c r="AH84" s="316">
        <v>79</v>
      </c>
    </row>
    <row r="85" spans="1:34" s="315" customFormat="1" ht="28.5" customHeight="1" x14ac:dyDescent="0.35">
      <c r="A85" s="316">
        <v>21</v>
      </c>
      <c r="B85" s="311">
        <v>1800</v>
      </c>
      <c r="C85" s="316">
        <v>21</v>
      </c>
      <c r="D85" s="312">
        <v>4000</v>
      </c>
      <c r="E85" s="316">
        <v>21</v>
      </c>
      <c r="F85" s="312">
        <v>1580</v>
      </c>
      <c r="G85" s="316">
        <v>21</v>
      </c>
      <c r="H85" s="317">
        <v>15000</v>
      </c>
      <c r="I85" s="316">
        <v>21</v>
      </c>
      <c r="J85" s="312">
        <v>1930</v>
      </c>
      <c r="K85" s="316">
        <v>21</v>
      </c>
      <c r="L85" s="317">
        <v>14800</v>
      </c>
      <c r="M85" s="316">
        <v>21</v>
      </c>
      <c r="N85" s="308">
        <v>41800</v>
      </c>
      <c r="O85" s="316">
        <v>21</v>
      </c>
      <c r="P85" s="308">
        <v>82000</v>
      </c>
      <c r="Q85" s="316">
        <v>21</v>
      </c>
      <c r="R85" s="308">
        <v>70424</v>
      </c>
      <c r="S85" s="316">
        <v>21</v>
      </c>
      <c r="T85" s="308">
        <v>183000</v>
      </c>
      <c r="U85" s="316">
        <v>21</v>
      </c>
      <c r="V85" s="311">
        <v>2230</v>
      </c>
      <c r="W85" s="316">
        <v>21</v>
      </c>
      <c r="X85" s="317"/>
      <c r="Y85" s="316">
        <v>21</v>
      </c>
      <c r="Z85" s="309">
        <v>148</v>
      </c>
      <c r="AA85" s="319">
        <v>490</v>
      </c>
      <c r="AB85" s="319">
        <v>1045</v>
      </c>
      <c r="AC85" s="351">
        <v>265</v>
      </c>
      <c r="AD85" s="306">
        <v>1090</v>
      </c>
      <c r="AE85" s="307">
        <v>2550</v>
      </c>
      <c r="AF85" s="320">
        <v>3200</v>
      </c>
      <c r="AG85" s="321">
        <v>2550</v>
      </c>
      <c r="AH85" s="305">
        <v>80</v>
      </c>
    </row>
    <row r="86" spans="1:34" s="315" customFormat="1" ht="28.5" customHeight="1" x14ac:dyDescent="0.35">
      <c r="A86" s="305">
        <v>20</v>
      </c>
      <c r="B86" s="306">
        <v>1810</v>
      </c>
      <c r="C86" s="305">
        <v>20</v>
      </c>
      <c r="D86" s="307">
        <v>4050</v>
      </c>
      <c r="E86" s="305">
        <v>20</v>
      </c>
      <c r="F86" s="307">
        <v>1590</v>
      </c>
      <c r="G86" s="305">
        <v>20</v>
      </c>
      <c r="H86" s="308">
        <v>15100</v>
      </c>
      <c r="I86" s="305">
        <v>20</v>
      </c>
      <c r="J86" s="307">
        <v>1940</v>
      </c>
      <c r="K86" s="305">
        <v>20</v>
      </c>
      <c r="L86" s="308">
        <v>15000</v>
      </c>
      <c r="M86" s="305">
        <v>20</v>
      </c>
      <c r="N86" s="308">
        <v>42000</v>
      </c>
      <c r="O86" s="305">
        <v>20</v>
      </c>
      <c r="P86" s="308">
        <v>82500</v>
      </c>
      <c r="Q86" s="305">
        <v>20</v>
      </c>
      <c r="R86" s="308">
        <v>70524</v>
      </c>
      <c r="S86" s="305">
        <v>20</v>
      </c>
      <c r="T86" s="308">
        <v>184000</v>
      </c>
      <c r="U86" s="305">
        <v>20</v>
      </c>
      <c r="V86" s="306">
        <v>2240</v>
      </c>
      <c r="W86" s="305">
        <v>20</v>
      </c>
      <c r="X86" s="308"/>
      <c r="Y86" s="305">
        <v>20</v>
      </c>
      <c r="Z86" s="318">
        <v>150</v>
      </c>
      <c r="AA86" s="310">
        <v>500</v>
      </c>
      <c r="AB86" s="310">
        <v>1060</v>
      </c>
      <c r="AC86" s="350" t="s">
        <v>781</v>
      </c>
      <c r="AD86" s="311">
        <v>1100</v>
      </c>
      <c r="AE86" s="312">
        <v>2600</v>
      </c>
      <c r="AF86" s="313">
        <v>3300</v>
      </c>
      <c r="AG86" s="314">
        <v>2600</v>
      </c>
      <c r="AH86" s="316">
        <v>81</v>
      </c>
    </row>
    <row r="87" spans="1:34" s="315" customFormat="1" ht="28.5" customHeight="1" x14ac:dyDescent="0.35">
      <c r="A87" s="316">
        <v>19</v>
      </c>
      <c r="B87" s="311">
        <v>1820</v>
      </c>
      <c r="C87" s="316">
        <v>19</v>
      </c>
      <c r="D87" s="312">
        <v>4100</v>
      </c>
      <c r="E87" s="316">
        <v>19</v>
      </c>
      <c r="F87" s="312">
        <v>1600</v>
      </c>
      <c r="G87" s="316">
        <v>19</v>
      </c>
      <c r="H87" s="317">
        <v>15200</v>
      </c>
      <c r="I87" s="316">
        <v>19</v>
      </c>
      <c r="J87" s="312">
        <v>1950</v>
      </c>
      <c r="K87" s="316">
        <v>19</v>
      </c>
      <c r="L87" s="317">
        <v>15200</v>
      </c>
      <c r="M87" s="316">
        <v>19</v>
      </c>
      <c r="N87" s="308">
        <v>42200</v>
      </c>
      <c r="O87" s="316">
        <v>19</v>
      </c>
      <c r="P87" s="308">
        <v>83000</v>
      </c>
      <c r="Q87" s="316">
        <v>19</v>
      </c>
      <c r="R87" s="308">
        <v>70624</v>
      </c>
      <c r="S87" s="316">
        <v>19</v>
      </c>
      <c r="T87" s="308">
        <v>185000</v>
      </c>
      <c r="U87" s="316">
        <v>19</v>
      </c>
      <c r="V87" s="311">
        <v>2250</v>
      </c>
      <c r="W87" s="316">
        <v>19</v>
      </c>
      <c r="X87" s="317"/>
      <c r="Y87" s="316">
        <v>19</v>
      </c>
      <c r="Z87" s="309">
        <v>152</v>
      </c>
      <c r="AA87" s="319">
        <v>505</v>
      </c>
      <c r="AB87" s="319">
        <v>1075</v>
      </c>
      <c r="AC87" s="351">
        <v>270</v>
      </c>
      <c r="AD87" s="306">
        <v>1110</v>
      </c>
      <c r="AE87" s="307">
        <v>2650</v>
      </c>
      <c r="AF87" s="320">
        <v>3400</v>
      </c>
      <c r="AG87" s="321">
        <v>2650</v>
      </c>
      <c r="AH87" s="305">
        <v>82</v>
      </c>
    </row>
    <row r="88" spans="1:34" s="315" customFormat="1" ht="28.5" customHeight="1" x14ac:dyDescent="0.35">
      <c r="A88" s="305">
        <v>18</v>
      </c>
      <c r="B88" s="306">
        <v>1830</v>
      </c>
      <c r="C88" s="305">
        <v>18</v>
      </c>
      <c r="D88" s="307">
        <v>4150</v>
      </c>
      <c r="E88" s="305">
        <v>18</v>
      </c>
      <c r="F88" s="307">
        <v>1610</v>
      </c>
      <c r="G88" s="305">
        <v>18</v>
      </c>
      <c r="H88" s="308">
        <v>15300</v>
      </c>
      <c r="I88" s="305">
        <v>18</v>
      </c>
      <c r="J88" s="307">
        <v>1960</v>
      </c>
      <c r="K88" s="305">
        <v>18</v>
      </c>
      <c r="L88" s="308">
        <v>15400</v>
      </c>
      <c r="M88" s="305">
        <v>18</v>
      </c>
      <c r="N88" s="308">
        <v>42400</v>
      </c>
      <c r="O88" s="305">
        <v>18</v>
      </c>
      <c r="P88" s="308">
        <v>83500</v>
      </c>
      <c r="Q88" s="305">
        <v>18</v>
      </c>
      <c r="R88" s="308">
        <v>70724</v>
      </c>
      <c r="S88" s="305">
        <v>18</v>
      </c>
      <c r="T88" s="308">
        <v>190000</v>
      </c>
      <c r="U88" s="305">
        <v>18</v>
      </c>
      <c r="V88" s="306">
        <v>2260</v>
      </c>
      <c r="W88" s="305">
        <v>18</v>
      </c>
      <c r="X88" s="308"/>
      <c r="Y88" s="305">
        <v>18</v>
      </c>
      <c r="Z88" s="318">
        <v>154</v>
      </c>
      <c r="AA88" s="310">
        <v>510</v>
      </c>
      <c r="AB88" s="310">
        <v>1090</v>
      </c>
      <c r="AC88" s="350" t="s">
        <v>781</v>
      </c>
      <c r="AD88" s="311">
        <v>1120</v>
      </c>
      <c r="AE88" s="312">
        <v>2700</v>
      </c>
      <c r="AF88" s="313">
        <v>3500</v>
      </c>
      <c r="AG88" s="314">
        <v>2700</v>
      </c>
      <c r="AH88" s="316">
        <v>83</v>
      </c>
    </row>
    <row r="89" spans="1:34" s="315" customFormat="1" ht="28.5" customHeight="1" x14ac:dyDescent="0.35">
      <c r="A89" s="316">
        <v>17</v>
      </c>
      <c r="B89" s="311">
        <v>1840</v>
      </c>
      <c r="C89" s="316">
        <v>17</v>
      </c>
      <c r="D89" s="312">
        <v>4200</v>
      </c>
      <c r="E89" s="316">
        <v>17</v>
      </c>
      <c r="F89" s="312">
        <v>1620</v>
      </c>
      <c r="G89" s="316">
        <v>17</v>
      </c>
      <c r="H89" s="317">
        <v>15400</v>
      </c>
      <c r="I89" s="316">
        <v>17</v>
      </c>
      <c r="J89" s="312">
        <v>1970</v>
      </c>
      <c r="K89" s="316">
        <v>17</v>
      </c>
      <c r="L89" s="317">
        <v>15600</v>
      </c>
      <c r="M89" s="316">
        <v>17</v>
      </c>
      <c r="N89" s="308">
        <v>42600</v>
      </c>
      <c r="O89" s="316">
        <v>17</v>
      </c>
      <c r="P89" s="308">
        <v>84000</v>
      </c>
      <c r="Q89" s="316">
        <v>17</v>
      </c>
      <c r="R89" s="308">
        <v>70824</v>
      </c>
      <c r="S89" s="316">
        <v>17</v>
      </c>
      <c r="T89" s="308">
        <v>191000</v>
      </c>
      <c r="U89" s="316">
        <v>17</v>
      </c>
      <c r="V89" s="311">
        <v>2270</v>
      </c>
      <c r="W89" s="316">
        <v>17</v>
      </c>
      <c r="X89" s="317"/>
      <c r="Y89" s="316">
        <v>17</v>
      </c>
      <c r="Z89" s="309">
        <v>156</v>
      </c>
      <c r="AA89" s="319">
        <v>515</v>
      </c>
      <c r="AB89" s="319">
        <v>1105</v>
      </c>
      <c r="AC89" s="351">
        <v>275</v>
      </c>
      <c r="AD89" s="306">
        <v>1130</v>
      </c>
      <c r="AE89" s="307">
        <v>2800</v>
      </c>
      <c r="AF89" s="320">
        <v>3600</v>
      </c>
      <c r="AG89" s="321">
        <v>2800</v>
      </c>
      <c r="AH89" s="305">
        <v>84</v>
      </c>
    </row>
    <row r="90" spans="1:34" s="315" customFormat="1" ht="28.5" customHeight="1" x14ac:dyDescent="0.35">
      <c r="A90" s="305">
        <v>16</v>
      </c>
      <c r="B90" s="306">
        <v>1850</v>
      </c>
      <c r="C90" s="305">
        <v>16</v>
      </c>
      <c r="D90" s="307">
        <v>4250</v>
      </c>
      <c r="E90" s="305">
        <v>16</v>
      </c>
      <c r="F90" s="307">
        <v>1630</v>
      </c>
      <c r="G90" s="305">
        <v>16</v>
      </c>
      <c r="H90" s="308">
        <v>15500</v>
      </c>
      <c r="I90" s="305">
        <v>16</v>
      </c>
      <c r="J90" s="307">
        <v>1980</v>
      </c>
      <c r="K90" s="305">
        <v>16</v>
      </c>
      <c r="L90" s="308">
        <v>15800</v>
      </c>
      <c r="M90" s="305">
        <v>16</v>
      </c>
      <c r="N90" s="308">
        <v>42800</v>
      </c>
      <c r="O90" s="305">
        <v>16</v>
      </c>
      <c r="P90" s="308">
        <v>84500</v>
      </c>
      <c r="Q90" s="305">
        <v>16</v>
      </c>
      <c r="R90" s="308">
        <v>70924</v>
      </c>
      <c r="S90" s="305">
        <v>16</v>
      </c>
      <c r="T90" s="308">
        <v>192000</v>
      </c>
      <c r="U90" s="305">
        <v>16</v>
      </c>
      <c r="V90" s="306">
        <v>2280</v>
      </c>
      <c r="W90" s="305">
        <v>16</v>
      </c>
      <c r="X90" s="308"/>
      <c r="Y90" s="305">
        <v>16</v>
      </c>
      <c r="Z90" s="318">
        <v>158</v>
      </c>
      <c r="AA90" s="310">
        <v>520</v>
      </c>
      <c r="AB90" s="310">
        <v>1120</v>
      </c>
      <c r="AC90" s="350" t="s">
        <v>781</v>
      </c>
      <c r="AD90" s="311">
        <v>1140</v>
      </c>
      <c r="AE90" s="312">
        <v>2900</v>
      </c>
      <c r="AF90" s="313">
        <v>3700</v>
      </c>
      <c r="AG90" s="314">
        <v>2900</v>
      </c>
      <c r="AH90" s="316">
        <v>85</v>
      </c>
    </row>
    <row r="91" spans="1:34" s="315" customFormat="1" ht="28.5" customHeight="1" x14ac:dyDescent="0.35">
      <c r="A91" s="316">
        <v>15</v>
      </c>
      <c r="B91" s="311">
        <v>1860</v>
      </c>
      <c r="C91" s="316">
        <v>15</v>
      </c>
      <c r="D91" s="312">
        <v>4300</v>
      </c>
      <c r="E91" s="316">
        <v>15</v>
      </c>
      <c r="F91" s="312">
        <v>1640</v>
      </c>
      <c r="G91" s="316">
        <v>15</v>
      </c>
      <c r="H91" s="317">
        <v>15600</v>
      </c>
      <c r="I91" s="316">
        <v>15</v>
      </c>
      <c r="J91" s="312">
        <v>1990</v>
      </c>
      <c r="K91" s="316">
        <v>15</v>
      </c>
      <c r="L91" s="323">
        <v>20000</v>
      </c>
      <c r="M91" s="316">
        <v>15</v>
      </c>
      <c r="N91" s="308">
        <v>43000</v>
      </c>
      <c r="O91" s="316">
        <v>15</v>
      </c>
      <c r="P91" s="308">
        <v>85000</v>
      </c>
      <c r="Q91" s="316">
        <v>15</v>
      </c>
      <c r="R91" s="308">
        <v>71024</v>
      </c>
      <c r="S91" s="316">
        <v>15</v>
      </c>
      <c r="T91" s="308">
        <v>193000</v>
      </c>
      <c r="U91" s="316">
        <v>15</v>
      </c>
      <c r="V91" s="311">
        <v>2290</v>
      </c>
      <c r="W91" s="316">
        <v>15</v>
      </c>
      <c r="X91" s="317"/>
      <c r="Y91" s="316">
        <v>15</v>
      </c>
      <c r="Z91" s="309">
        <v>160</v>
      </c>
      <c r="AA91" s="319">
        <v>525</v>
      </c>
      <c r="AB91" s="319">
        <v>1135</v>
      </c>
      <c r="AC91" s="351">
        <v>280</v>
      </c>
      <c r="AD91" s="306">
        <v>1150</v>
      </c>
      <c r="AE91" s="307">
        <v>3000</v>
      </c>
      <c r="AF91" s="320">
        <v>3800</v>
      </c>
      <c r="AG91" s="321">
        <v>3000</v>
      </c>
      <c r="AH91" s="305">
        <v>86</v>
      </c>
    </row>
    <row r="92" spans="1:34" s="315" customFormat="1" ht="28.5" customHeight="1" x14ac:dyDescent="0.35">
      <c r="A92" s="305">
        <v>14</v>
      </c>
      <c r="B92" s="306">
        <v>1870</v>
      </c>
      <c r="C92" s="305">
        <v>14</v>
      </c>
      <c r="D92" s="307">
        <v>4350</v>
      </c>
      <c r="E92" s="305">
        <v>14</v>
      </c>
      <c r="F92" s="307">
        <v>1650</v>
      </c>
      <c r="G92" s="305">
        <v>14</v>
      </c>
      <c r="H92" s="308">
        <v>15700</v>
      </c>
      <c r="I92" s="305">
        <v>14</v>
      </c>
      <c r="J92" s="307">
        <v>2000</v>
      </c>
      <c r="K92" s="305">
        <v>14</v>
      </c>
      <c r="L92" s="324">
        <v>20200</v>
      </c>
      <c r="M92" s="305">
        <v>14</v>
      </c>
      <c r="N92" s="308">
        <v>43200</v>
      </c>
      <c r="O92" s="305">
        <v>14</v>
      </c>
      <c r="P92" s="308">
        <v>85500</v>
      </c>
      <c r="Q92" s="305">
        <v>14</v>
      </c>
      <c r="R92" s="308">
        <v>71124</v>
      </c>
      <c r="S92" s="305">
        <v>14</v>
      </c>
      <c r="T92" s="308">
        <v>194000</v>
      </c>
      <c r="U92" s="305">
        <v>14</v>
      </c>
      <c r="V92" s="306">
        <v>2300</v>
      </c>
      <c r="W92" s="305">
        <v>14</v>
      </c>
      <c r="X92" s="308"/>
      <c r="Y92" s="305">
        <v>14</v>
      </c>
      <c r="Z92" s="318">
        <v>162</v>
      </c>
      <c r="AA92" s="310">
        <v>530</v>
      </c>
      <c r="AB92" s="310">
        <v>1150</v>
      </c>
      <c r="AC92" s="350" t="s">
        <v>781</v>
      </c>
      <c r="AD92" s="311">
        <v>1160</v>
      </c>
      <c r="AE92" s="312">
        <v>3100</v>
      </c>
      <c r="AF92" s="313">
        <v>3900</v>
      </c>
      <c r="AG92" s="314">
        <v>3100</v>
      </c>
      <c r="AH92" s="316">
        <v>87</v>
      </c>
    </row>
    <row r="93" spans="1:34" s="315" customFormat="1" ht="28.5" customHeight="1" x14ac:dyDescent="0.35">
      <c r="A93" s="316">
        <v>13</v>
      </c>
      <c r="B93" s="311">
        <v>1880</v>
      </c>
      <c r="C93" s="316">
        <v>13</v>
      </c>
      <c r="D93" s="312">
        <v>4400</v>
      </c>
      <c r="E93" s="316">
        <v>13</v>
      </c>
      <c r="F93" s="312">
        <v>1660</v>
      </c>
      <c r="G93" s="316">
        <v>13</v>
      </c>
      <c r="H93" s="317">
        <v>15800</v>
      </c>
      <c r="I93" s="316">
        <v>13</v>
      </c>
      <c r="J93" s="312">
        <v>2010</v>
      </c>
      <c r="K93" s="316">
        <v>13</v>
      </c>
      <c r="L93" s="323">
        <v>20400</v>
      </c>
      <c r="M93" s="316">
        <v>13</v>
      </c>
      <c r="N93" s="308">
        <v>43400</v>
      </c>
      <c r="O93" s="316">
        <v>13</v>
      </c>
      <c r="P93" s="308">
        <v>90000</v>
      </c>
      <c r="Q93" s="316">
        <v>13</v>
      </c>
      <c r="R93" s="308">
        <v>71224</v>
      </c>
      <c r="S93" s="316">
        <v>13</v>
      </c>
      <c r="T93" s="308">
        <v>195000</v>
      </c>
      <c r="U93" s="316">
        <v>13</v>
      </c>
      <c r="V93" s="311">
        <v>2310</v>
      </c>
      <c r="W93" s="316">
        <v>13</v>
      </c>
      <c r="X93" s="317"/>
      <c r="Y93" s="316">
        <v>13</v>
      </c>
      <c r="Z93" s="309">
        <v>164</v>
      </c>
      <c r="AA93" s="319">
        <v>535</v>
      </c>
      <c r="AB93" s="319">
        <v>1165</v>
      </c>
      <c r="AC93" s="351">
        <v>285</v>
      </c>
      <c r="AD93" s="306">
        <v>1170</v>
      </c>
      <c r="AE93" s="307">
        <v>3200</v>
      </c>
      <c r="AF93" s="320">
        <v>4000</v>
      </c>
      <c r="AG93" s="321">
        <v>3200</v>
      </c>
      <c r="AH93" s="305">
        <v>88</v>
      </c>
    </row>
    <row r="94" spans="1:34" s="315" customFormat="1" ht="28.5" customHeight="1" x14ac:dyDescent="0.35">
      <c r="A94" s="305">
        <v>12</v>
      </c>
      <c r="B94" s="306">
        <v>1890</v>
      </c>
      <c r="C94" s="305">
        <v>12</v>
      </c>
      <c r="D94" s="307">
        <v>4450</v>
      </c>
      <c r="E94" s="305">
        <v>12</v>
      </c>
      <c r="F94" s="307">
        <v>1670</v>
      </c>
      <c r="G94" s="305">
        <v>12</v>
      </c>
      <c r="H94" s="308">
        <v>15900</v>
      </c>
      <c r="I94" s="305">
        <v>12</v>
      </c>
      <c r="J94" s="307">
        <v>2020</v>
      </c>
      <c r="K94" s="305">
        <v>12</v>
      </c>
      <c r="L94" s="324">
        <v>20600</v>
      </c>
      <c r="M94" s="305">
        <v>12</v>
      </c>
      <c r="N94" s="308">
        <v>43600</v>
      </c>
      <c r="O94" s="305">
        <v>12</v>
      </c>
      <c r="P94" s="308">
        <v>90500</v>
      </c>
      <c r="Q94" s="305">
        <v>12</v>
      </c>
      <c r="R94" s="308">
        <v>71324</v>
      </c>
      <c r="S94" s="305">
        <v>12</v>
      </c>
      <c r="T94" s="308">
        <v>200000</v>
      </c>
      <c r="U94" s="305">
        <v>12</v>
      </c>
      <c r="V94" s="306">
        <v>2320</v>
      </c>
      <c r="W94" s="305">
        <v>12</v>
      </c>
      <c r="X94" s="308"/>
      <c r="Y94" s="305">
        <v>12</v>
      </c>
      <c r="Z94" s="318">
        <v>166</v>
      </c>
      <c r="AA94" s="310">
        <v>540</v>
      </c>
      <c r="AB94" s="310">
        <v>1180</v>
      </c>
      <c r="AC94" s="350" t="s">
        <v>781</v>
      </c>
      <c r="AD94" s="311">
        <v>1180</v>
      </c>
      <c r="AE94" s="312">
        <v>3300</v>
      </c>
      <c r="AF94" s="313">
        <v>4100</v>
      </c>
      <c r="AG94" s="314">
        <v>3300</v>
      </c>
      <c r="AH94" s="316">
        <v>89</v>
      </c>
    </row>
    <row r="95" spans="1:34" s="315" customFormat="1" ht="28.5" customHeight="1" x14ac:dyDescent="0.35">
      <c r="A95" s="316">
        <v>11</v>
      </c>
      <c r="B95" s="311">
        <v>1900</v>
      </c>
      <c r="C95" s="316">
        <v>11</v>
      </c>
      <c r="D95" s="312">
        <v>4500</v>
      </c>
      <c r="E95" s="316">
        <v>11</v>
      </c>
      <c r="F95" s="312">
        <v>1680</v>
      </c>
      <c r="G95" s="316">
        <v>11</v>
      </c>
      <c r="H95" s="317">
        <v>20000</v>
      </c>
      <c r="I95" s="316">
        <v>11</v>
      </c>
      <c r="J95" s="312">
        <v>2030</v>
      </c>
      <c r="K95" s="316">
        <v>11</v>
      </c>
      <c r="L95" s="323">
        <v>20800</v>
      </c>
      <c r="M95" s="316">
        <v>11</v>
      </c>
      <c r="N95" s="308">
        <v>43800</v>
      </c>
      <c r="O95" s="316">
        <v>11</v>
      </c>
      <c r="P95" s="308">
        <v>91000</v>
      </c>
      <c r="Q95" s="316">
        <v>11</v>
      </c>
      <c r="R95" s="308">
        <v>71424</v>
      </c>
      <c r="S95" s="316">
        <v>11</v>
      </c>
      <c r="T95" s="308">
        <v>201000</v>
      </c>
      <c r="U95" s="316">
        <v>11</v>
      </c>
      <c r="V95" s="311">
        <v>2330</v>
      </c>
      <c r="W95" s="316">
        <v>11</v>
      </c>
      <c r="X95" s="317"/>
      <c r="Y95" s="316">
        <v>11</v>
      </c>
      <c r="Z95" s="309">
        <v>168</v>
      </c>
      <c r="AA95" s="319">
        <v>550</v>
      </c>
      <c r="AB95" s="319">
        <v>1195</v>
      </c>
      <c r="AC95" s="351">
        <v>290</v>
      </c>
      <c r="AD95" s="306">
        <v>1190</v>
      </c>
      <c r="AE95" s="307">
        <v>3400</v>
      </c>
      <c r="AF95" s="320">
        <v>4200</v>
      </c>
      <c r="AG95" s="321">
        <v>3400</v>
      </c>
      <c r="AH95" s="305">
        <v>90</v>
      </c>
    </row>
    <row r="96" spans="1:34" s="315" customFormat="1" ht="28.5" customHeight="1" x14ac:dyDescent="0.35">
      <c r="A96" s="305">
        <v>10</v>
      </c>
      <c r="B96" s="306">
        <v>1920</v>
      </c>
      <c r="C96" s="305">
        <v>10</v>
      </c>
      <c r="D96" s="307">
        <v>4550</v>
      </c>
      <c r="E96" s="305">
        <v>10</v>
      </c>
      <c r="F96" s="307">
        <v>1690</v>
      </c>
      <c r="G96" s="305">
        <v>10</v>
      </c>
      <c r="H96" s="308">
        <v>20100</v>
      </c>
      <c r="I96" s="305">
        <v>10</v>
      </c>
      <c r="J96" s="307">
        <v>2040</v>
      </c>
      <c r="K96" s="305">
        <v>10</v>
      </c>
      <c r="L96" s="324">
        <v>21000</v>
      </c>
      <c r="M96" s="305">
        <v>10</v>
      </c>
      <c r="N96" s="308">
        <v>44000</v>
      </c>
      <c r="O96" s="305">
        <v>10</v>
      </c>
      <c r="P96" s="308">
        <v>91500</v>
      </c>
      <c r="Q96" s="305">
        <v>10</v>
      </c>
      <c r="R96" s="308">
        <v>71524</v>
      </c>
      <c r="S96" s="305">
        <v>10</v>
      </c>
      <c r="T96" s="308">
        <v>202000</v>
      </c>
      <c r="U96" s="305">
        <v>10</v>
      </c>
      <c r="V96" s="306">
        <v>2340</v>
      </c>
      <c r="W96" s="305">
        <v>10</v>
      </c>
      <c r="X96" s="308"/>
      <c r="Y96" s="305">
        <v>10</v>
      </c>
      <c r="Z96" s="318">
        <v>170</v>
      </c>
      <c r="AA96" s="310">
        <v>560</v>
      </c>
      <c r="AB96" s="310">
        <v>1210</v>
      </c>
      <c r="AC96" s="350" t="s">
        <v>781</v>
      </c>
      <c r="AD96" s="311">
        <v>1200</v>
      </c>
      <c r="AE96" s="312">
        <v>3500</v>
      </c>
      <c r="AF96" s="313">
        <v>4300</v>
      </c>
      <c r="AG96" s="314">
        <v>3500</v>
      </c>
      <c r="AH96" s="316">
        <v>91</v>
      </c>
    </row>
    <row r="97" spans="1:34" s="315" customFormat="1" ht="28.5" customHeight="1" x14ac:dyDescent="0.35">
      <c r="A97" s="316">
        <v>9</v>
      </c>
      <c r="B97" s="311">
        <v>1940</v>
      </c>
      <c r="C97" s="316">
        <v>9</v>
      </c>
      <c r="D97" s="312">
        <v>4600</v>
      </c>
      <c r="E97" s="316">
        <v>9</v>
      </c>
      <c r="F97" s="312">
        <v>1700</v>
      </c>
      <c r="G97" s="316">
        <v>9</v>
      </c>
      <c r="H97" s="317">
        <v>20200</v>
      </c>
      <c r="I97" s="316">
        <v>9</v>
      </c>
      <c r="J97" s="312">
        <v>2050</v>
      </c>
      <c r="K97" s="316">
        <v>9</v>
      </c>
      <c r="L97" s="323">
        <v>21200</v>
      </c>
      <c r="M97" s="316">
        <v>9</v>
      </c>
      <c r="N97" s="308">
        <v>44200</v>
      </c>
      <c r="O97" s="316">
        <v>9</v>
      </c>
      <c r="P97" s="308">
        <v>92000</v>
      </c>
      <c r="Q97" s="316">
        <v>9</v>
      </c>
      <c r="R97" s="308">
        <v>71624</v>
      </c>
      <c r="S97" s="316">
        <v>9</v>
      </c>
      <c r="T97" s="308">
        <v>203000</v>
      </c>
      <c r="U97" s="316">
        <v>9</v>
      </c>
      <c r="V97" s="311">
        <v>2350</v>
      </c>
      <c r="W97" s="316">
        <v>9</v>
      </c>
      <c r="X97" s="317"/>
      <c r="Y97" s="316">
        <v>9</v>
      </c>
      <c r="Z97" s="309">
        <v>172</v>
      </c>
      <c r="AA97" s="319">
        <v>570</v>
      </c>
      <c r="AB97" s="319">
        <v>1225</v>
      </c>
      <c r="AC97" s="351">
        <v>295</v>
      </c>
      <c r="AD97" s="306">
        <v>1220</v>
      </c>
      <c r="AE97" s="307">
        <v>3600</v>
      </c>
      <c r="AF97" s="320">
        <v>4500</v>
      </c>
      <c r="AG97" s="321">
        <v>3600</v>
      </c>
      <c r="AH97" s="305">
        <v>92</v>
      </c>
    </row>
    <row r="98" spans="1:34" s="315" customFormat="1" ht="28.5" customHeight="1" x14ac:dyDescent="0.35">
      <c r="A98" s="305">
        <v>8</v>
      </c>
      <c r="B98" s="306">
        <v>1960</v>
      </c>
      <c r="C98" s="305">
        <v>8</v>
      </c>
      <c r="D98" s="307">
        <v>4650</v>
      </c>
      <c r="E98" s="305">
        <v>8</v>
      </c>
      <c r="F98" s="307">
        <v>1710</v>
      </c>
      <c r="G98" s="305">
        <v>8</v>
      </c>
      <c r="H98" s="308">
        <v>20300</v>
      </c>
      <c r="I98" s="305">
        <v>8</v>
      </c>
      <c r="J98" s="307">
        <v>2060</v>
      </c>
      <c r="K98" s="305">
        <v>8</v>
      </c>
      <c r="L98" s="324">
        <v>21400</v>
      </c>
      <c r="M98" s="305">
        <v>8</v>
      </c>
      <c r="N98" s="308">
        <v>44400</v>
      </c>
      <c r="O98" s="305">
        <v>8</v>
      </c>
      <c r="P98" s="308">
        <v>92500</v>
      </c>
      <c r="Q98" s="305">
        <v>8</v>
      </c>
      <c r="R98" s="308">
        <v>71724</v>
      </c>
      <c r="S98" s="305">
        <v>8</v>
      </c>
      <c r="T98" s="308">
        <v>204000</v>
      </c>
      <c r="U98" s="305">
        <v>8</v>
      </c>
      <c r="V98" s="306">
        <v>2360</v>
      </c>
      <c r="W98" s="305">
        <v>8</v>
      </c>
      <c r="X98" s="308"/>
      <c r="Y98" s="305">
        <v>8</v>
      </c>
      <c r="Z98" s="318">
        <v>174</v>
      </c>
      <c r="AA98" s="310">
        <v>580</v>
      </c>
      <c r="AB98" s="310">
        <v>1240</v>
      </c>
      <c r="AC98" s="350">
        <v>300</v>
      </c>
      <c r="AD98" s="311">
        <v>1240</v>
      </c>
      <c r="AE98" s="312">
        <v>3700</v>
      </c>
      <c r="AF98" s="313">
        <v>4400</v>
      </c>
      <c r="AG98" s="314">
        <v>3700</v>
      </c>
      <c r="AH98" s="316">
        <v>93</v>
      </c>
    </row>
    <row r="99" spans="1:34" s="315" customFormat="1" ht="28.5" customHeight="1" x14ac:dyDescent="0.35">
      <c r="A99" s="316">
        <v>7</v>
      </c>
      <c r="B99" s="311">
        <v>1980</v>
      </c>
      <c r="C99" s="316">
        <v>7</v>
      </c>
      <c r="D99" s="312">
        <v>4700</v>
      </c>
      <c r="E99" s="316">
        <v>7</v>
      </c>
      <c r="F99" s="312">
        <v>1720</v>
      </c>
      <c r="G99" s="316">
        <v>7</v>
      </c>
      <c r="H99" s="317">
        <v>20400</v>
      </c>
      <c r="I99" s="316">
        <v>7</v>
      </c>
      <c r="J99" s="312">
        <v>2070</v>
      </c>
      <c r="K99" s="316">
        <v>7</v>
      </c>
      <c r="L99" s="323">
        <v>21600</v>
      </c>
      <c r="M99" s="316">
        <v>7</v>
      </c>
      <c r="N99" s="308">
        <v>44600</v>
      </c>
      <c r="O99" s="316">
        <v>7</v>
      </c>
      <c r="P99" s="308">
        <v>93000</v>
      </c>
      <c r="Q99" s="316">
        <v>7</v>
      </c>
      <c r="R99" s="308">
        <v>71824</v>
      </c>
      <c r="S99" s="316">
        <v>7</v>
      </c>
      <c r="T99" s="308">
        <v>205000</v>
      </c>
      <c r="U99" s="316">
        <v>7</v>
      </c>
      <c r="V99" s="311">
        <v>2370</v>
      </c>
      <c r="W99" s="316">
        <v>7</v>
      </c>
      <c r="X99" s="317"/>
      <c r="Y99" s="316">
        <v>7</v>
      </c>
      <c r="Z99" s="309">
        <v>176</v>
      </c>
      <c r="AA99" s="319">
        <v>590</v>
      </c>
      <c r="AB99" s="319">
        <v>1255</v>
      </c>
      <c r="AC99" s="351">
        <v>310</v>
      </c>
      <c r="AD99" s="306">
        <v>1260</v>
      </c>
      <c r="AE99" s="307">
        <v>3800</v>
      </c>
      <c r="AF99" s="320">
        <v>4600</v>
      </c>
      <c r="AG99" s="321">
        <v>3800</v>
      </c>
      <c r="AH99" s="305">
        <v>94</v>
      </c>
    </row>
    <row r="100" spans="1:34" s="315" customFormat="1" ht="28.5" customHeight="1" x14ac:dyDescent="0.35">
      <c r="A100" s="305">
        <v>6</v>
      </c>
      <c r="B100" s="306">
        <v>2000</v>
      </c>
      <c r="C100" s="305">
        <v>6</v>
      </c>
      <c r="D100" s="307">
        <v>4750</v>
      </c>
      <c r="E100" s="305">
        <v>6</v>
      </c>
      <c r="F100" s="307">
        <v>1730</v>
      </c>
      <c r="G100" s="305">
        <v>6</v>
      </c>
      <c r="H100" s="308">
        <v>20500</v>
      </c>
      <c r="I100" s="305">
        <v>6</v>
      </c>
      <c r="J100" s="307">
        <v>2080</v>
      </c>
      <c r="K100" s="305">
        <v>6</v>
      </c>
      <c r="L100" s="324">
        <v>21800</v>
      </c>
      <c r="M100" s="305">
        <v>6</v>
      </c>
      <c r="N100" s="308">
        <v>44800</v>
      </c>
      <c r="O100" s="305">
        <v>6</v>
      </c>
      <c r="P100" s="308">
        <v>93500</v>
      </c>
      <c r="Q100" s="305">
        <v>6</v>
      </c>
      <c r="R100" s="308">
        <v>71924</v>
      </c>
      <c r="S100" s="305">
        <v>6</v>
      </c>
      <c r="T100" s="308">
        <v>210000</v>
      </c>
      <c r="U100" s="305">
        <v>6</v>
      </c>
      <c r="V100" s="306">
        <v>2380</v>
      </c>
      <c r="W100" s="305">
        <v>6</v>
      </c>
      <c r="X100" s="308"/>
      <c r="Y100" s="305">
        <v>6</v>
      </c>
      <c r="Z100" s="318">
        <v>178</v>
      </c>
      <c r="AA100" s="310">
        <v>600</v>
      </c>
      <c r="AB100" s="310">
        <v>1270</v>
      </c>
      <c r="AC100" s="350">
        <v>320</v>
      </c>
      <c r="AD100" s="311">
        <v>1280</v>
      </c>
      <c r="AE100" s="312">
        <v>3900</v>
      </c>
      <c r="AF100" s="313">
        <v>4700</v>
      </c>
      <c r="AG100" s="314">
        <v>3900</v>
      </c>
      <c r="AH100" s="316">
        <v>95</v>
      </c>
    </row>
    <row r="101" spans="1:34" s="315" customFormat="1" ht="28.5" customHeight="1" x14ac:dyDescent="0.35">
      <c r="A101" s="316">
        <v>5</v>
      </c>
      <c r="B101" s="311">
        <v>2020</v>
      </c>
      <c r="C101" s="316">
        <v>5</v>
      </c>
      <c r="D101" s="312">
        <v>4800</v>
      </c>
      <c r="E101" s="316">
        <v>5</v>
      </c>
      <c r="F101" s="312">
        <v>1740</v>
      </c>
      <c r="G101" s="316">
        <v>5</v>
      </c>
      <c r="H101" s="317">
        <v>20600</v>
      </c>
      <c r="I101" s="316">
        <v>5</v>
      </c>
      <c r="J101" s="312">
        <v>2090</v>
      </c>
      <c r="K101" s="316">
        <v>5</v>
      </c>
      <c r="L101" s="323">
        <v>22000</v>
      </c>
      <c r="M101" s="316">
        <v>5</v>
      </c>
      <c r="N101" s="308">
        <v>45000</v>
      </c>
      <c r="O101" s="316">
        <v>5</v>
      </c>
      <c r="P101" s="308">
        <v>94000</v>
      </c>
      <c r="Q101" s="316">
        <v>5</v>
      </c>
      <c r="R101" s="308">
        <v>72024</v>
      </c>
      <c r="S101" s="316">
        <v>5</v>
      </c>
      <c r="T101" s="308">
        <v>211000</v>
      </c>
      <c r="U101" s="316">
        <v>5</v>
      </c>
      <c r="V101" s="311">
        <v>2390</v>
      </c>
      <c r="W101" s="316">
        <v>5</v>
      </c>
      <c r="X101" s="317"/>
      <c r="Y101" s="316">
        <v>5</v>
      </c>
      <c r="Z101" s="309">
        <v>180</v>
      </c>
      <c r="AA101" s="319">
        <v>610</v>
      </c>
      <c r="AB101" s="319">
        <v>1285</v>
      </c>
      <c r="AC101" s="351">
        <v>330</v>
      </c>
      <c r="AD101" s="306">
        <v>1300</v>
      </c>
      <c r="AE101" s="307">
        <v>4000</v>
      </c>
      <c r="AF101" s="320">
        <v>4800</v>
      </c>
      <c r="AG101" s="321">
        <v>4000</v>
      </c>
      <c r="AH101" s="305">
        <v>96</v>
      </c>
    </row>
    <row r="102" spans="1:34" s="315" customFormat="1" ht="28.5" customHeight="1" x14ac:dyDescent="0.35">
      <c r="A102" s="305">
        <v>4</v>
      </c>
      <c r="B102" s="306">
        <v>2040</v>
      </c>
      <c r="C102" s="305">
        <v>4</v>
      </c>
      <c r="D102" s="307">
        <v>4850</v>
      </c>
      <c r="E102" s="305">
        <v>4</v>
      </c>
      <c r="F102" s="307">
        <v>1750</v>
      </c>
      <c r="G102" s="305">
        <v>4</v>
      </c>
      <c r="H102" s="308">
        <v>20700</v>
      </c>
      <c r="I102" s="305">
        <v>4</v>
      </c>
      <c r="J102" s="307">
        <v>2100</v>
      </c>
      <c r="K102" s="305">
        <v>4</v>
      </c>
      <c r="L102" s="324">
        <v>22200</v>
      </c>
      <c r="M102" s="305">
        <v>4</v>
      </c>
      <c r="N102" s="308">
        <v>45200</v>
      </c>
      <c r="O102" s="305">
        <v>4</v>
      </c>
      <c r="P102" s="308">
        <v>94500</v>
      </c>
      <c r="Q102" s="305">
        <v>4</v>
      </c>
      <c r="R102" s="308">
        <v>72124</v>
      </c>
      <c r="S102" s="305">
        <v>4</v>
      </c>
      <c r="T102" s="308">
        <v>212000</v>
      </c>
      <c r="U102" s="305">
        <v>4</v>
      </c>
      <c r="V102" s="306">
        <v>2400</v>
      </c>
      <c r="W102" s="305">
        <v>4</v>
      </c>
      <c r="X102" s="308"/>
      <c r="Y102" s="305">
        <v>4</v>
      </c>
      <c r="Z102" s="318">
        <v>182</v>
      </c>
      <c r="AA102" s="310">
        <v>620</v>
      </c>
      <c r="AB102" s="310">
        <v>1300</v>
      </c>
      <c r="AC102" s="350">
        <v>340</v>
      </c>
      <c r="AD102" s="311">
        <v>1320</v>
      </c>
      <c r="AE102" s="312">
        <v>4100</v>
      </c>
      <c r="AF102" s="313">
        <v>4900</v>
      </c>
      <c r="AG102" s="314">
        <v>4100</v>
      </c>
      <c r="AH102" s="316">
        <v>97</v>
      </c>
    </row>
    <row r="103" spans="1:34" s="315" customFormat="1" ht="28.5" customHeight="1" x14ac:dyDescent="0.35">
      <c r="A103" s="316">
        <v>3</v>
      </c>
      <c r="B103" s="311">
        <v>2060</v>
      </c>
      <c r="C103" s="316">
        <v>3</v>
      </c>
      <c r="D103" s="312">
        <v>4900</v>
      </c>
      <c r="E103" s="316">
        <v>3</v>
      </c>
      <c r="F103" s="312">
        <v>1760</v>
      </c>
      <c r="G103" s="316">
        <v>3</v>
      </c>
      <c r="H103" s="317">
        <v>20800</v>
      </c>
      <c r="I103" s="316">
        <v>3</v>
      </c>
      <c r="J103" s="312">
        <v>2110</v>
      </c>
      <c r="K103" s="316">
        <v>3</v>
      </c>
      <c r="L103" s="323">
        <v>22400</v>
      </c>
      <c r="M103" s="316">
        <v>3</v>
      </c>
      <c r="N103" s="308">
        <v>45400</v>
      </c>
      <c r="O103" s="316">
        <v>3</v>
      </c>
      <c r="P103" s="308">
        <v>95000</v>
      </c>
      <c r="Q103" s="316">
        <v>3</v>
      </c>
      <c r="R103" s="308">
        <v>72224</v>
      </c>
      <c r="S103" s="316">
        <v>3</v>
      </c>
      <c r="T103" s="308">
        <v>213000</v>
      </c>
      <c r="U103" s="316">
        <v>3</v>
      </c>
      <c r="V103" s="311">
        <v>2410</v>
      </c>
      <c r="W103" s="316">
        <v>3</v>
      </c>
      <c r="X103" s="317"/>
      <c r="Y103" s="316">
        <v>3</v>
      </c>
      <c r="Z103" s="309">
        <v>184</v>
      </c>
      <c r="AA103" s="319">
        <v>630</v>
      </c>
      <c r="AB103" s="319">
        <v>1315</v>
      </c>
      <c r="AC103" s="351">
        <v>350</v>
      </c>
      <c r="AD103" s="306">
        <v>1340</v>
      </c>
      <c r="AE103" s="307">
        <v>4200</v>
      </c>
      <c r="AF103" s="320">
        <v>5000</v>
      </c>
      <c r="AG103" s="321">
        <v>4200</v>
      </c>
      <c r="AH103" s="305">
        <v>98</v>
      </c>
    </row>
    <row r="104" spans="1:34" s="315" customFormat="1" ht="28.5" customHeight="1" x14ac:dyDescent="0.35">
      <c r="A104" s="305">
        <v>2</v>
      </c>
      <c r="B104" s="306">
        <v>2080</v>
      </c>
      <c r="C104" s="305">
        <v>2</v>
      </c>
      <c r="D104" s="307">
        <v>4950</v>
      </c>
      <c r="E104" s="305">
        <v>2</v>
      </c>
      <c r="F104" s="307">
        <v>1770</v>
      </c>
      <c r="G104" s="305">
        <v>2</v>
      </c>
      <c r="H104" s="308">
        <v>20900</v>
      </c>
      <c r="I104" s="305">
        <v>2</v>
      </c>
      <c r="J104" s="307">
        <v>2120</v>
      </c>
      <c r="K104" s="305">
        <v>2</v>
      </c>
      <c r="L104" s="324">
        <v>22600</v>
      </c>
      <c r="M104" s="305">
        <v>2</v>
      </c>
      <c r="N104" s="308">
        <v>45600</v>
      </c>
      <c r="O104" s="305">
        <v>2</v>
      </c>
      <c r="P104" s="308">
        <v>95500</v>
      </c>
      <c r="Q104" s="305">
        <v>2</v>
      </c>
      <c r="R104" s="308">
        <v>72324</v>
      </c>
      <c r="S104" s="305">
        <v>2</v>
      </c>
      <c r="T104" s="308">
        <v>214000</v>
      </c>
      <c r="U104" s="305">
        <v>2</v>
      </c>
      <c r="V104" s="306">
        <v>2420</v>
      </c>
      <c r="W104" s="305">
        <v>2</v>
      </c>
      <c r="X104" s="308"/>
      <c r="Y104" s="305">
        <v>2</v>
      </c>
      <c r="Z104" s="318">
        <v>186</v>
      </c>
      <c r="AA104" s="310">
        <v>640</v>
      </c>
      <c r="AB104" s="319">
        <v>1330</v>
      </c>
      <c r="AC104" s="350">
        <v>360</v>
      </c>
      <c r="AD104" s="311">
        <v>1360</v>
      </c>
      <c r="AE104" s="312">
        <v>4300</v>
      </c>
      <c r="AF104" s="313">
        <v>5100</v>
      </c>
      <c r="AG104" s="314">
        <v>4300</v>
      </c>
      <c r="AH104" s="316">
        <v>99</v>
      </c>
    </row>
    <row r="105" spans="1:34" s="315" customFormat="1" ht="28.5" customHeight="1" thickBot="1" x14ac:dyDescent="0.4">
      <c r="A105" s="325">
        <v>1</v>
      </c>
      <c r="B105" s="326">
        <v>2100</v>
      </c>
      <c r="C105" s="325">
        <v>1</v>
      </c>
      <c r="D105" s="327">
        <v>5000</v>
      </c>
      <c r="E105" s="325">
        <v>1</v>
      </c>
      <c r="F105" s="327">
        <v>1780</v>
      </c>
      <c r="G105" s="325">
        <v>1</v>
      </c>
      <c r="H105" s="328">
        <v>21000</v>
      </c>
      <c r="I105" s="325">
        <v>1</v>
      </c>
      <c r="J105" s="327">
        <v>2130</v>
      </c>
      <c r="K105" s="325">
        <v>1</v>
      </c>
      <c r="L105" s="329">
        <v>22800</v>
      </c>
      <c r="M105" s="325">
        <v>1</v>
      </c>
      <c r="N105" s="330">
        <v>45800</v>
      </c>
      <c r="O105" s="325">
        <v>1</v>
      </c>
      <c r="P105" s="330">
        <v>100000</v>
      </c>
      <c r="Q105" s="325">
        <v>1</v>
      </c>
      <c r="R105" s="330">
        <v>72424</v>
      </c>
      <c r="S105" s="325">
        <v>1</v>
      </c>
      <c r="T105" s="330">
        <v>215000</v>
      </c>
      <c r="U105" s="325">
        <v>1</v>
      </c>
      <c r="V105" s="326">
        <v>2430</v>
      </c>
      <c r="W105" s="325">
        <v>1</v>
      </c>
      <c r="X105" s="328"/>
      <c r="Y105" s="325">
        <v>1</v>
      </c>
      <c r="Z105" s="331">
        <v>188</v>
      </c>
      <c r="AA105" s="332">
        <v>650</v>
      </c>
      <c r="AB105" s="333">
        <v>1345</v>
      </c>
      <c r="AC105" s="352">
        <v>370</v>
      </c>
      <c r="AD105" s="334">
        <v>1380</v>
      </c>
      <c r="AE105" s="335">
        <v>4400</v>
      </c>
      <c r="AF105" s="336">
        <v>5200</v>
      </c>
      <c r="AG105" s="337">
        <v>4400</v>
      </c>
      <c r="AH105" s="344">
        <v>100</v>
      </c>
    </row>
    <row r="106" spans="1:34" s="315" customFormat="1" ht="28.5" customHeight="1" x14ac:dyDescent="0.35">
      <c r="B106" s="315" t="s">
        <v>754</v>
      </c>
      <c r="D106" s="315" t="s">
        <v>754</v>
      </c>
      <c r="F106" s="315" t="s">
        <v>754</v>
      </c>
      <c r="H106" s="315" t="s">
        <v>754</v>
      </c>
      <c r="J106" s="315" t="s">
        <v>754</v>
      </c>
      <c r="L106" s="315" t="s">
        <v>754</v>
      </c>
      <c r="N106" s="315" t="s">
        <v>754</v>
      </c>
      <c r="P106" s="315" t="s">
        <v>754</v>
      </c>
      <c r="R106" s="315" t="s">
        <v>754</v>
      </c>
      <c r="T106" s="315" t="s">
        <v>754</v>
      </c>
      <c r="V106" s="315" t="s">
        <v>754</v>
      </c>
      <c r="X106" s="315" t="s">
        <v>754</v>
      </c>
      <c r="Y106" s="338">
        <v>0</v>
      </c>
      <c r="Z106" s="315" t="s">
        <v>754</v>
      </c>
      <c r="AA106" s="315" t="s">
        <v>754</v>
      </c>
      <c r="AB106" s="315" t="s">
        <v>754</v>
      </c>
      <c r="AC106" s="315" t="s">
        <v>754</v>
      </c>
      <c r="AD106" s="315" t="s">
        <v>754</v>
      </c>
      <c r="AE106" s="315" t="s">
        <v>754</v>
      </c>
      <c r="AF106" s="315" t="s">
        <v>754</v>
      </c>
      <c r="AH106" s="339">
        <v>0</v>
      </c>
    </row>
    <row r="107" spans="1:34" s="315" customFormat="1" ht="28.5" customHeight="1" x14ac:dyDescent="0.35">
      <c r="B107" s="315" t="s">
        <v>756</v>
      </c>
      <c r="D107" s="315" t="s">
        <v>756</v>
      </c>
      <c r="F107" s="315" t="s">
        <v>756</v>
      </c>
      <c r="H107" s="315" t="s">
        <v>756</v>
      </c>
      <c r="J107" s="315" t="s">
        <v>756</v>
      </c>
      <c r="L107" s="315" t="s">
        <v>756</v>
      </c>
      <c r="N107" s="315" t="s">
        <v>756</v>
      </c>
      <c r="P107" s="315" t="s">
        <v>756</v>
      </c>
      <c r="R107" s="315" t="s">
        <v>756</v>
      </c>
      <c r="T107" s="315" t="s">
        <v>756</v>
      </c>
      <c r="V107" s="315" t="s">
        <v>756</v>
      </c>
      <c r="X107" s="315" t="s">
        <v>756</v>
      </c>
      <c r="Y107" s="339">
        <v>0</v>
      </c>
      <c r="Z107" s="315" t="s">
        <v>755</v>
      </c>
      <c r="AA107" s="315" t="s">
        <v>755</v>
      </c>
      <c r="AB107" s="315" t="s">
        <v>755</v>
      </c>
      <c r="AC107" s="315" t="s">
        <v>755</v>
      </c>
      <c r="AD107" s="315" t="s">
        <v>755</v>
      </c>
      <c r="AE107" s="315" t="s">
        <v>755</v>
      </c>
      <c r="AF107" s="315" t="s">
        <v>755</v>
      </c>
      <c r="AH107" s="338">
        <v>0</v>
      </c>
    </row>
    <row r="108" spans="1:34" s="315" customFormat="1" ht="28.5" customHeight="1" x14ac:dyDescent="0.35">
      <c r="B108" s="315" t="s">
        <v>755</v>
      </c>
      <c r="D108" s="315" t="s">
        <v>755</v>
      </c>
      <c r="F108" s="315" t="s">
        <v>755</v>
      </c>
      <c r="H108" s="315" t="s">
        <v>755</v>
      </c>
      <c r="J108" s="315" t="s">
        <v>755</v>
      </c>
      <c r="L108" s="315" t="s">
        <v>755</v>
      </c>
      <c r="N108" s="315" t="s">
        <v>755</v>
      </c>
      <c r="P108" s="315" t="s">
        <v>755</v>
      </c>
      <c r="R108" s="315" t="s">
        <v>755</v>
      </c>
      <c r="T108" s="315" t="s">
        <v>755</v>
      </c>
      <c r="V108" s="315" t="s">
        <v>755</v>
      </c>
      <c r="X108" s="315" t="s">
        <v>755</v>
      </c>
      <c r="Y108" s="338">
        <v>0</v>
      </c>
      <c r="Z108" s="340" t="s">
        <v>757</v>
      </c>
      <c r="AA108" s="340" t="s">
        <v>757</v>
      </c>
      <c r="AB108" s="340" t="s">
        <v>757</v>
      </c>
      <c r="AC108" s="340" t="s">
        <v>757</v>
      </c>
      <c r="AD108" s="340" t="s">
        <v>757</v>
      </c>
      <c r="AE108" s="340" t="s">
        <v>757</v>
      </c>
      <c r="AF108" s="340" t="s">
        <v>757</v>
      </c>
      <c r="AG108" s="340"/>
      <c r="AH108" s="339">
        <v>0</v>
      </c>
    </row>
    <row r="109" spans="1:34" s="315" customFormat="1" ht="28.5" customHeight="1" x14ac:dyDescent="0.35">
      <c r="B109" s="340" t="s">
        <v>757</v>
      </c>
      <c r="C109" s="340"/>
      <c r="D109" s="340" t="s">
        <v>757</v>
      </c>
      <c r="E109" s="340"/>
      <c r="F109" s="340" t="s">
        <v>757</v>
      </c>
      <c r="G109" s="340"/>
      <c r="H109" s="340" t="s">
        <v>757</v>
      </c>
      <c r="I109" s="340"/>
      <c r="J109" s="340" t="s">
        <v>757</v>
      </c>
      <c r="K109" s="340"/>
      <c r="L109" s="340" t="s">
        <v>757</v>
      </c>
      <c r="M109" s="340"/>
      <c r="N109" s="340" t="s">
        <v>757</v>
      </c>
      <c r="O109" s="340"/>
      <c r="P109" s="340" t="s">
        <v>757</v>
      </c>
      <c r="Q109" s="340"/>
      <c r="R109" s="340" t="s">
        <v>757</v>
      </c>
      <c r="S109" s="340"/>
      <c r="T109" s="340" t="s">
        <v>757</v>
      </c>
      <c r="U109" s="340"/>
      <c r="V109" s="340" t="s">
        <v>757</v>
      </c>
      <c r="W109" s="340"/>
      <c r="X109" s="340" t="s">
        <v>757</v>
      </c>
      <c r="Y109" s="339">
        <v>0</v>
      </c>
      <c r="Z109" s="340"/>
      <c r="AA109" s="340"/>
      <c r="AB109" s="340"/>
      <c r="AC109" s="340"/>
      <c r="AD109" s="340"/>
      <c r="AE109" s="340"/>
      <c r="AF109" s="340"/>
      <c r="AG109" s="340"/>
      <c r="AH109" s="338">
        <v>0</v>
      </c>
    </row>
  </sheetData>
  <mergeCells count="6">
    <mergeCell ref="A1:AH1"/>
    <mergeCell ref="A2:A4"/>
    <mergeCell ref="Z2:AC2"/>
    <mergeCell ref="Y2:Y4"/>
    <mergeCell ref="AH2:AH3"/>
    <mergeCell ref="AD2:AG2"/>
  </mergeCells>
  <conditionalFormatting sqref="A2">
    <cfRule type="duplicateValues" dxfId="209" priority="73"/>
  </conditionalFormatting>
  <conditionalFormatting sqref="AH2">
    <cfRule type="duplicateValues" dxfId="208" priority="71"/>
  </conditionalFormatting>
  <conditionalFormatting sqref="B3:C3">
    <cfRule type="duplicateValues" dxfId="207" priority="66"/>
  </conditionalFormatting>
  <conditionalFormatting sqref="D3:E3">
    <cfRule type="duplicateValues" dxfId="206" priority="65"/>
  </conditionalFormatting>
  <conditionalFormatting sqref="J3:K3">
    <cfRule type="duplicateValues" dxfId="205" priority="63"/>
  </conditionalFormatting>
  <conditionalFormatting sqref="L3:M3">
    <cfRule type="duplicateValues" dxfId="204" priority="62"/>
  </conditionalFormatting>
  <conditionalFormatting sqref="Z3">
    <cfRule type="duplicateValues" dxfId="203" priority="61"/>
  </conditionalFormatting>
  <conditionalFormatting sqref="AA3">
    <cfRule type="duplicateValues" dxfId="202" priority="60"/>
  </conditionalFormatting>
  <conditionalFormatting sqref="AB3">
    <cfRule type="duplicateValues" dxfId="201" priority="59"/>
  </conditionalFormatting>
  <conditionalFormatting sqref="AC3">
    <cfRule type="duplicateValues" dxfId="200" priority="58"/>
  </conditionalFormatting>
  <conditionalFormatting sqref="AD3">
    <cfRule type="duplicateValues" dxfId="199" priority="57"/>
  </conditionalFormatting>
  <conditionalFormatting sqref="AE3">
    <cfRule type="duplicateValues" dxfId="198" priority="56"/>
  </conditionalFormatting>
  <conditionalFormatting sqref="AF3">
    <cfRule type="duplicateValues" dxfId="197" priority="55"/>
  </conditionalFormatting>
  <conditionalFormatting sqref="N3:O3">
    <cfRule type="duplicateValues" dxfId="196" priority="53"/>
  </conditionalFormatting>
  <conditionalFormatting sqref="P3:Q3">
    <cfRule type="duplicateValues" dxfId="195" priority="52"/>
  </conditionalFormatting>
  <conditionalFormatting sqref="R3:S3">
    <cfRule type="duplicateValues" dxfId="194" priority="51"/>
  </conditionalFormatting>
  <conditionalFormatting sqref="T3:Y3">
    <cfRule type="duplicateValues" dxfId="193" priority="50"/>
  </conditionalFormatting>
  <conditionalFormatting sqref="H3:I3">
    <cfRule type="duplicateValues" dxfId="192" priority="48"/>
  </conditionalFormatting>
  <conditionalFormatting sqref="T6:T105 V6:V105 X6:Y105">
    <cfRule type="duplicateValues" dxfId="191" priority="45"/>
  </conditionalFormatting>
  <conditionalFormatting sqref="Y2">
    <cfRule type="duplicateValues" dxfId="190" priority="43"/>
  </conditionalFormatting>
  <conditionalFormatting sqref="V3:W3">
    <cfRule type="duplicateValues" dxfId="189" priority="41"/>
  </conditionalFormatting>
  <conditionalFormatting sqref="X3">
    <cfRule type="duplicateValues" dxfId="188" priority="40"/>
  </conditionalFormatting>
  <conditionalFormatting sqref="F3:G3">
    <cfRule type="duplicateValues" dxfId="187" priority="97"/>
  </conditionalFormatting>
  <conditionalFormatting sqref="A3">
    <cfRule type="duplicateValues" dxfId="186" priority="37"/>
  </conditionalFormatting>
  <conditionalFormatting sqref="AH5">
    <cfRule type="duplicateValues" dxfId="185" priority="34"/>
  </conditionalFormatting>
  <conditionalFormatting sqref="A6:A105 A1:A2">
    <cfRule type="duplicateValues" dxfId="184" priority="98"/>
  </conditionalFormatting>
  <conditionalFormatting sqref="D6:E105">
    <cfRule type="duplicateValues" dxfId="183" priority="101"/>
  </conditionalFormatting>
  <conditionalFormatting sqref="J6:K105">
    <cfRule type="duplicateValues" dxfId="182" priority="102"/>
  </conditionalFormatting>
  <conditionalFormatting sqref="L6:L90 N6:O105">
    <cfRule type="duplicateValues" dxfId="181" priority="103"/>
  </conditionalFormatting>
  <conditionalFormatting sqref="Z6:Z105">
    <cfRule type="duplicateValues" dxfId="180" priority="104"/>
  </conditionalFormatting>
  <conditionalFormatting sqref="AA6:AA105">
    <cfRule type="duplicateValues" dxfId="179" priority="105"/>
  </conditionalFormatting>
  <conditionalFormatting sqref="AB6:AB105">
    <cfRule type="duplicateValues" dxfId="178" priority="106"/>
  </conditionalFormatting>
  <conditionalFormatting sqref="AD6:AD105">
    <cfRule type="duplicateValues" dxfId="177" priority="108"/>
  </conditionalFormatting>
  <conditionalFormatting sqref="AE6:AE105">
    <cfRule type="duplicateValues" dxfId="176" priority="109"/>
  </conditionalFormatting>
  <conditionalFormatting sqref="AH6:AH105">
    <cfRule type="duplicateValues" dxfId="175" priority="112"/>
  </conditionalFormatting>
  <conditionalFormatting sqref="H6:I105">
    <cfRule type="duplicateValues" dxfId="174" priority="118"/>
  </conditionalFormatting>
  <conditionalFormatting sqref="AH6:AH105 AH2">
    <cfRule type="duplicateValues" dxfId="173" priority="119"/>
  </conditionalFormatting>
  <conditionalFormatting sqref="P6:Q105">
    <cfRule type="duplicateValues" dxfId="172" priority="138"/>
  </conditionalFormatting>
  <conditionalFormatting sqref="R6:S105">
    <cfRule type="duplicateValues" dxfId="171" priority="139"/>
  </conditionalFormatting>
  <conditionalFormatting sqref="Y6:Y105 Y2">
    <cfRule type="duplicateValues" dxfId="170" priority="141"/>
  </conditionalFormatting>
  <conditionalFormatting sqref="V6:V105 X6:X105">
    <cfRule type="duplicateValues" dxfId="169" priority="145"/>
  </conditionalFormatting>
  <conditionalFormatting sqref="F6:G105">
    <cfRule type="duplicateValues" dxfId="168" priority="148"/>
  </conditionalFormatting>
  <conditionalFormatting sqref="Z5">
    <cfRule type="duplicateValues" dxfId="167" priority="22"/>
  </conditionalFormatting>
  <conditionalFormatting sqref="B4:C105">
    <cfRule type="duplicateValues" dxfId="166" priority="174"/>
  </conditionalFormatting>
  <conditionalFormatting sqref="Y5">
    <cfRule type="duplicateValues" dxfId="165" priority="178"/>
  </conditionalFormatting>
  <conditionalFormatting sqref="C6:C105">
    <cfRule type="duplicateValues" dxfId="164" priority="21"/>
  </conditionalFormatting>
  <conditionalFormatting sqref="E6:E105">
    <cfRule type="duplicateValues" dxfId="163" priority="20"/>
  </conditionalFormatting>
  <conditionalFormatting sqref="G6:G105">
    <cfRule type="duplicateValues" dxfId="162" priority="19"/>
  </conditionalFormatting>
  <conditionalFormatting sqref="I6:I105">
    <cfRule type="duplicateValues" dxfId="161" priority="18"/>
  </conditionalFormatting>
  <conditionalFormatting sqref="K6:K105">
    <cfRule type="duplicateValues" dxfId="160" priority="17"/>
  </conditionalFormatting>
  <conditionalFormatting sqref="O6:O105">
    <cfRule type="duplicateValues" dxfId="159" priority="15"/>
  </conditionalFormatting>
  <conditionalFormatting sqref="Q6:Q105">
    <cfRule type="duplicateValues" dxfId="158" priority="14"/>
  </conditionalFormatting>
  <conditionalFormatting sqref="S6:S105">
    <cfRule type="duplicateValues" dxfId="157" priority="13"/>
  </conditionalFormatting>
  <conditionalFormatting sqref="AG3">
    <cfRule type="duplicateValues" dxfId="156" priority="6"/>
  </conditionalFormatting>
  <conditionalFormatting sqref="AF6:AG15">
    <cfRule type="duplicateValues" dxfId="155" priority="3"/>
  </conditionalFormatting>
  <conditionalFormatting sqref="AC6:AC105">
    <cfRule type="duplicateValues" dxfId="154" priority="2"/>
  </conditionalFormatting>
  <conditionalFormatting sqref="AC5">
    <cfRule type="duplicateValues" dxfId="153" priority="1"/>
  </conditionalFormatting>
  <printOptions horizontalCentered="1"/>
  <pageMargins left="0.31496062992125984" right="0.31496062992125984" top="0.35433070866141736"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1"/>
    <pageSetUpPr fitToPage="1"/>
  </sheetPr>
  <dimension ref="A1:R65536"/>
  <sheetViews>
    <sheetView view="pageBreakPreview" topLeftCell="A4" zoomScale="70" zoomScaleNormal="100" zoomScaleSheetLayoutView="70" workbookViewId="0">
      <selection activeCell="D15" sqref="D15"/>
    </sheetView>
  </sheetViews>
  <sheetFormatPr defaultColWidth="9.140625" defaultRowHeight="12.75" x14ac:dyDescent="0.2"/>
  <cols>
    <col min="1" max="1" width="4.85546875" style="27" customWidth="1"/>
    <col min="2" max="2" width="8" style="27" customWidth="1"/>
    <col min="3" max="3" width="16" style="21" customWidth="1"/>
    <col min="4" max="4" width="29" style="52" customWidth="1"/>
    <col min="5" max="5" width="21.5703125" style="52" customWidth="1"/>
    <col min="6" max="6" width="8.28515625" style="21" customWidth="1"/>
    <col min="7" max="7" width="7.5703125" style="28" customWidth="1"/>
    <col min="8" max="8" width="1.28515625" style="21" customWidth="1"/>
    <col min="9" max="9" width="4.42578125" style="27" customWidth="1"/>
    <col min="10" max="10" width="8.7109375" style="27" hidden="1" customWidth="1"/>
    <col min="11" max="11" width="8.140625" style="27" customWidth="1"/>
    <col min="12" max="12" width="16.42578125" style="29" customWidth="1"/>
    <col min="13" max="13" width="25.28515625" style="56" customWidth="1"/>
    <col min="14" max="14" width="24.42578125" style="56" customWidth="1"/>
    <col min="15" max="16" width="17.85546875" style="56" customWidth="1"/>
    <col min="17" max="17" width="10.42578125" style="21" hidden="1" customWidth="1"/>
    <col min="18" max="18" width="5.5703125" style="21" bestFit="1" customWidth="1"/>
    <col min="19" max="16384" width="9.140625" style="21"/>
  </cols>
  <sheetData>
    <row r="1" spans="1:18" s="10" customFormat="1" ht="53.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1.75" customHeight="1" x14ac:dyDescent="0.2">
      <c r="A3" s="577" t="s">
        <v>112</v>
      </c>
      <c r="B3" s="577"/>
      <c r="C3" s="577"/>
      <c r="D3" s="578" t="str">
        <f>'YARIŞMA PROGRAMI'!C16</f>
        <v>100 Metre</v>
      </c>
      <c r="E3" s="578"/>
      <c r="F3" s="579"/>
      <c r="G3" s="579"/>
      <c r="H3" s="11"/>
      <c r="I3" s="590"/>
      <c r="J3" s="590"/>
      <c r="K3" s="590"/>
      <c r="L3" s="590"/>
      <c r="M3" s="82"/>
      <c r="N3" s="588"/>
      <c r="O3" s="588"/>
      <c r="P3" s="588"/>
      <c r="Q3" s="588"/>
      <c r="R3" s="588"/>
    </row>
    <row r="4" spans="1:18" s="12" customFormat="1" ht="17.25" customHeight="1" x14ac:dyDescent="0.2">
      <c r="A4" s="580" t="s">
        <v>102</v>
      </c>
      <c r="B4" s="580"/>
      <c r="C4" s="580"/>
      <c r="D4" s="581" t="str">
        <f>'YARIŞMA BİLGİLERİ'!F21</f>
        <v>15 Yaş Kızlar</v>
      </c>
      <c r="E4" s="581"/>
      <c r="F4" s="32"/>
      <c r="G4" s="32"/>
      <c r="H4" s="32"/>
      <c r="I4" s="32"/>
      <c r="J4" s="32"/>
      <c r="K4" s="32"/>
      <c r="L4" s="33"/>
      <c r="M4" s="83" t="s">
        <v>110</v>
      </c>
      <c r="N4" s="589">
        <f>'YARIŞMA PROGRAMI'!B16</f>
        <v>0</v>
      </c>
      <c r="O4" s="589"/>
      <c r="P4" s="589"/>
      <c r="Q4" s="589"/>
      <c r="R4" s="589"/>
    </row>
    <row r="5" spans="1:18" s="10" customFormat="1" ht="19.5" customHeight="1" x14ac:dyDescent="0.2">
      <c r="A5" s="13"/>
      <c r="B5" s="13"/>
      <c r="C5" s="14"/>
      <c r="D5" s="15"/>
      <c r="E5" s="16"/>
      <c r="F5" s="16"/>
      <c r="G5" s="16"/>
      <c r="H5" s="16"/>
      <c r="I5" s="13"/>
      <c r="J5" s="13"/>
      <c r="K5" s="13"/>
      <c r="L5" s="17"/>
      <c r="M5" s="18"/>
      <c r="N5" s="587">
        <f ca="1">NOW()</f>
        <v>43602.347718055556</v>
      </c>
      <c r="O5" s="587"/>
      <c r="P5" s="587"/>
      <c r="Q5" s="587"/>
      <c r="R5" s="587"/>
    </row>
    <row r="6" spans="1:18" s="19" customFormat="1" ht="24.95" customHeight="1" x14ac:dyDescent="0.2">
      <c r="A6" s="582" t="s">
        <v>12</v>
      </c>
      <c r="B6" s="584" t="s">
        <v>97</v>
      </c>
      <c r="C6" s="586" t="s">
        <v>109</v>
      </c>
      <c r="D6" s="583" t="s">
        <v>14</v>
      </c>
      <c r="E6" s="583" t="s">
        <v>793</v>
      </c>
      <c r="F6" s="583" t="s">
        <v>15</v>
      </c>
      <c r="G6" s="591" t="s">
        <v>276</v>
      </c>
      <c r="I6" s="256" t="s">
        <v>16</v>
      </c>
      <c r="J6" s="257"/>
      <c r="K6" s="257"/>
      <c r="L6" s="257"/>
      <c r="M6" s="260" t="s">
        <v>734</v>
      </c>
      <c r="N6" s="261"/>
      <c r="O6" s="261"/>
      <c r="P6" s="261"/>
      <c r="Q6" s="257"/>
      <c r="R6" s="258"/>
    </row>
    <row r="7" spans="1:18" ht="26.25" customHeight="1" x14ac:dyDescent="0.2">
      <c r="A7" s="582"/>
      <c r="B7" s="585"/>
      <c r="C7" s="586"/>
      <c r="D7" s="583"/>
      <c r="E7" s="583"/>
      <c r="F7" s="583"/>
      <c r="G7" s="592"/>
      <c r="H7" s="20"/>
      <c r="I7" s="49" t="s">
        <v>12</v>
      </c>
      <c r="J7" s="46" t="s">
        <v>98</v>
      </c>
      <c r="K7" s="46" t="s">
        <v>97</v>
      </c>
      <c r="L7" s="47" t="s">
        <v>13</v>
      </c>
      <c r="M7" s="48" t="s">
        <v>14</v>
      </c>
      <c r="N7" s="48" t="s">
        <v>793</v>
      </c>
      <c r="O7" s="467" t="s">
        <v>1040</v>
      </c>
      <c r="P7" s="48" t="s">
        <v>777</v>
      </c>
      <c r="Q7" s="282" t="s">
        <v>777</v>
      </c>
      <c r="R7" s="46" t="s">
        <v>28</v>
      </c>
    </row>
    <row r="8" spans="1:18" s="19" customFormat="1" ht="35.450000000000003" customHeight="1" x14ac:dyDescent="0.2">
      <c r="A8" s="377">
        <v>1</v>
      </c>
      <c r="B8" s="377" t="s">
        <v>781</v>
      </c>
      <c r="C8" s="380">
        <v>37987</v>
      </c>
      <c r="D8" s="385" t="s">
        <v>1046</v>
      </c>
      <c r="E8" s="386" t="s">
        <v>1050</v>
      </c>
      <c r="F8" s="383">
        <v>1394</v>
      </c>
      <c r="G8" s="387">
        <f>IF(ISTEXT(F8)," ",IFERROR(VLOOKUP(SMALL(puan!$B$4:$C$111,COUNTIF(puan!$B$4:$C$111,"&lt;"&amp;F8)+1),puan!$B$4:$C$111,2,0),"    "))</f>
        <v>73</v>
      </c>
      <c r="H8" s="22"/>
      <c r="I8" s="377">
        <v>1</v>
      </c>
      <c r="J8" s="378" t="s">
        <v>186</v>
      </c>
      <c r="K8" s="379" t="s">
        <v>781</v>
      </c>
      <c r="L8" s="380">
        <v>37987</v>
      </c>
      <c r="M8" s="381" t="s">
        <v>1046</v>
      </c>
      <c r="N8" s="488" t="s">
        <v>1050</v>
      </c>
      <c r="O8" s="468">
        <v>1394</v>
      </c>
      <c r="P8" s="382"/>
      <c r="Q8" s="383"/>
      <c r="R8" s="379"/>
    </row>
    <row r="9" spans="1:18" s="19" customFormat="1" ht="35.450000000000003" customHeight="1" x14ac:dyDescent="0.2">
      <c r="A9" s="377">
        <v>2</v>
      </c>
      <c r="B9" s="377" t="s">
        <v>781</v>
      </c>
      <c r="C9" s="380">
        <v>37987</v>
      </c>
      <c r="D9" s="385" t="s">
        <v>1054</v>
      </c>
      <c r="E9" s="386" t="s">
        <v>1050</v>
      </c>
      <c r="F9" s="383">
        <v>1415</v>
      </c>
      <c r="G9" s="387">
        <f>IF(ISTEXT(F9)," ",IFERROR(VLOOKUP(SMALL(puan!$B$4:$C$111,COUNTIF(puan!$B$4:$C$111,"&lt;"&amp;F9)+1),puan!$B$4:$C$111,2,0),"    "))</f>
        <v>69</v>
      </c>
      <c r="H9" s="22"/>
      <c r="I9" s="377">
        <v>2</v>
      </c>
      <c r="J9" s="378" t="s">
        <v>187</v>
      </c>
      <c r="K9" s="379" t="s">
        <v>781</v>
      </c>
      <c r="L9" s="380">
        <v>37987</v>
      </c>
      <c r="M9" s="381" t="s">
        <v>1054</v>
      </c>
      <c r="N9" s="488" t="s">
        <v>1050</v>
      </c>
      <c r="O9" s="468">
        <v>1415</v>
      </c>
      <c r="P9" s="382"/>
      <c r="Q9" s="383"/>
      <c r="R9" s="379"/>
    </row>
    <row r="10" spans="1:18" s="19" customFormat="1" ht="35.450000000000003" customHeight="1" x14ac:dyDescent="0.2">
      <c r="A10" s="377">
        <v>3</v>
      </c>
      <c r="B10" s="377" t="s">
        <v>781</v>
      </c>
      <c r="C10" s="380">
        <v>37987</v>
      </c>
      <c r="D10" s="385" t="s">
        <v>1060</v>
      </c>
      <c r="E10" s="386" t="s">
        <v>1050</v>
      </c>
      <c r="F10" s="383">
        <v>1436</v>
      </c>
      <c r="G10" s="387">
        <f>IF(ISTEXT(F10)," ",IFERROR(VLOOKUP(SMALL(puan!$B$4:$C$111,COUNTIF(puan!$B$4:$C$111,"&lt;"&amp;F10)+1),puan!$B$4:$C$111,2,0),"    "))</f>
        <v>65</v>
      </c>
      <c r="H10" s="22"/>
      <c r="I10" s="377">
        <v>3</v>
      </c>
      <c r="J10" s="378" t="s">
        <v>188</v>
      </c>
      <c r="K10" s="379" t="s">
        <v>781</v>
      </c>
      <c r="L10" s="380">
        <v>37987</v>
      </c>
      <c r="M10" s="381" t="s">
        <v>1055</v>
      </c>
      <c r="N10" s="488" t="s">
        <v>1050</v>
      </c>
      <c r="O10" s="468">
        <v>1436</v>
      </c>
      <c r="P10" s="382"/>
      <c r="Q10" s="383"/>
      <c r="R10" s="379"/>
    </row>
    <row r="11" spans="1:18" s="19" customFormat="1" ht="35.450000000000003" customHeight="1" x14ac:dyDescent="0.2">
      <c r="A11" s="377">
        <v>4</v>
      </c>
      <c r="B11" s="377" t="s">
        <v>781</v>
      </c>
      <c r="C11" s="380">
        <v>37987</v>
      </c>
      <c r="D11" s="385" t="s">
        <v>1047</v>
      </c>
      <c r="E11" s="386" t="s">
        <v>1050</v>
      </c>
      <c r="F11" s="383">
        <v>1484</v>
      </c>
      <c r="G11" s="387">
        <f>IF(ISTEXT(F11)," ",IFERROR(VLOOKUP(SMALL(puan!$B$4:$C$111,COUNTIF(puan!$B$4:$C$111,"&lt;"&amp;F11)+1),puan!$B$4:$C$111,2,0),"    "))</f>
        <v>55</v>
      </c>
      <c r="H11" s="22"/>
      <c r="I11" s="377">
        <v>4</v>
      </c>
      <c r="J11" s="378" t="s">
        <v>189</v>
      </c>
      <c r="K11" s="379" t="s">
        <v>781</v>
      </c>
      <c r="L11" s="380">
        <v>37987</v>
      </c>
      <c r="M11" s="381" t="s">
        <v>1047</v>
      </c>
      <c r="N11" s="488" t="s">
        <v>1050</v>
      </c>
      <c r="O11" s="468">
        <v>1484</v>
      </c>
      <c r="P11" s="382"/>
      <c r="Q11" s="383"/>
      <c r="R11" s="379"/>
    </row>
    <row r="12" spans="1:18" s="19" customFormat="1" ht="35.450000000000003" customHeight="1" x14ac:dyDescent="0.2">
      <c r="A12" s="377">
        <v>5</v>
      </c>
      <c r="B12" s="377" t="s">
        <v>781</v>
      </c>
      <c r="C12" s="380">
        <v>37987</v>
      </c>
      <c r="D12" s="385" t="s">
        <v>1056</v>
      </c>
      <c r="E12" s="386" t="s">
        <v>1050</v>
      </c>
      <c r="F12" s="383">
        <v>1517</v>
      </c>
      <c r="G12" s="387">
        <f>IF(ISTEXT(F12)," ",IFERROR(VLOOKUP(SMALL(puan!$B$4:$C$111,COUNTIF(puan!$B$4:$C$111,"&lt;"&amp;F12)+1),puan!$B$4:$C$111,2,0),"    "))</f>
        <v>49</v>
      </c>
      <c r="H12" s="22"/>
      <c r="I12" s="377">
        <v>5</v>
      </c>
      <c r="J12" s="378" t="s">
        <v>190</v>
      </c>
      <c r="K12" s="379" t="s">
        <v>781</v>
      </c>
      <c r="L12" s="380">
        <v>37987</v>
      </c>
      <c r="M12" s="381" t="s">
        <v>1056</v>
      </c>
      <c r="N12" s="488" t="s">
        <v>1050</v>
      </c>
      <c r="O12" s="468">
        <v>1517</v>
      </c>
      <c r="P12" s="382"/>
      <c r="Q12" s="383"/>
      <c r="R12" s="379"/>
    </row>
    <row r="13" spans="1:18" s="19" customFormat="1" ht="35.450000000000003" customHeight="1" x14ac:dyDescent="0.2">
      <c r="A13" s="377">
        <v>6</v>
      </c>
      <c r="B13" s="377" t="s">
        <v>781</v>
      </c>
      <c r="C13" s="380">
        <v>37987</v>
      </c>
      <c r="D13" s="385" t="s">
        <v>1057</v>
      </c>
      <c r="E13" s="386" t="s">
        <v>1050</v>
      </c>
      <c r="F13" s="383">
        <v>1544</v>
      </c>
      <c r="G13" s="387">
        <f>IF(ISTEXT(F13)," ",IFERROR(VLOOKUP(SMALL(puan!$B$4:$C$111,COUNTIF(puan!$B$4:$C$111,"&lt;"&amp;F13)+1),puan!$B$4:$C$111,2,0),"    "))</f>
        <v>46</v>
      </c>
      <c r="H13" s="22"/>
      <c r="I13" s="377">
        <v>6</v>
      </c>
      <c r="J13" s="378" t="s">
        <v>191</v>
      </c>
      <c r="K13" s="379" t="s">
        <v>781</v>
      </c>
      <c r="L13" s="380">
        <v>37987</v>
      </c>
      <c r="M13" s="381" t="s">
        <v>1057</v>
      </c>
      <c r="N13" s="488" t="s">
        <v>1050</v>
      </c>
      <c r="O13" s="468">
        <v>1544</v>
      </c>
      <c r="P13" s="382"/>
      <c r="Q13" s="383"/>
      <c r="R13" s="379"/>
    </row>
    <row r="14" spans="1:18" s="19" customFormat="1" ht="35.450000000000003" customHeight="1" x14ac:dyDescent="0.2">
      <c r="A14" s="377">
        <v>7</v>
      </c>
      <c r="B14" s="377" t="s">
        <v>781</v>
      </c>
      <c r="C14" s="380">
        <v>37987</v>
      </c>
      <c r="D14" s="385" t="s">
        <v>1045</v>
      </c>
      <c r="E14" s="386" t="s">
        <v>1050</v>
      </c>
      <c r="F14" s="383">
        <v>1566</v>
      </c>
      <c r="G14" s="387">
        <f>IF(ISTEXT(F14)," ",IFERROR(VLOOKUP(SMALL(puan!$B$4:$C$111,COUNTIF(puan!$B$4:$C$111,"&lt;"&amp;F14)+1),puan!$B$4:$C$111,2,0),"    "))</f>
        <v>44</v>
      </c>
      <c r="H14" s="22"/>
      <c r="I14" s="377">
        <v>7</v>
      </c>
      <c r="J14" s="378" t="s">
        <v>192</v>
      </c>
      <c r="K14" s="379" t="s">
        <v>781</v>
      </c>
      <c r="L14" s="380">
        <v>37987</v>
      </c>
      <c r="M14" s="381" t="s">
        <v>1045</v>
      </c>
      <c r="N14" s="488" t="s">
        <v>1050</v>
      </c>
      <c r="O14" s="468">
        <v>1566</v>
      </c>
      <c r="P14" s="382"/>
      <c r="Q14" s="383"/>
      <c r="R14" s="379"/>
    </row>
    <row r="15" spans="1:18" s="19" customFormat="1" ht="35.450000000000003" customHeight="1" x14ac:dyDescent="0.2">
      <c r="A15" s="377">
        <v>8</v>
      </c>
      <c r="B15" s="377" t="s">
        <v>781</v>
      </c>
      <c r="C15" s="380">
        <v>37987</v>
      </c>
      <c r="D15" s="385" t="s">
        <v>1044</v>
      </c>
      <c r="E15" s="386" t="s">
        <v>1050</v>
      </c>
      <c r="F15" s="383">
        <v>1685</v>
      </c>
      <c r="G15" s="387">
        <f>IF(ISTEXT(F15)," ",IFERROR(VLOOKUP(SMALL(puan!$B$4:$C$111,COUNTIF(puan!$B$4:$C$111,"&lt;"&amp;F15)+1),puan!$B$4:$C$111,2,0),"    "))</f>
        <v>32</v>
      </c>
      <c r="H15" s="22"/>
      <c r="I15" s="377">
        <v>8</v>
      </c>
      <c r="J15" s="378" t="s">
        <v>193</v>
      </c>
      <c r="K15" s="379" t="s">
        <v>781</v>
      </c>
      <c r="L15" s="380">
        <v>37987</v>
      </c>
      <c r="M15" s="381" t="s">
        <v>1044</v>
      </c>
      <c r="N15" s="488" t="s">
        <v>1050</v>
      </c>
      <c r="O15" s="468">
        <v>1685</v>
      </c>
      <c r="P15" s="382"/>
      <c r="Q15" s="383"/>
      <c r="R15" s="379"/>
    </row>
    <row r="16" spans="1:18" s="19" customFormat="1" ht="35.450000000000003" hidden="1" customHeight="1" x14ac:dyDescent="0.2">
      <c r="A16" s="377"/>
      <c r="B16" s="377"/>
      <c r="C16" s="380"/>
      <c r="D16" s="385"/>
      <c r="E16" s="386"/>
      <c r="F16" s="383"/>
      <c r="G16" s="387" t="str">
        <f>IF(ISTEXT(F16)," ",IFERROR(VLOOKUP(SMALL(puan!$B$4:$C$111,COUNTIF(puan!$B$4:$C$111,"&lt;"&amp;F16)+1),puan!$B$4:$C$111,2,0),"    "))</f>
        <v xml:space="preserve">    </v>
      </c>
      <c r="H16" s="22"/>
      <c r="I16" s="256" t="s">
        <v>17</v>
      </c>
      <c r="J16" s="257"/>
      <c r="K16" s="257"/>
      <c r="L16" s="257"/>
      <c r="M16" s="260" t="s">
        <v>734</v>
      </c>
      <c r="N16" s="261"/>
      <c r="O16" s="261"/>
      <c r="P16" s="261"/>
      <c r="Q16" s="257"/>
      <c r="R16" s="258"/>
    </row>
    <row r="17" spans="1:18" s="19" customFormat="1" ht="35.450000000000003" hidden="1" customHeight="1" x14ac:dyDescent="0.2">
      <c r="A17" s="377"/>
      <c r="B17" s="377"/>
      <c r="C17" s="380"/>
      <c r="D17" s="385"/>
      <c r="E17" s="386"/>
      <c r="F17" s="383"/>
      <c r="G17" s="387" t="str">
        <f>IF(ISTEXT(F17)," ",IFERROR(VLOOKUP(SMALL(puan!$B$4:$C$111,COUNTIF(puan!$B$4:$C$111,"&lt;"&amp;F17)+1),puan!$B$4:$C$111,2,0),"    "))</f>
        <v xml:space="preserve">    </v>
      </c>
      <c r="H17" s="22"/>
      <c r="I17" s="49" t="s">
        <v>12</v>
      </c>
      <c r="J17" s="46" t="s">
        <v>98</v>
      </c>
      <c r="K17" s="46" t="s">
        <v>97</v>
      </c>
      <c r="L17" s="47" t="s">
        <v>13</v>
      </c>
      <c r="M17" s="48" t="s">
        <v>14</v>
      </c>
      <c r="N17" s="48" t="s">
        <v>793</v>
      </c>
      <c r="O17" s="467" t="s">
        <v>1040</v>
      </c>
      <c r="P17" s="48" t="s">
        <v>777</v>
      </c>
      <c r="Q17" s="282" t="s">
        <v>777</v>
      </c>
      <c r="R17" s="46" t="s">
        <v>28</v>
      </c>
    </row>
    <row r="18" spans="1:18" s="19" customFormat="1" ht="35.450000000000003" hidden="1" customHeight="1" x14ac:dyDescent="0.2">
      <c r="A18" s="377"/>
      <c r="B18" s="377"/>
      <c r="C18" s="380"/>
      <c r="D18" s="385"/>
      <c r="E18" s="386"/>
      <c r="F18" s="383"/>
      <c r="G18" s="387" t="str">
        <f>IF(ISTEXT(F18)," ",IFERROR(VLOOKUP(SMALL(puan!$B$4:$C$111,COUNTIF(puan!$B$4:$C$111,"&lt;"&amp;F18)+1),puan!$B$4:$C$111,2,0),"    "))</f>
        <v xml:space="preserve">    </v>
      </c>
      <c r="H18" s="22"/>
      <c r="I18" s="377">
        <v>1</v>
      </c>
      <c r="J18" s="378" t="s">
        <v>194</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468" t="str">
        <f>IF(IF(OR(P18="NM",P18="DNF",P18="DNS",P18="DQ",P18=""),P18,(ROUNDUP(P18,)+24))=0," ",IF(OR(P18="NM",P18="DNF",P18="DNS",P18="DQ",P18=""),P18,(ROUNDUP(P18,)+24)))</f>
        <v xml:space="preserve"> </v>
      </c>
      <c r="P18" s="382"/>
      <c r="Q18" s="383"/>
      <c r="R18" s="379"/>
    </row>
    <row r="19" spans="1:18" s="19" customFormat="1" ht="35.450000000000003" hidden="1" customHeight="1" x14ac:dyDescent="0.2">
      <c r="A19" s="377"/>
      <c r="B19" s="377"/>
      <c r="C19" s="380"/>
      <c r="D19" s="385"/>
      <c r="E19" s="386"/>
      <c r="F19" s="383"/>
      <c r="G19" s="387" t="str">
        <f>IF(ISTEXT(F19)," ",IFERROR(VLOOKUP(SMALL(puan!$B$4:$C$111,COUNTIF(puan!$B$4:$C$111,"&lt;"&amp;F19)+1),puan!$B$4:$C$111,2,0),"    "))</f>
        <v xml:space="preserve">    </v>
      </c>
      <c r="H19" s="22"/>
      <c r="I19" s="377">
        <v>2</v>
      </c>
      <c r="J19" s="378" t="s">
        <v>195</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468" t="str">
        <f t="shared" ref="O19:O25" si="0">IF(IF(OR(P19="NM",P19="DNF",P19="DNS",P19="DQ",P19=""),P19,(ROUNDUP(P19,)+24))=0," ",IF(OR(P19="NM",P19="DNF",P19="DNS",P19="DQ",P19=""),P19,(ROUNDUP(P19,)+24)))</f>
        <v xml:space="preserve"> </v>
      </c>
      <c r="P19" s="382"/>
      <c r="Q19" s="383"/>
      <c r="R19" s="379"/>
    </row>
    <row r="20" spans="1:18" s="19" customFormat="1" ht="35.450000000000003" hidden="1" customHeight="1" x14ac:dyDescent="0.2">
      <c r="A20" s="377"/>
      <c r="B20" s="377"/>
      <c r="C20" s="380"/>
      <c r="D20" s="385"/>
      <c r="E20" s="386"/>
      <c r="F20" s="383"/>
      <c r="G20" s="387" t="str">
        <f>IF(ISTEXT(F20)," ",IFERROR(VLOOKUP(SMALL(puan!$B$4:$C$111,COUNTIF(puan!$B$4:$C$111,"&lt;"&amp;F20)+1),puan!$B$4:$C$111,2,0),"    "))</f>
        <v xml:space="preserve">    </v>
      </c>
      <c r="H20" s="22"/>
      <c r="I20" s="377">
        <v>3</v>
      </c>
      <c r="J20" s="378" t="s">
        <v>196</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68" t="str">
        <f t="shared" si="0"/>
        <v xml:space="preserve"> </v>
      </c>
      <c r="P20" s="382"/>
      <c r="Q20" s="383"/>
      <c r="R20" s="379"/>
    </row>
    <row r="21" spans="1:18" s="19" customFormat="1" ht="35.450000000000003" hidden="1" customHeight="1" x14ac:dyDescent="0.2">
      <c r="A21" s="377"/>
      <c r="B21" s="377"/>
      <c r="C21" s="380"/>
      <c r="D21" s="385"/>
      <c r="E21" s="386"/>
      <c r="F21" s="383"/>
      <c r="G21" s="387" t="str">
        <f>IF(ISTEXT(F21)," ",IFERROR(VLOOKUP(SMALL(puan!$B$4:$C$111,COUNTIF(puan!$B$4:$C$111,"&lt;"&amp;F21)+1),puan!$B$4:$C$111,2,0),"    "))</f>
        <v xml:space="preserve">    </v>
      </c>
      <c r="H21" s="22"/>
      <c r="I21" s="377">
        <v>4</v>
      </c>
      <c r="J21" s="378" t="s">
        <v>197</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68" t="str">
        <f t="shared" si="0"/>
        <v xml:space="preserve"> </v>
      </c>
      <c r="P21" s="382"/>
      <c r="Q21" s="383"/>
      <c r="R21" s="379"/>
    </row>
    <row r="22" spans="1:18" s="19" customFormat="1" ht="35.450000000000003" hidden="1" customHeight="1" x14ac:dyDescent="0.2">
      <c r="A22" s="377"/>
      <c r="B22" s="377"/>
      <c r="C22" s="380"/>
      <c r="D22" s="385"/>
      <c r="E22" s="386"/>
      <c r="F22" s="383"/>
      <c r="G22" s="387" t="str">
        <f>IF(ISTEXT(F22)," ",IFERROR(VLOOKUP(SMALL(puan!$B$4:$C$111,COUNTIF(puan!$B$4:$C$111,"&lt;"&amp;F22)+1),puan!$B$4:$C$111,2,0),"    "))</f>
        <v xml:space="preserve">    </v>
      </c>
      <c r="H22" s="22"/>
      <c r="I22" s="377">
        <v>5</v>
      </c>
      <c r="J22" s="378" t="s">
        <v>198</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68" t="str">
        <f t="shared" si="0"/>
        <v xml:space="preserve"> </v>
      </c>
      <c r="P22" s="382"/>
      <c r="Q22" s="383"/>
      <c r="R22" s="379"/>
    </row>
    <row r="23" spans="1:18" s="19" customFormat="1" ht="35.450000000000003" hidden="1" customHeight="1" x14ac:dyDescent="0.2">
      <c r="A23" s="377"/>
      <c r="B23" s="377"/>
      <c r="C23" s="380"/>
      <c r="D23" s="385"/>
      <c r="E23" s="386"/>
      <c r="F23" s="383"/>
      <c r="G23" s="387" t="str">
        <f>IF(ISTEXT(F23)," ",IFERROR(VLOOKUP(SMALL(puan!$B$4:$C$111,COUNTIF(puan!$B$4:$C$111,"&lt;"&amp;F23)+1),puan!$B$4:$C$111,2,0),"    "))</f>
        <v xml:space="preserve">    </v>
      </c>
      <c r="H23" s="22"/>
      <c r="I23" s="377">
        <v>6</v>
      </c>
      <c r="J23" s="378" t="s">
        <v>199</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68" t="str">
        <f t="shared" si="0"/>
        <v xml:space="preserve"> </v>
      </c>
      <c r="P23" s="447"/>
      <c r="Q23" s="383"/>
      <c r="R23" s="379"/>
    </row>
    <row r="24" spans="1:18" s="19" customFormat="1" ht="35.450000000000003" hidden="1" customHeight="1" x14ac:dyDescent="0.2">
      <c r="A24" s="377"/>
      <c r="B24" s="377"/>
      <c r="C24" s="380"/>
      <c r="D24" s="385"/>
      <c r="E24" s="386"/>
      <c r="F24" s="383"/>
      <c r="G24" s="387" t="str">
        <f>IF(ISTEXT(F24)," ",IFERROR(VLOOKUP(SMALL(puan!$B$4:$C$111,COUNTIF(puan!$B$4:$C$111,"&lt;"&amp;F24)+1),puan!$B$4:$C$111,2,0),"    "))</f>
        <v xml:space="preserve">    </v>
      </c>
      <c r="H24" s="22"/>
      <c r="I24" s="377">
        <v>7</v>
      </c>
      <c r="J24" s="378" t="s">
        <v>200</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68" t="str">
        <f t="shared" si="0"/>
        <v xml:space="preserve"> </v>
      </c>
      <c r="P24" s="382"/>
      <c r="Q24" s="383"/>
      <c r="R24" s="379"/>
    </row>
    <row r="25" spans="1:18" s="19" customFormat="1" ht="35.450000000000003" hidden="1" customHeight="1" x14ac:dyDescent="0.2">
      <c r="A25" s="377"/>
      <c r="B25" s="377"/>
      <c r="C25" s="380"/>
      <c r="D25" s="385"/>
      <c r="E25" s="386"/>
      <c r="F25" s="383"/>
      <c r="G25" s="387" t="str">
        <f>IF(ISTEXT(F25)," ",IFERROR(VLOOKUP(SMALL(puan!$B$4:$C$111,COUNTIF(puan!$B$4:$C$111,"&lt;"&amp;F25)+1),puan!$B$4:$C$111,2,0),"    "))</f>
        <v xml:space="preserve">    </v>
      </c>
      <c r="H25" s="22"/>
      <c r="I25" s="377">
        <v>8</v>
      </c>
      <c r="J25" s="378" t="s">
        <v>201</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68" t="str">
        <f t="shared" si="0"/>
        <v xml:space="preserve"> </v>
      </c>
      <c r="P25" s="382"/>
      <c r="Q25" s="383"/>
      <c r="R25" s="379"/>
    </row>
    <row r="26" spans="1:18" s="19" customFormat="1" ht="35.450000000000003" hidden="1" customHeight="1" x14ac:dyDescent="0.2">
      <c r="A26" s="377"/>
      <c r="B26" s="377"/>
      <c r="C26" s="380"/>
      <c r="D26" s="385"/>
      <c r="E26" s="386"/>
      <c r="F26" s="383"/>
      <c r="G26" s="387" t="str">
        <f>IF(ISTEXT(F26)," ",IFERROR(VLOOKUP(SMALL(puan!$B$4:$C$111,COUNTIF(puan!$B$4:$C$111,"&lt;"&amp;F26)+1),puan!$B$4:$C$111,2,0),"    "))</f>
        <v xml:space="preserve">    </v>
      </c>
      <c r="H26" s="22"/>
      <c r="I26" s="256" t="s">
        <v>18</v>
      </c>
      <c r="J26" s="257"/>
      <c r="K26" s="257"/>
      <c r="L26" s="257"/>
      <c r="M26" s="260" t="s">
        <v>734</v>
      </c>
      <c r="N26" s="261"/>
      <c r="O26" s="261"/>
      <c r="P26" s="261"/>
      <c r="Q26" s="257"/>
      <c r="R26" s="258"/>
    </row>
    <row r="27" spans="1:18" s="19" customFormat="1" ht="35.450000000000003" hidden="1" customHeight="1" x14ac:dyDescent="0.2">
      <c r="A27" s="377"/>
      <c r="B27" s="377"/>
      <c r="C27" s="380"/>
      <c r="D27" s="385"/>
      <c r="E27" s="386"/>
      <c r="F27" s="383"/>
      <c r="G27" s="387" t="str">
        <f>IF(ISTEXT(F27)," ",IFERROR(VLOOKUP(SMALL(puan!$B$4:$C$111,COUNTIF(puan!$B$4:$C$111,"&lt;"&amp;F27)+1),puan!$B$4:$C$111,2,0),"    "))</f>
        <v xml:space="preserve">    </v>
      </c>
      <c r="H27" s="22"/>
      <c r="I27" s="49" t="s">
        <v>12</v>
      </c>
      <c r="J27" s="46" t="s">
        <v>98</v>
      </c>
      <c r="K27" s="46" t="s">
        <v>97</v>
      </c>
      <c r="L27" s="47" t="s">
        <v>13</v>
      </c>
      <c r="M27" s="48" t="s">
        <v>14</v>
      </c>
      <c r="N27" s="48" t="s">
        <v>793</v>
      </c>
      <c r="O27" s="467" t="s">
        <v>1040</v>
      </c>
      <c r="P27" s="48" t="s">
        <v>777</v>
      </c>
      <c r="Q27" s="282" t="s">
        <v>777</v>
      </c>
      <c r="R27" s="46" t="s">
        <v>28</v>
      </c>
    </row>
    <row r="28" spans="1:18" s="19" customFormat="1" ht="35.450000000000003" hidden="1" customHeight="1" x14ac:dyDescent="0.2">
      <c r="A28" s="377"/>
      <c r="B28" s="377"/>
      <c r="C28" s="380"/>
      <c r="D28" s="385"/>
      <c r="E28" s="386"/>
      <c r="F28" s="383"/>
      <c r="G28" s="387" t="str">
        <f>IF(ISTEXT(F28)," ",IFERROR(VLOOKUP(SMALL(puan!$B$4:$C$111,COUNTIF(puan!$B$4:$C$111,"&lt;"&amp;F28)+1),puan!$B$4:$C$111,2,0),"    "))</f>
        <v xml:space="preserve">    </v>
      </c>
      <c r="H28" s="22"/>
      <c r="I28" s="377">
        <v>1</v>
      </c>
      <c r="J28" s="378" t="s">
        <v>202</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68" t="str">
        <f>IF(IF(OR(P28="NM",P28="DNF",P28="DNS",P28="DQ",P28=""),P28,(ROUNDUP(P28,)+24))=0," ",IF(OR(P28="NM",P28="DNF",P28="DNS",P28="DQ",P28=""),P28,(ROUNDUP(P28,)+24)))</f>
        <v xml:space="preserve"> </v>
      </c>
      <c r="P28" s="382"/>
      <c r="Q28" s="383"/>
      <c r="R28" s="379"/>
    </row>
    <row r="29" spans="1:18" s="19" customFormat="1" ht="35.450000000000003" hidden="1" customHeight="1" x14ac:dyDescent="0.2">
      <c r="A29" s="377"/>
      <c r="B29" s="377"/>
      <c r="C29" s="380"/>
      <c r="D29" s="385"/>
      <c r="E29" s="386"/>
      <c r="F29" s="383"/>
      <c r="G29" s="387" t="str">
        <f>IF(ISTEXT(F29)," ",IFERROR(VLOOKUP(SMALL(puan!$B$4:$C$111,COUNTIF(puan!$B$4:$C$111,"&lt;"&amp;F29)+1),puan!$B$4:$C$111,2,0),"    "))</f>
        <v xml:space="preserve">    </v>
      </c>
      <c r="H29" s="22"/>
      <c r="I29" s="377">
        <v>2</v>
      </c>
      <c r="J29" s="378" t="s">
        <v>203</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468" t="str">
        <f t="shared" ref="O29:O35" si="1">IF(IF(OR(P29="NM",P29="DNF",P29="DNS",P29="DQ",P29=""),P29,(ROUNDUP(P29,)+24))=0," ",IF(OR(P29="NM",P29="DNF",P29="DNS",P29="DQ",P29=""),P29,(ROUNDUP(P29,)+24)))</f>
        <v xml:space="preserve"> </v>
      </c>
      <c r="P29" s="382"/>
      <c r="Q29" s="383"/>
      <c r="R29" s="379"/>
    </row>
    <row r="30" spans="1:18" s="19" customFormat="1" ht="35.450000000000003" hidden="1" customHeight="1" x14ac:dyDescent="0.2">
      <c r="A30" s="377"/>
      <c r="B30" s="377"/>
      <c r="C30" s="380"/>
      <c r="D30" s="385"/>
      <c r="E30" s="386"/>
      <c r="F30" s="383"/>
      <c r="G30" s="387" t="str">
        <f>IF(ISTEXT(F30)," ",IFERROR(VLOOKUP(SMALL(puan!$B$4:$C$111,COUNTIF(puan!$B$4:$C$111,"&lt;"&amp;F30)+1),puan!$B$4:$C$111,2,0),"    "))</f>
        <v xml:space="preserve">    </v>
      </c>
      <c r="H30" s="22"/>
      <c r="I30" s="377">
        <v>3</v>
      </c>
      <c r="J30" s="378" t="s">
        <v>204</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468" t="str">
        <f t="shared" si="1"/>
        <v xml:space="preserve"> </v>
      </c>
      <c r="P30" s="382"/>
      <c r="Q30" s="383"/>
      <c r="R30" s="379"/>
    </row>
    <row r="31" spans="1:18" s="19" customFormat="1" ht="35.450000000000003" hidden="1" customHeight="1" x14ac:dyDescent="0.2">
      <c r="A31" s="377"/>
      <c r="B31" s="377"/>
      <c r="C31" s="380"/>
      <c r="D31" s="385"/>
      <c r="E31" s="386"/>
      <c r="F31" s="383"/>
      <c r="G31" s="387" t="str">
        <f>IF(ISTEXT(F31)," ",IFERROR(VLOOKUP(SMALL(puan!$B$4:$C$111,COUNTIF(puan!$B$4:$C$111,"&lt;"&amp;F31)+1),puan!$B$4:$C$111,2,0),"    "))</f>
        <v xml:space="preserve">    </v>
      </c>
      <c r="H31" s="22"/>
      <c r="I31" s="377">
        <v>4</v>
      </c>
      <c r="J31" s="378" t="s">
        <v>205</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68" t="str">
        <f t="shared" si="1"/>
        <v xml:space="preserve"> </v>
      </c>
      <c r="P31" s="448"/>
      <c r="Q31" s="383"/>
      <c r="R31" s="379"/>
    </row>
    <row r="32" spans="1:18" s="19" customFormat="1" ht="35.450000000000003" hidden="1" customHeight="1" x14ac:dyDescent="0.2">
      <c r="A32" s="377"/>
      <c r="B32" s="377"/>
      <c r="C32" s="380"/>
      <c r="D32" s="385"/>
      <c r="E32" s="386"/>
      <c r="F32" s="383"/>
      <c r="G32" s="387" t="str">
        <f>IF(ISTEXT(F32)," ",IFERROR(VLOOKUP(SMALL(puan!$B$4:$C$111,COUNTIF(puan!$B$4:$C$111,"&lt;"&amp;F32)+1),puan!$B$4:$C$111,2,0),"    "))</f>
        <v xml:space="preserve">    </v>
      </c>
      <c r="H32" s="22"/>
      <c r="I32" s="377">
        <v>5</v>
      </c>
      <c r="J32" s="378" t="s">
        <v>206</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68" t="str">
        <f t="shared" si="1"/>
        <v xml:space="preserve"> </v>
      </c>
      <c r="P32" s="382"/>
      <c r="Q32" s="383"/>
      <c r="R32" s="379"/>
    </row>
    <row r="33" spans="1:18" s="19" customFormat="1" ht="35.450000000000003" hidden="1" customHeight="1" x14ac:dyDescent="0.2">
      <c r="A33" s="377"/>
      <c r="B33" s="377"/>
      <c r="C33" s="380"/>
      <c r="D33" s="385"/>
      <c r="E33" s="386"/>
      <c r="F33" s="383"/>
      <c r="G33" s="387" t="str">
        <f>IF(ISTEXT(F33)," ",IFERROR(VLOOKUP(SMALL(puan!$B$4:$C$111,COUNTIF(puan!$B$4:$C$111,"&lt;"&amp;F33)+1),puan!$B$4:$C$111,2,0),"    "))</f>
        <v xml:space="preserve">    </v>
      </c>
      <c r="H33" s="22"/>
      <c r="I33" s="377">
        <v>6</v>
      </c>
      <c r="J33" s="378" t="s">
        <v>207</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68" t="str">
        <f t="shared" si="1"/>
        <v xml:space="preserve"> </v>
      </c>
      <c r="P33" s="382"/>
      <c r="Q33" s="383"/>
      <c r="R33" s="379"/>
    </row>
    <row r="34" spans="1:18" s="19" customFormat="1" ht="35.450000000000003" hidden="1" customHeight="1" x14ac:dyDescent="0.2">
      <c r="A34" s="377"/>
      <c r="B34" s="377"/>
      <c r="C34" s="380"/>
      <c r="D34" s="385"/>
      <c r="E34" s="386"/>
      <c r="F34" s="383"/>
      <c r="G34" s="387" t="str">
        <f>IF(ISTEXT(F34)," ",IFERROR(VLOOKUP(SMALL(puan!$B$4:$C$111,COUNTIF(puan!$B$4:$C$111,"&lt;"&amp;F34)+1),puan!$B$4:$C$111,2,0),"    "))</f>
        <v xml:space="preserve">    </v>
      </c>
      <c r="H34" s="22"/>
      <c r="I34" s="377">
        <v>7</v>
      </c>
      <c r="J34" s="378" t="s">
        <v>208</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468" t="str">
        <f t="shared" si="1"/>
        <v xml:space="preserve"> </v>
      </c>
      <c r="P34" s="382"/>
      <c r="Q34" s="383"/>
      <c r="R34" s="379"/>
    </row>
    <row r="35" spans="1:18" s="19" customFormat="1" ht="35.450000000000003" hidden="1" customHeight="1" x14ac:dyDescent="0.2">
      <c r="A35" s="377"/>
      <c r="B35" s="377"/>
      <c r="C35" s="380"/>
      <c r="D35" s="385"/>
      <c r="E35" s="386"/>
      <c r="F35" s="383"/>
      <c r="G35" s="387" t="str">
        <f>IF(ISTEXT(F35)," ",IFERROR(VLOOKUP(SMALL(puan!$B$4:$C$111,COUNTIF(puan!$B$4:$C$111,"&lt;"&amp;F35)+1),puan!$B$4:$C$111,2,0),"    "))</f>
        <v xml:space="preserve">    </v>
      </c>
      <c r="H35" s="22"/>
      <c r="I35" s="377">
        <v>8</v>
      </c>
      <c r="J35" s="378" t="s">
        <v>209</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468" t="str">
        <f t="shared" si="1"/>
        <v xml:space="preserve"> </v>
      </c>
      <c r="P35" s="382"/>
      <c r="Q35" s="383"/>
      <c r="R35" s="379"/>
    </row>
    <row r="36" spans="1:18" s="19" customFormat="1" ht="35.450000000000003" hidden="1" customHeight="1" x14ac:dyDescent="0.2">
      <c r="A36" s="377"/>
      <c r="B36" s="377"/>
      <c r="C36" s="380"/>
      <c r="D36" s="385"/>
      <c r="E36" s="386"/>
      <c r="F36" s="383"/>
      <c r="G36" s="387" t="str">
        <f>IF(ISTEXT(F36)," ",IFERROR(VLOOKUP(SMALL(puan!$B$4:$C$111,COUNTIF(puan!$B$4:$C$111,"&lt;"&amp;F36)+1),puan!$B$4:$C$111,2,0),"    "))</f>
        <v xml:space="preserve">    </v>
      </c>
      <c r="H36" s="22"/>
      <c r="I36" s="256" t="s">
        <v>44</v>
      </c>
      <c r="J36" s="257"/>
      <c r="K36" s="257"/>
      <c r="L36" s="257"/>
      <c r="M36" s="260" t="s">
        <v>734</v>
      </c>
      <c r="N36" s="261"/>
      <c r="O36" s="261"/>
      <c r="P36" s="261"/>
      <c r="Q36" s="257"/>
      <c r="R36" s="258"/>
    </row>
    <row r="37" spans="1:18" s="19" customFormat="1" ht="35.450000000000003" hidden="1" customHeight="1" x14ac:dyDescent="0.2">
      <c r="A37" s="377"/>
      <c r="B37" s="377"/>
      <c r="C37" s="380"/>
      <c r="D37" s="385"/>
      <c r="E37" s="386"/>
      <c r="F37" s="383"/>
      <c r="G37" s="387" t="str">
        <f>IF(ISTEXT(F37)," ",IFERROR(VLOOKUP(SMALL(puan!$B$4:$C$111,COUNTIF(puan!$B$4:$C$111,"&lt;"&amp;F37)+1),puan!$B$4:$C$111,2,0),"    "))</f>
        <v xml:space="preserve">    </v>
      </c>
      <c r="H37" s="22"/>
      <c r="I37" s="49" t="s">
        <v>12</v>
      </c>
      <c r="J37" s="46" t="s">
        <v>98</v>
      </c>
      <c r="K37" s="46" t="s">
        <v>97</v>
      </c>
      <c r="L37" s="47" t="s">
        <v>13</v>
      </c>
      <c r="M37" s="48" t="s">
        <v>14</v>
      </c>
      <c r="N37" s="48" t="s">
        <v>793</v>
      </c>
      <c r="O37" s="467" t="s">
        <v>1040</v>
      </c>
      <c r="P37" s="48" t="s">
        <v>777</v>
      </c>
      <c r="Q37" s="282" t="s">
        <v>777</v>
      </c>
      <c r="R37" s="46" t="s">
        <v>28</v>
      </c>
    </row>
    <row r="38" spans="1:18" s="19" customFormat="1" ht="35.450000000000003" hidden="1" customHeight="1" x14ac:dyDescent="0.2">
      <c r="A38" s="377"/>
      <c r="B38" s="377"/>
      <c r="C38" s="380"/>
      <c r="D38" s="385"/>
      <c r="E38" s="386"/>
      <c r="F38" s="383"/>
      <c r="G38" s="387" t="str">
        <f>IF(ISTEXT(F38)," ",IFERROR(VLOOKUP(SMALL(puan!$B$4:$C$111,COUNTIF(puan!$B$4:$C$111,"&lt;"&amp;F38)+1),puan!$B$4:$C$111,2,0),"    "))</f>
        <v xml:space="preserve">    </v>
      </c>
      <c r="H38" s="22"/>
      <c r="I38" s="377">
        <v>1</v>
      </c>
      <c r="J38" s="378" t="s">
        <v>210</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68" t="str">
        <f>IF(IF(OR(P38="NM",P38="DNF",P38="DNS",P38="DQ",P38=""),P38,(ROUNDUP(P38,)+24))=0," ",IF(OR(P38="NM",P38="DNF",P38="DNS",P38="DQ",P38=""),P38,(ROUNDUP(P38,)+24)))</f>
        <v xml:space="preserve"> </v>
      </c>
      <c r="P38" s="382"/>
      <c r="Q38" s="383"/>
      <c r="R38" s="379"/>
    </row>
    <row r="39" spans="1:18" s="19" customFormat="1" ht="35.450000000000003" hidden="1" customHeight="1" x14ac:dyDescent="0.2">
      <c r="A39" s="377"/>
      <c r="B39" s="377"/>
      <c r="C39" s="380"/>
      <c r="D39" s="385"/>
      <c r="E39" s="386"/>
      <c r="F39" s="383"/>
      <c r="G39" s="387" t="str">
        <f>IF(ISTEXT(F39)," ",IFERROR(VLOOKUP(SMALL(puan!$B$4:$C$111,COUNTIF(puan!$B$4:$C$111,"&lt;"&amp;F39)+1),puan!$B$4:$C$111,2,0),"    "))</f>
        <v xml:space="preserve">    </v>
      </c>
      <c r="H39" s="22"/>
      <c r="I39" s="377">
        <v>2</v>
      </c>
      <c r="J39" s="378" t="s">
        <v>211</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468" t="str">
        <f t="shared" ref="O39:O45" si="2">IF(IF(OR(P39="NM",P39="DNF",P39="DNS",P39="DQ",P39=""),P39,(ROUNDUP(P39,)+24))=0," ",IF(OR(P39="NM",P39="DNF",P39="DNS",P39="DQ",P39=""),P39,(ROUNDUP(P39,)+24)))</f>
        <v xml:space="preserve"> </v>
      </c>
      <c r="P39" s="382"/>
      <c r="Q39" s="383"/>
      <c r="R39" s="379"/>
    </row>
    <row r="40" spans="1:18" s="19" customFormat="1" ht="35.450000000000003" hidden="1" customHeight="1" x14ac:dyDescent="0.2">
      <c r="A40" s="377"/>
      <c r="B40" s="377"/>
      <c r="C40" s="380"/>
      <c r="D40" s="385"/>
      <c r="E40" s="386"/>
      <c r="F40" s="383"/>
      <c r="G40" s="387" t="str">
        <f>IF(ISTEXT(F40)," ",IFERROR(VLOOKUP(SMALL(puan!$B$4:$C$111,COUNTIF(puan!$B$4:$C$111,"&lt;"&amp;F40)+1),puan!$B$4:$C$111,2,0),"    "))</f>
        <v xml:space="preserve">    </v>
      </c>
      <c r="H40" s="22"/>
      <c r="I40" s="377">
        <v>3</v>
      </c>
      <c r="J40" s="378" t="s">
        <v>212</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468" t="str">
        <f t="shared" si="2"/>
        <v xml:space="preserve"> </v>
      </c>
      <c r="P40" s="382"/>
      <c r="Q40" s="383"/>
      <c r="R40" s="379"/>
    </row>
    <row r="41" spans="1:18" s="19" customFormat="1" ht="35.450000000000003" hidden="1" customHeight="1" x14ac:dyDescent="0.2">
      <c r="A41" s="377"/>
      <c r="B41" s="377"/>
      <c r="C41" s="380"/>
      <c r="D41" s="385"/>
      <c r="E41" s="386"/>
      <c r="F41" s="383"/>
      <c r="G41" s="387" t="str">
        <f>IF(ISTEXT(F41)," ",IFERROR(VLOOKUP(SMALL(puan!$B$4:$C$111,COUNTIF(puan!$B$4:$C$111,"&lt;"&amp;F41)+1),puan!$B$4:$C$111,2,0),"    "))</f>
        <v xml:space="preserve">    </v>
      </c>
      <c r="H41" s="22"/>
      <c r="I41" s="377">
        <v>4</v>
      </c>
      <c r="J41" s="378" t="s">
        <v>213</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468" t="str">
        <f t="shared" si="2"/>
        <v xml:space="preserve"> </v>
      </c>
      <c r="P41" s="382"/>
      <c r="Q41" s="383"/>
      <c r="R41" s="379"/>
    </row>
    <row r="42" spans="1:18" s="19" customFormat="1" ht="35.450000000000003" hidden="1" customHeight="1" x14ac:dyDescent="0.2">
      <c r="A42" s="377"/>
      <c r="B42" s="377"/>
      <c r="C42" s="380"/>
      <c r="D42" s="385"/>
      <c r="E42" s="386"/>
      <c r="F42" s="383"/>
      <c r="G42" s="387" t="str">
        <f>IF(ISTEXT(F42)," ",IFERROR(VLOOKUP(SMALL(puan!$B$4:$C$111,COUNTIF(puan!$B$4:$C$111,"&lt;"&amp;F42)+1),puan!$B$4:$C$111,2,0),"    "))</f>
        <v xml:space="preserve">    </v>
      </c>
      <c r="H42" s="22"/>
      <c r="I42" s="377">
        <v>5</v>
      </c>
      <c r="J42" s="378" t="s">
        <v>214</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68" t="str">
        <f t="shared" si="2"/>
        <v xml:space="preserve"> </v>
      </c>
      <c r="P42" s="382"/>
      <c r="Q42" s="383"/>
      <c r="R42" s="379"/>
    </row>
    <row r="43" spans="1:18" s="19" customFormat="1" ht="35.450000000000003" hidden="1" customHeight="1" x14ac:dyDescent="0.2">
      <c r="A43" s="377"/>
      <c r="B43" s="377"/>
      <c r="C43" s="380"/>
      <c r="D43" s="385"/>
      <c r="E43" s="386"/>
      <c r="F43" s="383"/>
      <c r="G43" s="387" t="str">
        <f>IF(ISTEXT(F43)," ",IFERROR(VLOOKUP(SMALL(puan!$B$4:$C$111,COUNTIF(puan!$B$4:$C$111,"&lt;"&amp;F43)+1),puan!$B$4:$C$111,2,0),"    "))</f>
        <v xml:space="preserve">    </v>
      </c>
      <c r="H43" s="22"/>
      <c r="I43" s="377">
        <v>6</v>
      </c>
      <c r="J43" s="378" t="s">
        <v>215</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68" t="str">
        <f t="shared" si="2"/>
        <v xml:space="preserve"> </v>
      </c>
      <c r="P43" s="382"/>
      <c r="Q43" s="383"/>
      <c r="R43" s="379"/>
    </row>
    <row r="44" spans="1:18" s="19" customFormat="1" ht="35.450000000000003" hidden="1" customHeight="1" x14ac:dyDescent="0.2">
      <c r="A44" s="377"/>
      <c r="B44" s="377"/>
      <c r="C44" s="380"/>
      <c r="D44" s="385"/>
      <c r="E44" s="386"/>
      <c r="F44" s="383"/>
      <c r="G44" s="387" t="str">
        <f>IF(ISTEXT(F44)," ",IFERROR(VLOOKUP(SMALL(puan!$B$4:$C$111,COUNTIF(puan!$B$4:$C$111,"&lt;"&amp;F44)+1),puan!$B$4:$C$111,2,0),"    "))</f>
        <v xml:space="preserve">    </v>
      </c>
      <c r="H44" s="22"/>
      <c r="I44" s="377">
        <v>7</v>
      </c>
      <c r="J44" s="378" t="s">
        <v>216</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68" t="str">
        <f t="shared" si="2"/>
        <v xml:space="preserve"> </v>
      </c>
      <c r="P44" s="382"/>
      <c r="Q44" s="383"/>
      <c r="R44" s="379"/>
    </row>
    <row r="45" spans="1:18" s="19" customFormat="1" ht="35.450000000000003" hidden="1" customHeight="1" x14ac:dyDescent="0.2">
      <c r="A45" s="377"/>
      <c r="B45" s="377"/>
      <c r="C45" s="380"/>
      <c r="D45" s="385"/>
      <c r="E45" s="386"/>
      <c r="F45" s="383"/>
      <c r="G45" s="387" t="str">
        <f>IF(ISTEXT(F45)," ",IFERROR(VLOOKUP(SMALL(puan!$B$4:$C$111,COUNTIF(puan!$B$4:$C$111,"&lt;"&amp;F45)+1),puan!$B$4:$C$111,2,0),"    "))</f>
        <v xml:space="preserve">    </v>
      </c>
      <c r="H45" s="22"/>
      <c r="I45" s="377">
        <v>8</v>
      </c>
      <c r="J45" s="378" t="s">
        <v>217</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68" t="str">
        <f t="shared" si="2"/>
        <v xml:space="preserve"> </v>
      </c>
      <c r="P45" s="384"/>
      <c r="Q45" s="383"/>
      <c r="R45" s="379"/>
    </row>
    <row r="46" spans="1:18" ht="13.5" hidden="1" customHeight="1" x14ac:dyDescent="0.2">
      <c r="A46" s="35"/>
      <c r="B46" s="35"/>
      <c r="C46" s="36"/>
      <c r="D46" s="57"/>
      <c r="E46" s="37"/>
      <c r="F46" s="38"/>
      <c r="G46" s="39"/>
      <c r="I46" s="40"/>
      <c r="J46" s="41"/>
      <c r="K46" s="42"/>
      <c r="L46" s="43"/>
      <c r="M46" s="53"/>
      <c r="N46" s="53"/>
      <c r="O46" s="53"/>
      <c r="P46" s="53"/>
      <c r="Q46" s="44"/>
      <c r="R46" s="42"/>
    </row>
    <row r="47" spans="1:18" ht="14.25" customHeight="1" x14ac:dyDescent="0.2">
      <c r="A47" s="30" t="s">
        <v>19</v>
      </c>
      <c r="B47" s="30"/>
      <c r="C47" s="30"/>
      <c r="D47" s="58"/>
      <c r="E47" s="51" t="s">
        <v>0</v>
      </c>
      <c r="F47" s="45" t="s">
        <v>1</v>
      </c>
      <c r="G47" s="27"/>
      <c r="H47" s="31" t="s">
        <v>2</v>
      </c>
      <c r="I47" s="31"/>
      <c r="J47" s="31"/>
      <c r="K47" s="31"/>
      <c r="M47" s="54" t="s">
        <v>3</v>
      </c>
      <c r="N47" s="55" t="s">
        <v>3</v>
      </c>
      <c r="O47" s="55"/>
      <c r="P47" s="55"/>
      <c r="Q47" s="27" t="s">
        <v>3</v>
      </c>
      <c r="R47" s="30"/>
    </row>
    <row r="65536" spans="1:1" x14ac:dyDescent="0.2">
      <c r="A65536" s="27" t="s">
        <v>778</v>
      </c>
    </row>
  </sheetData>
  <sortState ref="B37:F38">
    <sortCondition descending="1" ref="B37:B38"/>
  </sortState>
  <mergeCells count="18">
    <mergeCell ref="N5:R5"/>
    <mergeCell ref="N3:R3"/>
    <mergeCell ref="N4:R4"/>
    <mergeCell ref="I3:L3"/>
    <mergeCell ref="F6:F7"/>
    <mergeCell ref="G6:G7"/>
    <mergeCell ref="A4:C4"/>
    <mergeCell ref="D4:E4"/>
    <mergeCell ref="A6:A7"/>
    <mergeCell ref="E6:E7"/>
    <mergeCell ref="B6:B7"/>
    <mergeCell ref="C6:C7"/>
    <mergeCell ref="D6:D7"/>
    <mergeCell ref="A1:R1"/>
    <mergeCell ref="A2:R2"/>
    <mergeCell ref="A3:C3"/>
    <mergeCell ref="D3:E3"/>
    <mergeCell ref="F3:G3"/>
  </mergeCells>
  <conditionalFormatting sqref="P17">
    <cfRule type="containsText" dxfId="152" priority="12" stopIfTrue="1" operator="containsText" text="FERDİ">
      <formula>NOT(ISERROR(SEARCH("FERDİ",P17)))</formula>
    </cfRule>
  </conditionalFormatting>
  <conditionalFormatting sqref="P7">
    <cfRule type="containsText" dxfId="151" priority="15" stopIfTrue="1" operator="containsText" text="FERDİ">
      <formula>NOT(ISERROR(SEARCH("FERDİ",P7)))</formula>
    </cfRule>
  </conditionalFormatting>
  <conditionalFormatting sqref="P7">
    <cfRule type="containsText" dxfId="150" priority="16" stopIfTrue="1" operator="containsText" text="FERDİ">
      <formula>NOT(ISERROR(SEARCH("FERDİ",P7)))</formula>
    </cfRule>
  </conditionalFormatting>
  <conditionalFormatting sqref="P17">
    <cfRule type="containsText" dxfId="149" priority="11" stopIfTrue="1" operator="containsText" text="FERDİ">
      <formula>NOT(ISERROR(SEARCH("FERDİ",P17)))</formula>
    </cfRule>
  </conditionalFormatting>
  <conditionalFormatting sqref="P17">
    <cfRule type="containsText" dxfId="148" priority="10" stopIfTrue="1" operator="containsText" text="FERDİ">
      <formula>NOT(ISERROR(SEARCH("FERDİ",P17)))</formula>
    </cfRule>
  </conditionalFormatting>
  <conditionalFormatting sqref="P27">
    <cfRule type="containsText" dxfId="147" priority="5" stopIfTrue="1" operator="containsText" text="FERDİ">
      <formula>NOT(ISERROR(SEARCH("FERDİ",P27)))</formula>
    </cfRule>
  </conditionalFormatting>
  <conditionalFormatting sqref="P37">
    <cfRule type="containsText" dxfId="146" priority="4" stopIfTrue="1" operator="containsText" text="FERDİ">
      <formula>NOT(ISERROR(SEARCH("FERDİ",P37)))</formula>
    </cfRule>
  </conditionalFormatting>
  <conditionalFormatting sqref="P37">
    <cfRule type="containsText" dxfId="145" priority="3" stopIfTrue="1" operator="containsText" text="FERDİ">
      <formula>NOT(ISERROR(SEARCH("FERDİ",P37)))</formula>
    </cfRule>
  </conditionalFormatting>
  <conditionalFormatting sqref="P7">
    <cfRule type="containsText" dxfId="144" priority="14" stopIfTrue="1" operator="containsText" text="FERDİ">
      <formula>NOT(ISERROR(SEARCH("FERDİ",P7)))</formula>
    </cfRule>
  </conditionalFormatting>
  <conditionalFormatting sqref="P7">
    <cfRule type="containsText" dxfId="143" priority="13" stopIfTrue="1" operator="containsText" text="FERDİ">
      <formula>NOT(ISERROR(SEARCH("FERDİ",P7)))</formula>
    </cfRule>
  </conditionalFormatting>
  <conditionalFormatting sqref="P17">
    <cfRule type="containsText" dxfId="142" priority="9" stopIfTrue="1" operator="containsText" text="FERDİ">
      <formula>NOT(ISERROR(SEARCH("FERDİ",P17)))</formula>
    </cfRule>
  </conditionalFormatting>
  <conditionalFormatting sqref="P27">
    <cfRule type="containsText" dxfId="141" priority="8" stopIfTrue="1" operator="containsText" text="FERDİ">
      <formula>NOT(ISERROR(SEARCH("FERDİ",P27)))</formula>
    </cfRule>
  </conditionalFormatting>
  <conditionalFormatting sqref="P27">
    <cfRule type="containsText" dxfId="140" priority="7" stopIfTrue="1" operator="containsText" text="FERDİ">
      <formula>NOT(ISERROR(SEARCH("FERDİ",P27)))</formula>
    </cfRule>
  </conditionalFormatting>
  <conditionalFormatting sqref="P27">
    <cfRule type="containsText" dxfId="139" priority="6" stopIfTrue="1" operator="containsText" text="FERDİ">
      <formula>NOT(ISERROR(SEARCH("FERDİ",P27)))</formula>
    </cfRule>
  </conditionalFormatting>
  <conditionalFormatting sqref="P37">
    <cfRule type="containsText" dxfId="138" priority="2" stopIfTrue="1" operator="containsText" text="FERDİ">
      <formula>NOT(ISERROR(SEARCH("FERDİ",P37)))</formula>
    </cfRule>
  </conditionalFormatting>
  <conditionalFormatting sqref="P37">
    <cfRule type="containsText" dxfId="137" priority="1" stopIfTrue="1" operator="containsText" text="FERDİ">
      <formula>NOT(ISERROR(SEARCH("FERDİ",P37)))</formula>
    </cfRule>
  </conditionalFormatting>
  <hyperlinks>
    <hyperlink ref="D3" location="'YARIŞMA PROGRAMI'!C7" display="100 m. Engelli"/>
  </hyperlinks>
  <printOptions horizontalCentered="1"/>
  <pageMargins left="0" right="0" top="0.51181102362204722" bottom="0.35433070866141736" header="0.39370078740157483" footer="0.27559055118110237"/>
  <pageSetup paperSize="9" scale="47" orientation="portrait" r:id="rId1"/>
  <headerFooter alignWithMargins="0"/>
  <ignoredErrors>
    <ignoredError sqref="D4 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1"/>
    <pageSetUpPr fitToPage="1"/>
  </sheetPr>
  <dimension ref="A1:R65536"/>
  <sheetViews>
    <sheetView view="pageBreakPreview" zoomScale="70" zoomScaleNormal="100" zoomScaleSheetLayoutView="70" workbookViewId="0">
      <selection activeCell="D10" sqref="D10:E10"/>
    </sheetView>
  </sheetViews>
  <sheetFormatPr defaultColWidth="9.140625" defaultRowHeight="12.75" x14ac:dyDescent="0.2"/>
  <cols>
    <col min="1" max="1" width="4.85546875" style="27" customWidth="1"/>
    <col min="2" max="2" width="7.28515625" style="27" customWidth="1"/>
    <col min="3" max="3" width="14.42578125" style="21" customWidth="1"/>
    <col min="4" max="4" width="27.5703125" style="52" customWidth="1"/>
    <col min="5" max="5" width="26.5703125" style="52" customWidth="1"/>
    <col min="6" max="6" width="12.5703125" style="21" customWidth="1"/>
    <col min="7" max="7" width="7.5703125" style="28" customWidth="1"/>
    <col min="8" max="8" width="2.140625" style="21" customWidth="1"/>
    <col min="9" max="9" width="4.42578125" style="27" customWidth="1"/>
    <col min="10" max="10" width="14.28515625" style="27" hidden="1" customWidth="1"/>
    <col min="11" max="11" width="8" style="27" customWidth="1"/>
    <col min="12" max="12" width="17" style="29" customWidth="1"/>
    <col min="13" max="13" width="30.28515625" style="56" customWidth="1"/>
    <col min="14" max="14" width="22.42578125" style="56" customWidth="1"/>
    <col min="15" max="15" width="13.85546875" style="56" customWidth="1"/>
    <col min="16" max="16" width="12.85546875" style="56" customWidth="1"/>
    <col min="17" max="17" width="10.42578125" style="21" hidden="1" customWidth="1"/>
    <col min="18" max="18" width="5.5703125" style="21" bestFit="1" customWidth="1"/>
    <col min="19" max="16384" width="9.140625" style="21"/>
  </cols>
  <sheetData>
    <row r="1" spans="1:18" s="10" customFormat="1" ht="53.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1.75" customHeight="1" x14ac:dyDescent="0.2">
      <c r="A3" s="577" t="s">
        <v>112</v>
      </c>
      <c r="B3" s="577"/>
      <c r="C3" s="577"/>
      <c r="D3" s="578" t="s">
        <v>478</v>
      </c>
      <c r="E3" s="578"/>
      <c r="F3" s="579"/>
      <c r="G3" s="579"/>
      <c r="H3" s="11"/>
      <c r="I3" s="590"/>
      <c r="J3" s="590"/>
      <c r="K3" s="590"/>
      <c r="L3" s="590"/>
      <c r="M3" s="246"/>
      <c r="N3" s="588"/>
      <c r="O3" s="588"/>
      <c r="P3" s="588"/>
      <c r="Q3" s="588"/>
      <c r="R3" s="588"/>
    </row>
    <row r="4" spans="1:18" s="12" customFormat="1" ht="17.25" customHeight="1" x14ac:dyDescent="0.2">
      <c r="A4" s="580" t="s">
        <v>102</v>
      </c>
      <c r="B4" s="580"/>
      <c r="C4" s="580"/>
      <c r="D4" s="581" t="str">
        <f>'YARIŞMA BİLGİLERİ'!F21</f>
        <v>15 Yaş Kızlar</v>
      </c>
      <c r="E4" s="581"/>
      <c r="F4" s="32"/>
      <c r="G4" s="32"/>
      <c r="H4" s="32"/>
      <c r="I4" s="32"/>
      <c r="J4" s="32"/>
      <c r="K4" s="32"/>
      <c r="L4" s="33"/>
      <c r="M4" s="83" t="s">
        <v>110</v>
      </c>
      <c r="N4" s="589">
        <f>'YARIŞMA PROGRAMI'!B18</f>
        <v>0</v>
      </c>
      <c r="O4" s="589"/>
      <c r="P4" s="589"/>
      <c r="Q4" s="589"/>
      <c r="R4" s="589"/>
    </row>
    <row r="5" spans="1:18" s="10" customFormat="1" ht="19.5" customHeight="1" x14ac:dyDescent="0.2">
      <c r="A5" s="13"/>
      <c r="B5" s="13"/>
      <c r="C5" s="14"/>
      <c r="D5" s="15"/>
      <c r="E5" s="16"/>
      <c r="F5" s="16"/>
      <c r="G5" s="16"/>
      <c r="H5" s="16"/>
      <c r="I5" s="13"/>
      <c r="J5" s="13"/>
      <c r="K5" s="13"/>
      <c r="L5" s="17"/>
      <c r="M5" s="18"/>
      <c r="N5" s="587">
        <f ca="1">NOW()</f>
        <v>43602.347718055556</v>
      </c>
      <c r="O5" s="587"/>
      <c r="P5" s="587"/>
      <c r="Q5" s="587"/>
      <c r="R5" s="587"/>
    </row>
    <row r="6" spans="1:18" s="19" customFormat="1" ht="24.95" customHeight="1" x14ac:dyDescent="0.2">
      <c r="A6" s="582" t="s">
        <v>12</v>
      </c>
      <c r="B6" s="584" t="s">
        <v>97</v>
      </c>
      <c r="C6" s="586" t="s">
        <v>109</v>
      </c>
      <c r="D6" s="583" t="s">
        <v>14</v>
      </c>
      <c r="E6" s="583" t="s">
        <v>793</v>
      </c>
      <c r="F6" s="583" t="s">
        <v>15</v>
      </c>
      <c r="G6" s="591" t="s">
        <v>276</v>
      </c>
      <c r="I6" s="256" t="s">
        <v>16</v>
      </c>
      <c r="J6" s="257"/>
      <c r="K6" s="257"/>
      <c r="L6" s="257"/>
      <c r="M6" s="260" t="s">
        <v>734</v>
      </c>
      <c r="N6" s="261"/>
      <c r="O6" s="261"/>
      <c r="P6" s="261"/>
      <c r="Q6" s="257"/>
      <c r="R6" s="258"/>
    </row>
    <row r="7" spans="1:18" ht="26.25" customHeight="1" x14ac:dyDescent="0.2">
      <c r="A7" s="582"/>
      <c r="B7" s="585"/>
      <c r="C7" s="586"/>
      <c r="D7" s="583"/>
      <c r="E7" s="583"/>
      <c r="F7" s="583"/>
      <c r="G7" s="592"/>
      <c r="H7" s="20"/>
      <c r="I7" s="49" t="s">
        <v>12</v>
      </c>
      <c r="J7" s="46" t="s">
        <v>98</v>
      </c>
      <c r="K7" s="46" t="s">
        <v>97</v>
      </c>
      <c r="L7" s="47" t="s">
        <v>13</v>
      </c>
      <c r="M7" s="48" t="s">
        <v>14</v>
      </c>
      <c r="N7" s="48" t="s">
        <v>793</v>
      </c>
      <c r="O7" s="467" t="s">
        <v>1040</v>
      </c>
      <c r="P7" s="48" t="s">
        <v>777</v>
      </c>
      <c r="Q7" s="282" t="s">
        <v>777</v>
      </c>
      <c r="R7" s="46" t="s">
        <v>28</v>
      </c>
    </row>
    <row r="8" spans="1:18" s="19" customFormat="1" ht="38.450000000000003" customHeight="1" x14ac:dyDescent="0.2">
      <c r="A8" s="377">
        <v>1</v>
      </c>
      <c r="B8" s="377" t="s">
        <v>781</v>
      </c>
      <c r="C8" s="380">
        <v>37987</v>
      </c>
      <c r="D8" s="385" t="s">
        <v>1058</v>
      </c>
      <c r="E8" s="386" t="s">
        <v>1050</v>
      </c>
      <c r="F8" s="383">
        <v>2901</v>
      </c>
      <c r="G8" s="387">
        <f>IF(ISTEXT(F8)," ",IFERROR(VLOOKUP(SMALL(puan!$D$4:$E$111,COUNTIF(puan!$D$4:$E$111,"&lt;"&amp;F8)+1),puan!$D$4:$E$111,2,0),"    "))</f>
        <v>69</v>
      </c>
      <c r="H8" s="22"/>
      <c r="I8" s="377">
        <v>1</v>
      </c>
      <c r="J8" s="378" t="s">
        <v>159</v>
      </c>
      <c r="K8" s="379" t="s">
        <v>781</v>
      </c>
      <c r="L8" s="380">
        <v>37987</v>
      </c>
      <c r="M8" s="381" t="s">
        <v>1058</v>
      </c>
      <c r="N8" s="488" t="s">
        <v>1050</v>
      </c>
      <c r="O8" s="468">
        <v>2901</v>
      </c>
      <c r="P8" s="382"/>
      <c r="Q8" s="383"/>
      <c r="R8" s="379"/>
    </row>
    <row r="9" spans="1:18" s="19" customFormat="1" ht="38.450000000000003" customHeight="1" x14ac:dyDescent="0.2">
      <c r="A9" s="377">
        <v>2</v>
      </c>
      <c r="B9" s="377" t="s">
        <v>781</v>
      </c>
      <c r="C9" s="380">
        <v>37987</v>
      </c>
      <c r="D9" s="385" t="s">
        <v>1060</v>
      </c>
      <c r="E9" s="386" t="s">
        <v>1050</v>
      </c>
      <c r="F9" s="383">
        <v>2945</v>
      </c>
      <c r="G9" s="387">
        <f>IF(ISTEXT(F9)," ",IFERROR(VLOOKUP(SMALL(puan!$D$4:$E$111,COUNTIF(puan!$D$4:$E$111,"&lt;"&amp;F9)+1),puan!$D$4:$E$111,2,0),"    "))</f>
        <v>67</v>
      </c>
      <c r="H9" s="22"/>
      <c r="I9" s="377">
        <v>2</v>
      </c>
      <c r="J9" s="378" t="s">
        <v>160</v>
      </c>
      <c r="K9" s="379" t="s">
        <v>781</v>
      </c>
      <c r="L9" s="380">
        <v>37987</v>
      </c>
      <c r="M9" s="381" t="s">
        <v>1055</v>
      </c>
      <c r="N9" s="488" t="s">
        <v>1050</v>
      </c>
      <c r="O9" s="468">
        <v>2945</v>
      </c>
      <c r="P9" s="382"/>
      <c r="Q9" s="383"/>
      <c r="R9" s="379"/>
    </row>
    <row r="10" spans="1:18" s="19" customFormat="1" ht="38.450000000000003" customHeight="1" x14ac:dyDescent="0.2">
      <c r="A10" s="377">
        <v>3</v>
      </c>
      <c r="B10" s="377" t="s">
        <v>781</v>
      </c>
      <c r="C10" s="380">
        <v>37987</v>
      </c>
      <c r="D10" s="385" t="s">
        <v>1059</v>
      </c>
      <c r="E10" s="386" t="s">
        <v>1050</v>
      </c>
      <c r="F10" s="383">
        <v>3015</v>
      </c>
      <c r="G10" s="387">
        <f>IF(ISTEXT(F10)," ",IFERROR(VLOOKUP(SMALL(puan!$D$4:$E$111,COUNTIF(puan!$D$4:$E$111,"&lt;"&amp;F10)+1),puan!$D$4:$E$111,2,0),"    "))</f>
        <v>64</v>
      </c>
      <c r="H10" s="22"/>
      <c r="I10" s="377">
        <v>3</v>
      </c>
      <c r="J10" s="378" t="s">
        <v>161</v>
      </c>
      <c r="K10" s="379" t="s">
        <v>781</v>
      </c>
      <c r="L10" s="380">
        <v>37987</v>
      </c>
      <c r="M10" s="381" t="s">
        <v>1059</v>
      </c>
      <c r="N10" s="488" t="s">
        <v>1050</v>
      </c>
      <c r="O10" s="468">
        <v>3015</v>
      </c>
      <c r="P10" s="382"/>
      <c r="Q10" s="383"/>
      <c r="R10" s="379"/>
    </row>
    <row r="11" spans="1:18" s="19" customFormat="1" ht="38.450000000000003" customHeight="1" x14ac:dyDescent="0.2">
      <c r="A11" s="377"/>
      <c r="B11" s="377"/>
      <c r="C11" s="380"/>
      <c r="D11" s="385"/>
      <c r="E11" s="386"/>
      <c r="F11" s="383"/>
      <c r="G11" s="387" t="str">
        <f>IF(ISTEXT(F11)," ",IFERROR(VLOOKUP(SMALL(puan!$D$4:$E$111,COUNTIF(puan!$D$4:$E$111,"&lt;"&amp;F11)+1),puan!$D$4:$E$111,2,0),"    "))</f>
        <v xml:space="preserve">    </v>
      </c>
      <c r="H11" s="22"/>
      <c r="I11" s="377" t="s">
        <v>781</v>
      </c>
      <c r="J11" s="378" t="s">
        <v>162</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68" t="str">
        <f t="shared" ref="O11:O15" si="0">IF(IF(OR(P11="NM",P11="DNF",P11="DNS",P11="DQ",P11=""),P11,(ROUNDUP(P11,)+24))=0," ",IF(OR(P11="NM",P11="DNF",P11="DNS",P11="DQ",P11=""),P11,(ROUNDUP(P11,)+24)))</f>
        <v xml:space="preserve"> </v>
      </c>
      <c r="P11" s="382"/>
      <c r="Q11" s="383"/>
      <c r="R11" s="379"/>
    </row>
    <row r="12" spans="1:18" s="19" customFormat="1" ht="38.450000000000003" customHeight="1" x14ac:dyDescent="0.2">
      <c r="A12" s="377"/>
      <c r="B12" s="377"/>
      <c r="C12" s="380"/>
      <c r="D12" s="385"/>
      <c r="E12" s="386"/>
      <c r="F12" s="383"/>
      <c r="G12" s="387" t="str">
        <f>IF(ISTEXT(F12)," ",IFERROR(VLOOKUP(SMALL(puan!$D$4:$E$111,COUNTIF(puan!$D$4:$E$111,"&lt;"&amp;F12)+1),puan!$D$4:$E$111,2,0),"    "))</f>
        <v xml:space="preserve">    </v>
      </c>
      <c r="H12" s="22"/>
      <c r="I12" s="377" t="s">
        <v>781</v>
      </c>
      <c r="J12" s="378" t="s">
        <v>163</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68" t="str">
        <f t="shared" si="0"/>
        <v xml:space="preserve"> </v>
      </c>
      <c r="P12" s="382"/>
      <c r="Q12" s="383"/>
      <c r="R12" s="379"/>
    </row>
    <row r="13" spans="1:18" s="19" customFormat="1" ht="38.450000000000003" customHeight="1" x14ac:dyDescent="0.2">
      <c r="A13" s="377"/>
      <c r="B13" s="377"/>
      <c r="C13" s="380"/>
      <c r="D13" s="385"/>
      <c r="E13" s="386"/>
      <c r="F13" s="383"/>
      <c r="G13" s="387" t="str">
        <f>IF(ISTEXT(F13)," ",IFERROR(VLOOKUP(SMALL(puan!$D$4:$E$111,COUNTIF(puan!$D$4:$E$111,"&lt;"&amp;F13)+1),puan!$D$4:$E$111,2,0),"    "))</f>
        <v xml:space="preserve">    </v>
      </c>
      <c r="H13" s="22"/>
      <c r="I13" s="377" t="s">
        <v>781</v>
      </c>
      <c r="J13" s="378" t="s">
        <v>164</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68" t="str">
        <f t="shared" si="0"/>
        <v xml:space="preserve"> </v>
      </c>
      <c r="P13" s="382"/>
      <c r="Q13" s="383"/>
      <c r="R13" s="379"/>
    </row>
    <row r="14" spans="1:18" s="19" customFormat="1" ht="38.450000000000003" customHeight="1" x14ac:dyDescent="0.2">
      <c r="A14" s="377"/>
      <c r="B14" s="377"/>
      <c r="C14" s="380"/>
      <c r="D14" s="385"/>
      <c r="E14" s="386"/>
      <c r="F14" s="383"/>
      <c r="G14" s="387" t="str">
        <f>IF(ISTEXT(F14)," ",IFERROR(VLOOKUP(SMALL(puan!$D$4:$E$111,COUNTIF(puan!$D$4:$E$111,"&lt;"&amp;F14)+1),puan!$D$4:$E$111,2,0),"    "))</f>
        <v xml:space="preserve">    </v>
      </c>
      <c r="H14" s="22"/>
      <c r="I14" s="377" t="s">
        <v>781</v>
      </c>
      <c r="J14" s="378" t="s">
        <v>574</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68" t="str">
        <f t="shared" si="0"/>
        <v xml:space="preserve"> </v>
      </c>
      <c r="P14" s="382"/>
      <c r="Q14" s="383"/>
      <c r="R14" s="379"/>
    </row>
    <row r="15" spans="1:18" s="19" customFormat="1" ht="38.450000000000003" customHeight="1" x14ac:dyDescent="0.2">
      <c r="A15" s="377"/>
      <c r="B15" s="377"/>
      <c r="C15" s="380"/>
      <c r="D15" s="385"/>
      <c r="E15" s="386"/>
      <c r="F15" s="383"/>
      <c r="G15" s="387" t="str">
        <f>IF(ISTEXT(F15)," ",IFERROR(VLOOKUP(SMALL(puan!$D$4:$E$111,COUNTIF(puan!$D$4:$E$111,"&lt;"&amp;F15)+1),puan!$D$4:$E$111,2,0),"    "))</f>
        <v xml:space="preserve">    </v>
      </c>
      <c r="H15" s="22"/>
      <c r="I15" s="377" t="s">
        <v>781</v>
      </c>
      <c r="J15" s="378" t="s">
        <v>575</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68" t="str">
        <f t="shared" si="0"/>
        <v xml:space="preserve"> </v>
      </c>
      <c r="P15" s="382"/>
      <c r="Q15" s="383"/>
      <c r="R15" s="379"/>
    </row>
    <row r="16" spans="1:18" s="19" customFormat="1" ht="38.450000000000003" hidden="1" customHeight="1" x14ac:dyDescent="0.2">
      <c r="A16" s="377"/>
      <c r="B16" s="377"/>
      <c r="C16" s="380"/>
      <c r="D16" s="385"/>
      <c r="E16" s="386"/>
      <c r="F16" s="383"/>
      <c r="G16" s="387" t="str">
        <f>IF(ISTEXT(F16)," ",IFERROR(VLOOKUP(SMALL(puan!$D$4:$E$111,COUNTIF(puan!$D$4:$E$111,"&lt;"&amp;F16)+1),puan!$D$4:$E$111,2,0),"    "))</f>
        <v xml:space="preserve">    </v>
      </c>
      <c r="H16" s="22"/>
      <c r="I16" s="256" t="s">
        <v>17</v>
      </c>
      <c r="J16" s="257"/>
      <c r="K16" s="257"/>
      <c r="L16" s="257"/>
      <c r="M16" s="260" t="s">
        <v>734</v>
      </c>
      <c r="N16" s="261"/>
      <c r="O16" s="261"/>
      <c r="P16" s="261"/>
      <c r="Q16" s="257"/>
      <c r="R16" s="258"/>
    </row>
    <row r="17" spans="1:18" s="19" customFormat="1" ht="38.450000000000003" hidden="1" customHeight="1" x14ac:dyDescent="0.2">
      <c r="A17" s="377"/>
      <c r="B17" s="377"/>
      <c r="C17" s="380"/>
      <c r="D17" s="385"/>
      <c r="E17" s="386"/>
      <c r="F17" s="383"/>
      <c r="G17" s="387" t="str">
        <f>IF(ISTEXT(F17)," ",IFERROR(VLOOKUP(SMALL(puan!$D$4:$E$111,COUNTIF(puan!$D$4:$E$111,"&lt;"&amp;F17)+1),puan!$D$4:$E$111,2,0),"    "))</f>
        <v xml:space="preserve">    </v>
      </c>
      <c r="H17" s="22"/>
      <c r="I17" s="49" t="s">
        <v>12</v>
      </c>
      <c r="J17" s="46" t="s">
        <v>98</v>
      </c>
      <c r="K17" s="46" t="s">
        <v>97</v>
      </c>
      <c r="L17" s="47" t="s">
        <v>13</v>
      </c>
      <c r="M17" s="48" t="s">
        <v>14</v>
      </c>
      <c r="N17" s="48" t="s">
        <v>793</v>
      </c>
      <c r="O17" s="467" t="s">
        <v>1040</v>
      </c>
      <c r="P17" s="48" t="s">
        <v>777</v>
      </c>
      <c r="Q17" s="282" t="s">
        <v>777</v>
      </c>
      <c r="R17" s="46" t="s">
        <v>28</v>
      </c>
    </row>
    <row r="18" spans="1:18" s="19" customFormat="1" ht="38.450000000000003" hidden="1" customHeight="1" x14ac:dyDescent="0.2">
      <c r="A18" s="377"/>
      <c r="B18" s="377"/>
      <c r="C18" s="380"/>
      <c r="D18" s="385"/>
      <c r="E18" s="386"/>
      <c r="F18" s="383"/>
      <c r="G18" s="387" t="str">
        <f>IF(ISTEXT(F18)," ",IFERROR(VLOOKUP(SMALL(puan!$D$4:$E$111,COUNTIF(puan!$D$4:$E$111,"&lt;"&amp;F18)+1),puan!$D$4:$E$111,2,0),"    "))</f>
        <v xml:space="preserve">    </v>
      </c>
      <c r="H18" s="22"/>
      <c r="I18" s="377">
        <v>1</v>
      </c>
      <c r="J18" s="378" t="s">
        <v>165</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468" t="str">
        <f>IF(IF(OR(P18="NM",P18="DNF",P18="DNS",P18="DQ",P18=""),P18,(ROUNDUP(P18,)+24))=0," ",IF(OR(P18="NM",P18="DNF",P18="DNS",P18="DQ",P18=""),P18,(ROUNDUP(P18,)+24)))</f>
        <v xml:space="preserve"> </v>
      </c>
      <c r="P18" s="382"/>
      <c r="Q18" s="383"/>
      <c r="R18" s="379"/>
    </row>
    <row r="19" spans="1:18" s="19" customFormat="1" ht="38.450000000000003" hidden="1" customHeight="1" x14ac:dyDescent="0.2">
      <c r="A19" s="377"/>
      <c r="B19" s="377"/>
      <c r="C19" s="380"/>
      <c r="D19" s="385"/>
      <c r="E19" s="386"/>
      <c r="F19" s="383"/>
      <c r="G19" s="387" t="str">
        <f>IF(ISTEXT(F19)," ",IFERROR(VLOOKUP(SMALL(puan!$D$4:$E$111,COUNTIF(puan!$D$4:$E$111,"&lt;"&amp;F19)+1),puan!$D$4:$E$111,2,0),"    "))</f>
        <v xml:space="preserve">    </v>
      </c>
      <c r="H19" s="22"/>
      <c r="I19" s="377">
        <v>2</v>
      </c>
      <c r="J19" s="378" t="s">
        <v>166</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468" t="str">
        <f t="shared" ref="O19:O25" si="1">IF(IF(OR(P19="NM",P19="DNF",P19="DNS",P19="DQ",P19=""),P19,(ROUNDUP(P19,)+24))=0," ",IF(OR(P19="NM",P19="DNF",P19="DNS",P19="DQ",P19=""),P19,(ROUNDUP(P19,)+24)))</f>
        <v xml:space="preserve"> </v>
      </c>
      <c r="P19" s="382"/>
      <c r="Q19" s="383"/>
      <c r="R19" s="379"/>
    </row>
    <row r="20" spans="1:18" s="19" customFormat="1" ht="38.450000000000003" hidden="1" customHeight="1" x14ac:dyDescent="0.2">
      <c r="A20" s="377"/>
      <c r="B20" s="377"/>
      <c r="C20" s="380"/>
      <c r="D20" s="385"/>
      <c r="E20" s="386"/>
      <c r="F20" s="383"/>
      <c r="G20" s="387" t="str">
        <f>IF(ISTEXT(F20)," ",IFERROR(VLOOKUP(SMALL(puan!$D$4:$E$111,COUNTIF(puan!$D$4:$E$111,"&lt;"&amp;F20)+1),puan!$D$4:$E$111,2,0),"    "))</f>
        <v xml:space="preserve">    </v>
      </c>
      <c r="H20" s="22"/>
      <c r="I20" s="377">
        <v>3</v>
      </c>
      <c r="J20" s="378" t="s">
        <v>167</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68" t="str">
        <f t="shared" si="1"/>
        <v xml:space="preserve"> </v>
      </c>
      <c r="P20" s="382"/>
      <c r="Q20" s="383"/>
      <c r="R20" s="379"/>
    </row>
    <row r="21" spans="1:18" s="19" customFormat="1" ht="38.450000000000003" hidden="1" customHeight="1" x14ac:dyDescent="0.2">
      <c r="A21" s="377"/>
      <c r="B21" s="377"/>
      <c r="C21" s="380"/>
      <c r="D21" s="385"/>
      <c r="E21" s="386"/>
      <c r="F21" s="383"/>
      <c r="G21" s="387" t="str">
        <f>IF(ISTEXT(F21)," ",IFERROR(VLOOKUP(SMALL(puan!$D$4:$E$111,COUNTIF(puan!$D$4:$E$111,"&lt;"&amp;F21)+1),puan!$D$4:$E$111,2,0),"    "))</f>
        <v xml:space="preserve">    </v>
      </c>
      <c r="H21" s="22"/>
      <c r="I21" s="377">
        <v>4</v>
      </c>
      <c r="J21" s="378" t="s">
        <v>168</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68" t="str">
        <f t="shared" si="1"/>
        <v xml:space="preserve"> </v>
      </c>
      <c r="P21" s="382"/>
      <c r="Q21" s="383"/>
      <c r="R21" s="379"/>
    </row>
    <row r="22" spans="1:18" s="19" customFormat="1" ht="38.450000000000003" hidden="1" customHeight="1" x14ac:dyDescent="0.2">
      <c r="A22" s="377"/>
      <c r="B22" s="377"/>
      <c r="C22" s="380"/>
      <c r="D22" s="385"/>
      <c r="E22" s="386"/>
      <c r="F22" s="383"/>
      <c r="G22" s="387" t="str">
        <f>IF(ISTEXT(F22)," ",IFERROR(VLOOKUP(SMALL(puan!$D$4:$E$111,COUNTIF(puan!$D$4:$E$111,"&lt;"&amp;F22)+1),puan!$D$4:$E$111,2,0),"    "))</f>
        <v xml:space="preserve">    </v>
      </c>
      <c r="H22" s="22"/>
      <c r="I22" s="377">
        <v>5</v>
      </c>
      <c r="J22" s="378" t="s">
        <v>169</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68" t="str">
        <f t="shared" si="1"/>
        <v xml:space="preserve"> </v>
      </c>
      <c r="P22" s="382"/>
      <c r="Q22" s="383"/>
      <c r="R22" s="379"/>
    </row>
    <row r="23" spans="1:18" s="19" customFormat="1" ht="38.450000000000003" hidden="1" customHeight="1" x14ac:dyDescent="0.2">
      <c r="A23" s="377"/>
      <c r="B23" s="377"/>
      <c r="C23" s="380"/>
      <c r="D23" s="385"/>
      <c r="E23" s="386"/>
      <c r="F23" s="383"/>
      <c r="G23" s="387" t="str">
        <f>IF(ISTEXT(F23)," ",IFERROR(VLOOKUP(SMALL(puan!$D$4:$E$111,COUNTIF(puan!$D$4:$E$111,"&lt;"&amp;F23)+1),puan!$D$4:$E$111,2,0),"    "))</f>
        <v xml:space="preserve">    </v>
      </c>
      <c r="H23" s="22"/>
      <c r="I23" s="377">
        <v>6</v>
      </c>
      <c r="J23" s="378" t="s">
        <v>170</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68" t="str">
        <f t="shared" si="1"/>
        <v xml:space="preserve"> </v>
      </c>
      <c r="P23" s="382"/>
      <c r="Q23" s="383"/>
      <c r="R23" s="379"/>
    </row>
    <row r="24" spans="1:18" s="19" customFormat="1" ht="38.450000000000003" hidden="1" customHeight="1" x14ac:dyDescent="0.2">
      <c r="A24" s="377"/>
      <c r="B24" s="377"/>
      <c r="C24" s="380"/>
      <c r="D24" s="385"/>
      <c r="E24" s="386"/>
      <c r="F24" s="383"/>
      <c r="G24" s="387" t="str">
        <f>IF(ISTEXT(F24)," ",IFERROR(VLOOKUP(SMALL(puan!$D$4:$E$111,COUNTIF(puan!$D$4:$E$111,"&lt;"&amp;F24)+1),puan!$D$4:$E$111,2,0),"    "))</f>
        <v xml:space="preserve">    </v>
      </c>
      <c r="H24" s="22"/>
      <c r="I24" s="377">
        <v>7</v>
      </c>
      <c r="J24" s="378" t="s">
        <v>576</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68" t="str">
        <f t="shared" si="1"/>
        <v xml:space="preserve"> </v>
      </c>
      <c r="P24" s="382"/>
      <c r="Q24" s="383"/>
      <c r="R24" s="379"/>
    </row>
    <row r="25" spans="1:18" s="19" customFormat="1" ht="38.450000000000003" hidden="1" customHeight="1" x14ac:dyDescent="0.2">
      <c r="A25" s="377"/>
      <c r="B25" s="377"/>
      <c r="C25" s="380"/>
      <c r="D25" s="385"/>
      <c r="E25" s="386"/>
      <c r="F25" s="383"/>
      <c r="G25" s="387" t="str">
        <f>IF(ISTEXT(F25)," ",IFERROR(VLOOKUP(SMALL(puan!$D$4:$E$111,COUNTIF(puan!$D$4:$E$111,"&lt;"&amp;F25)+1),puan!$D$4:$E$111,2,0),"    "))</f>
        <v xml:space="preserve">    </v>
      </c>
      <c r="H25" s="22"/>
      <c r="I25" s="377">
        <v>8</v>
      </c>
      <c r="J25" s="378" t="s">
        <v>577</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68" t="str">
        <f t="shared" si="1"/>
        <v xml:space="preserve"> </v>
      </c>
      <c r="P25" s="382"/>
      <c r="Q25" s="383"/>
      <c r="R25" s="379"/>
    </row>
    <row r="26" spans="1:18" s="19" customFormat="1" ht="38.450000000000003" hidden="1" customHeight="1" x14ac:dyDescent="0.2">
      <c r="A26" s="377"/>
      <c r="B26" s="377"/>
      <c r="C26" s="380"/>
      <c r="D26" s="385"/>
      <c r="E26" s="386"/>
      <c r="F26" s="383"/>
      <c r="G26" s="387" t="str">
        <f>IF(ISTEXT(F26)," ",IFERROR(VLOOKUP(SMALL(puan!$D$4:$E$111,COUNTIF(puan!$D$4:$E$111,"&lt;"&amp;F26)+1),puan!$D$4:$E$111,2,0),"    "))</f>
        <v xml:space="preserve">    </v>
      </c>
      <c r="H26" s="22"/>
      <c r="I26" s="256" t="s">
        <v>18</v>
      </c>
      <c r="J26" s="257"/>
      <c r="K26" s="257"/>
      <c r="L26" s="257"/>
      <c r="M26" s="260" t="s">
        <v>734</v>
      </c>
      <c r="N26" s="261"/>
      <c r="O26" s="261"/>
      <c r="P26" s="261"/>
      <c r="Q26" s="257"/>
      <c r="R26" s="258"/>
    </row>
    <row r="27" spans="1:18" s="19" customFormat="1" ht="38.450000000000003" hidden="1" customHeight="1" x14ac:dyDescent="0.2">
      <c r="A27" s="377"/>
      <c r="B27" s="377"/>
      <c r="C27" s="380"/>
      <c r="D27" s="385"/>
      <c r="E27" s="386"/>
      <c r="F27" s="383"/>
      <c r="G27" s="387" t="str">
        <f>IF(ISTEXT(F27)," ",IFERROR(VLOOKUP(SMALL(puan!$D$4:$E$111,COUNTIF(puan!$D$4:$E$111,"&lt;"&amp;F27)+1),puan!$D$4:$E$111,2,0),"    "))</f>
        <v xml:space="preserve">    </v>
      </c>
      <c r="H27" s="22"/>
      <c r="I27" s="49" t="s">
        <v>12</v>
      </c>
      <c r="J27" s="46" t="s">
        <v>98</v>
      </c>
      <c r="K27" s="46" t="s">
        <v>97</v>
      </c>
      <c r="L27" s="47" t="s">
        <v>13</v>
      </c>
      <c r="M27" s="48" t="s">
        <v>14</v>
      </c>
      <c r="N27" s="48" t="s">
        <v>793</v>
      </c>
      <c r="O27" s="467" t="s">
        <v>1040</v>
      </c>
      <c r="P27" s="48" t="s">
        <v>777</v>
      </c>
      <c r="Q27" s="282" t="s">
        <v>777</v>
      </c>
      <c r="R27" s="46" t="s">
        <v>28</v>
      </c>
    </row>
    <row r="28" spans="1:18" s="19" customFormat="1" ht="38.450000000000003" hidden="1" customHeight="1" x14ac:dyDescent="0.2">
      <c r="A28" s="377"/>
      <c r="B28" s="377"/>
      <c r="C28" s="380"/>
      <c r="D28" s="385"/>
      <c r="E28" s="386"/>
      <c r="F28" s="383"/>
      <c r="G28" s="387" t="str">
        <f>IF(ISTEXT(F28)," ",IFERROR(VLOOKUP(SMALL(puan!$D$4:$E$111,COUNTIF(puan!$D$4:$E$111,"&lt;"&amp;F28)+1),puan!$D$4:$E$111,2,0),"    "))</f>
        <v xml:space="preserve">    </v>
      </c>
      <c r="H28" s="22"/>
      <c r="I28" s="377">
        <v>1</v>
      </c>
      <c r="J28" s="378" t="s">
        <v>171</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68" t="str">
        <f>IF(IF(OR(P28="NM",P28="DNF",P28="DNS",P28="DQ",P28=""),P28,(ROUNDUP(P28,)+24))=0," ",IF(OR(P28="NM",P28="DNF",P28="DNS",P28="DQ",P28=""),P28,(ROUNDUP(P28,)+24)))</f>
        <v xml:space="preserve"> </v>
      </c>
      <c r="P28" s="382"/>
      <c r="Q28" s="383"/>
      <c r="R28" s="379"/>
    </row>
    <row r="29" spans="1:18" s="19" customFormat="1" ht="38.450000000000003" hidden="1" customHeight="1" x14ac:dyDescent="0.2">
      <c r="A29" s="377"/>
      <c r="B29" s="377"/>
      <c r="C29" s="380"/>
      <c r="D29" s="385"/>
      <c r="E29" s="386"/>
      <c r="F29" s="383"/>
      <c r="G29" s="387" t="str">
        <f>IF(ISTEXT(F29)," ",IFERROR(VLOOKUP(SMALL(puan!$D$4:$E$111,COUNTIF(puan!$D$4:$E$111,"&lt;"&amp;F29)+1),puan!$D$4:$E$111,2,0),"    "))</f>
        <v xml:space="preserve">    </v>
      </c>
      <c r="H29" s="22"/>
      <c r="I29" s="377">
        <v>2</v>
      </c>
      <c r="J29" s="378" t="s">
        <v>172</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468" t="str">
        <f t="shared" ref="O29:O35" si="2">IF(IF(OR(P29="NM",P29="DNF",P29="DNS",P29="DQ",P29=""),P29,(ROUNDUP(P29,)+24))=0," ",IF(OR(P29="NM",P29="DNF",P29="DNS",P29="DQ",P29=""),P29,(ROUNDUP(P29,)+24)))</f>
        <v xml:space="preserve"> </v>
      </c>
      <c r="P29" s="382"/>
      <c r="Q29" s="383"/>
      <c r="R29" s="379"/>
    </row>
    <row r="30" spans="1:18" s="19" customFormat="1" ht="38.450000000000003" hidden="1" customHeight="1" x14ac:dyDescent="0.2">
      <c r="A30" s="377"/>
      <c r="B30" s="377"/>
      <c r="C30" s="380"/>
      <c r="D30" s="385"/>
      <c r="E30" s="386"/>
      <c r="F30" s="383"/>
      <c r="G30" s="387" t="str">
        <f>IF(ISTEXT(F30)," ",IFERROR(VLOOKUP(SMALL(puan!$D$4:$E$111,COUNTIF(puan!$D$4:$E$111,"&lt;"&amp;F30)+1),puan!$D$4:$E$111,2,0),"    "))</f>
        <v xml:space="preserve">    </v>
      </c>
      <c r="H30" s="22"/>
      <c r="I30" s="377">
        <v>3</v>
      </c>
      <c r="J30" s="378" t="s">
        <v>173</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468" t="str">
        <f t="shared" si="2"/>
        <v xml:space="preserve"> </v>
      </c>
      <c r="P30" s="447"/>
      <c r="Q30" s="383"/>
      <c r="R30" s="379"/>
    </row>
    <row r="31" spans="1:18" s="19" customFormat="1" ht="38.450000000000003" hidden="1" customHeight="1" x14ac:dyDescent="0.2">
      <c r="A31" s="377"/>
      <c r="B31" s="377"/>
      <c r="C31" s="380"/>
      <c r="D31" s="385"/>
      <c r="E31" s="386"/>
      <c r="F31" s="383"/>
      <c r="G31" s="387" t="str">
        <f>IF(ISTEXT(F31)," ",IFERROR(VLOOKUP(SMALL(puan!$D$4:$E$111,COUNTIF(puan!$D$4:$E$111,"&lt;"&amp;F31)+1),puan!$D$4:$E$111,2,0),"    "))</f>
        <v xml:space="preserve">    </v>
      </c>
      <c r="H31" s="22"/>
      <c r="I31" s="377">
        <v>4</v>
      </c>
      <c r="J31" s="378" t="s">
        <v>174</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68" t="str">
        <f t="shared" si="2"/>
        <v xml:space="preserve"> </v>
      </c>
      <c r="P31" s="382"/>
      <c r="Q31" s="383"/>
      <c r="R31" s="379"/>
    </row>
    <row r="32" spans="1:18" s="19" customFormat="1" ht="38.450000000000003" hidden="1" customHeight="1" x14ac:dyDescent="0.2">
      <c r="A32" s="377"/>
      <c r="B32" s="377"/>
      <c r="C32" s="380"/>
      <c r="D32" s="385"/>
      <c r="E32" s="386"/>
      <c r="F32" s="383"/>
      <c r="G32" s="387" t="str">
        <f>IF(ISTEXT(F32)," ",IFERROR(VLOOKUP(SMALL(puan!$D$4:$E$111,COUNTIF(puan!$D$4:$E$111,"&lt;"&amp;F32)+1),puan!$D$4:$E$111,2,0),"    "))</f>
        <v xml:space="preserve">    </v>
      </c>
      <c r="H32" s="22"/>
      <c r="I32" s="377">
        <v>5</v>
      </c>
      <c r="J32" s="378" t="s">
        <v>175</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68" t="str">
        <f t="shared" si="2"/>
        <v xml:space="preserve"> </v>
      </c>
      <c r="P32" s="382"/>
      <c r="Q32" s="383"/>
      <c r="R32" s="379"/>
    </row>
    <row r="33" spans="1:18" s="19" customFormat="1" ht="38.450000000000003" hidden="1" customHeight="1" x14ac:dyDescent="0.2">
      <c r="A33" s="377"/>
      <c r="B33" s="377"/>
      <c r="C33" s="380"/>
      <c r="D33" s="385"/>
      <c r="E33" s="386"/>
      <c r="F33" s="383"/>
      <c r="G33" s="387" t="str">
        <f>IF(ISTEXT(F33)," ",IFERROR(VLOOKUP(SMALL(puan!$D$4:$E$111,COUNTIF(puan!$D$4:$E$111,"&lt;"&amp;F33)+1),puan!$D$4:$E$111,2,0),"    "))</f>
        <v xml:space="preserve">    </v>
      </c>
      <c r="H33" s="22"/>
      <c r="I33" s="377">
        <v>6</v>
      </c>
      <c r="J33" s="378" t="s">
        <v>176</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68" t="str">
        <f t="shared" si="2"/>
        <v xml:space="preserve"> </v>
      </c>
      <c r="P33" s="382"/>
      <c r="Q33" s="383"/>
      <c r="R33" s="379"/>
    </row>
    <row r="34" spans="1:18" s="19" customFormat="1" ht="38.450000000000003" hidden="1" customHeight="1" x14ac:dyDescent="0.2">
      <c r="A34" s="377"/>
      <c r="B34" s="377"/>
      <c r="C34" s="380"/>
      <c r="D34" s="385"/>
      <c r="E34" s="386"/>
      <c r="F34" s="383"/>
      <c r="G34" s="387" t="str">
        <f>IF(ISTEXT(F34)," ",IFERROR(VLOOKUP(SMALL(puan!$D$4:$E$111,COUNTIF(puan!$D$4:$E$111,"&lt;"&amp;F34)+1),puan!$D$4:$E$111,2,0),"    "))</f>
        <v xml:space="preserve">    </v>
      </c>
      <c r="H34" s="22"/>
      <c r="I34" s="377">
        <v>7</v>
      </c>
      <c r="J34" s="378" t="s">
        <v>578</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468" t="str">
        <f t="shared" si="2"/>
        <v xml:space="preserve"> </v>
      </c>
      <c r="P34" s="447"/>
      <c r="Q34" s="383"/>
      <c r="R34" s="379"/>
    </row>
    <row r="35" spans="1:18" s="19" customFormat="1" ht="38.450000000000003" hidden="1" customHeight="1" x14ac:dyDescent="0.2">
      <c r="A35" s="377"/>
      <c r="B35" s="377"/>
      <c r="C35" s="380"/>
      <c r="D35" s="385"/>
      <c r="E35" s="386"/>
      <c r="F35" s="383"/>
      <c r="G35" s="387" t="str">
        <f>IF(ISTEXT(F35)," ",IFERROR(VLOOKUP(SMALL(puan!$D$4:$E$111,COUNTIF(puan!$D$4:$E$111,"&lt;"&amp;F35)+1),puan!$D$4:$E$111,2,0),"    "))</f>
        <v xml:space="preserve">    </v>
      </c>
      <c r="H35" s="22"/>
      <c r="I35" s="377">
        <v>8</v>
      </c>
      <c r="J35" s="378" t="s">
        <v>579</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468" t="str">
        <f t="shared" si="2"/>
        <v xml:space="preserve"> </v>
      </c>
      <c r="P35" s="382"/>
      <c r="Q35" s="383"/>
      <c r="R35" s="379"/>
    </row>
    <row r="36" spans="1:18" s="19" customFormat="1" ht="38.450000000000003" hidden="1" customHeight="1" x14ac:dyDescent="0.2">
      <c r="A36" s="377"/>
      <c r="B36" s="377"/>
      <c r="C36" s="380"/>
      <c r="D36" s="385"/>
      <c r="E36" s="386"/>
      <c r="F36" s="383"/>
      <c r="G36" s="387" t="str">
        <f>IF(ISTEXT(F36)," ",IFERROR(VLOOKUP(SMALL(puan!$D$4:$E$111,COUNTIF(puan!$D$4:$E$111,"&lt;"&amp;F36)+1),puan!$D$4:$E$111,2,0),"    "))</f>
        <v xml:space="preserve">    </v>
      </c>
      <c r="H36" s="22"/>
      <c r="I36" s="256" t="s">
        <v>44</v>
      </c>
      <c r="J36" s="257"/>
      <c r="K36" s="257"/>
      <c r="L36" s="257"/>
      <c r="M36" s="260" t="s">
        <v>734</v>
      </c>
      <c r="N36" s="261"/>
      <c r="O36" s="261"/>
      <c r="P36" s="261"/>
      <c r="Q36" s="257"/>
      <c r="R36" s="258"/>
    </row>
    <row r="37" spans="1:18" s="19" customFormat="1" ht="38.450000000000003" hidden="1" customHeight="1" x14ac:dyDescent="0.2">
      <c r="A37" s="377"/>
      <c r="B37" s="377"/>
      <c r="C37" s="380"/>
      <c r="D37" s="385"/>
      <c r="E37" s="386"/>
      <c r="F37" s="383"/>
      <c r="G37" s="387" t="str">
        <f>IF(ISTEXT(F37)," ",IFERROR(VLOOKUP(SMALL(puan!$D$4:$E$111,COUNTIF(puan!$D$4:$E$111,"&lt;"&amp;F37)+1),puan!$D$4:$E$111,2,0),"    "))</f>
        <v xml:space="preserve">    </v>
      </c>
      <c r="H37" s="22"/>
      <c r="I37" s="49" t="s">
        <v>12</v>
      </c>
      <c r="J37" s="46" t="s">
        <v>98</v>
      </c>
      <c r="K37" s="46" t="s">
        <v>97</v>
      </c>
      <c r="L37" s="47" t="s">
        <v>13</v>
      </c>
      <c r="M37" s="48" t="s">
        <v>14</v>
      </c>
      <c r="N37" s="48" t="s">
        <v>793</v>
      </c>
      <c r="O37" s="467" t="s">
        <v>1040</v>
      </c>
      <c r="P37" s="48" t="s">
        <v>777</v>
      </c>
      <c r="Q37" s="282" t="s">
        <v>777</v>
      </c>
      <c r="R37" s="46" t="s">
        <v>28</v>
      </c>
    </row>
    <row r="38" spans="1:18" s="19" customFormat="1" ht="38.450000000000003" hidden="1" customHeight="1" x14ac:dyDescent="0.2">
      <c r="A38" s="377"/>
      <c r="B38" s="377"/>
      <c r="C38" s="380"/>
      <c r="D38" s="385"/>
      <c r="E38" s="386"/>
      <c r="F38" s="383"/>
      <c r="G38" s="387" t="str">
        <f>IF(ISTEXT(F38)," ",IFERROR(VLOOKUP(SMALL(puan!$D$4:$E$111,COUNTIF(puan!$D$4:$E$111,"&lt;"&amp;F38)+1),puan!$D$4:$E$111,2,0),"    "))</f>
        <v xml:space="preserve">    </v>
      </c>
      <c r="H38" s="22"/>
      <c r="I38" s="377">
        <v>1</v>
      </c>
      <c r="J38" s="378" t="s">
        <v>177</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68" t="str">
        <f>IF(IF(OR(P38="NM",P38="DNF",P38="DNS",P38="DQ",P38=""),P38,(ROUNDUP(P38,)+24))=0," ",IF(OR(P38="NM",P38="DNF",P38="DNS",P38="DQ",P38=""),P38,(ROUNDUP(P38,)+24)))</f>
        <v xml:space="preserve"> </v>
      </c>
      <c r="P38" s="382"/>
      <c r="Q38" s="383"/>
      <c r="R38" s="379"/>
    </row>
    <row r="39" spans="1:18" s="19" customFormat="1" ht="38.450000000000003" hidden="1" customHeight="1" x14ac:dyDescent="0.2">
      <c r="A39" s="377"/>
      <c r="B39" s="377"/>
      <c r="C39" s="380"/>
      <c r="D39" s="385"/>
      <c r="E39" s="386"/>
      <c r="F39" s="383"/>
      <c r="G39" s="387" t="str">
        <f>IF(ISTEXT(F39)," ",IFERROR(VLOOKUP(SMALL(puan!$D$4:$E$111,COUNTIF(puan!$D$4:$E$111,"&lt;"&amp;F39)+1),puan!$D$4:$E$111,2,0),"    "))</f>
        <v xml:space="preserve">    </v>
      </c>
      <c r="H39" s="22"/>
      <c r="I39" s="377">
        <v>2</v>
      </c>
      <c r="J39" s="378" t="s">
        <v>178</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468" t="str">
        <f t="shared" ref="O39:O45" si="3">IF(IF(OR(P39="NM",P39="DNF",P39="DNS",P39="DQ",P39=""),P39,(ROUNDUP(P39,)+24))=0," ",IF(OR(P39="NM",P39="DNF",P39="DNS",P39="DQ",P39=""),P39,(ROUNDUP(P39,)+24)))</f>
        <v xml:space="preserve"> </v>
      </c>
      <c r="P39" s="382"/>
      <c r="Q39" s="383"/>
      <c r="R39" s="379"/>
    </row>
    <row r="40" spans="1:18" s="19" customFormat="1" ht="38.450000000000003" hidden="1" customHeight="1" x14ac:dyDescent="0.2">
      <c r="A40" s="377"/>
      <c r="B40" s="377"/>
      <c r="C40" s="380"/>
      <c r="D40" s="385"/>
      <c r="E40" s="386"/>
      <c r="F40" s="383"/>
      <c r="G40" s="387" t="str">
        <f>IF(ISTEXT(F40)," ",IFERROR(VLOOKUP(SMALL(puan!$D$4:$E$111,COUNTIF(puan!$D$4:$E$111,"&lt;"&amp;F40)+1),puan!$D$4:$E$111,2,0),"    "))</f>
        <v xml:space="preserve">    </v>
      </c>
      <c r="H40" s="22"/>
      <c r="I40" s="377">
        <v>3</v>
      </c>
      <c r="J40" s="378" t="s">
        <v>179</v>
      </c>
      <c r="K40" s="379" t="str">
        <f>IF(ISERROR(VLOOKUP(J40,'KAYIT LİSTESİ'!$B$4:$H$1046,2,0)),"",(VLOOKUP(J40,'KAYIT LİSTESİ'!$B$4:$H$1046,2,0)))</f>
        <v/>
      </c>
      <c r="L40" s="380" t="str">
        <f>IF(ISERROR(VLOOKUP(J40,'KAYIT LİSTESİ'!$B$4:$H$1046,4,0)),"",(VLOOKUP(J40,'KAYIT LİSTESİ'!$B$4:$H$1046,4,0)))</f>
        <v/>
      </c>
      <c r="M40" s="381" t="str">
        <f>IF(ISERROR(VLOOKUP(J40,'KAYIT LİSTESİ'!$B$4:$H$1046,5,0)),"",(VLOOKUP(J40,'KAYIT LİSTESİ'!$B$4:$H$1046,5,0)))</f>
        <v/>
      </c>
      <c r="N40" s="381" t="str">
        <f>IF(ISERROR(VLOOKUP(J40,'KAYIT LİSTESİ'!$B$4:$H$1046,6,0)),"",(VLOOKUP(J40,'KAYIT LİSTESİ'!$B$4:$H$1046,6,0)))</f>
        <v/>
      </c>
      <c r="O40" s="468" t="str">
        <f t="shared" si="3"/>
        <v xml:space="preserve"> </v>
      </c>
      <c r="P40" s="382"/>
      <c r="Q40" s="383"/>
      <c r="R40" s="379"/>
    </row>
    <row r="41" spans="1:18" s="19" customFormat="1" ht="38.450000000000003" hidden="1" customHeight="1" x14ac:dyDescent="0.2">
      <c r="A41" s="377"/>
      <c r="B41" s="377"/>
      <c r="C41" s="380"/>
      <c r="D41" s="385"/>
      <c r="E41" s="386"/>
      <c r="F41" s="383"/>
      <c r="G41" s="387" t="str">
        <f>IF(ISTEXT(F41)," ",IFERROR(VLOOKUP(SMALL(puan!$D$4:$E$111,COUNTIF(puan!$D$4:$E$111,"&lt;"&amp;F41)+1),puan!$D$4:$E$111,2,0),"    "))</f>
        <v xml:space="preserve">    </v>
      </c>
      <c r="H41" s="22"/>
      <c r="I41" s="377">
        <v>4</v>
      </c>
      <c r="J41" s="378" t="s">
        <v>180</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468" t="str">
        <f t="shared" si="3"/>
        <v xml:space="preserve"> </v>
      </c>
      <c r="P41" s="382"/>
      <c r="Q41" s="383"/>
      <c r="R41" s="379"/>
    </row>
    <row r="42" spans="1:18" s="19" customFormat="1" ht="38.450000000000003" hidden="1" customHeight="1" x14ac:dyDescent="0.2">
      <c r="A42" s="377"/>
      <c r="B42" s="377"/>
      <c r="C42" s="380"/>
      <c r="D42" s="385"/>
      <c r="E42" s="386"/>
      <c r="F42" s="383"/>
      <c r="G42" s="387" t="str">
        <f>IF(ISTEXT(F42)," ",IFERROR(VLOOKUP(SMALL(puan!$D$4:$E$111,COUNTIF(puan!$D$4:$E$111,"&lt;"&amp;F42)+1),puan!$D$4:$E$111,2,0),"    "))</f>
        <v xml:space="preserve">    </v>
      </c>
      <c r="H42" s="22"/>
      <c r="I42" s="377">
        <v>5</v>
      </c>
      <c r="J42" s="378" t="s">
        <v>181</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68" t="str">
        <f t="shared" si="3"/>
        <v xml:space="preserve"> </v>
      </c>
      <c r="P42" s="382"/>
      <c r="Q42" s="383"/>
      <c r="R42" s="379"/>
    </row>
    <row r="43" spans="1:18" s="19" customFormat="1" ht="38.450000000000003" hidden="1" customHeight="1" x14ac:dyDescent="0.2">
      <c r="A43" s="377"/>
      <c r="B43" s="377"/>
      <c r="C43" s="380"/>
      <c r="D43" s="385"/>
      <c r="E43" s="386"/>
      <c r="F43" s="383"/>
      <c r="G43" s="387" t="str">
        <f>IF(ISTEXT(F43)," ",IFERROR(VLOOKUP(SMALL(puan!$D$4:$E$111,COUNTIF(puan!$D$4:$E$111,"&lt;"&amp;F43)+1),puan!$D$4:$E$111,2,0),"    "))</f>
        <v xml:space="preserve">    </v>
      </c>
      <c r="H43" s="22"/>
      <c r="I43" s="377">
        <v>6</v>
      </c>
      <c r="J43" s="378" t="s">
        <v>182</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68" t="str">
        <f t="shared" si="3"/>
        <v xml:space="preserve"> </v>
      </c>
      <c r="P43" s="382"/>
      <c r="Q43" s="383"/>
      <c r="R43" s="379"/>
    </row>
    <row r="44" spans="1:18" s="19" customFormat="1" ht="38.450000000000003" hidden="1" customHeight="1" x14ac:dyDescent="0.2">
      <c r="A44" s="377"/>
      <c r="B44" s="377"/>
      <c r="C44" s="380"/>
      <c r="D44" s="385"/>
      <c r="E44" s="386"/>
      <c r="F44" s="383"/>
      <c r="G44" s="387" t="str">
        <f>IF(ISTEXT(F44)," ",IFERROR(VLOOKUP(SMALL(puan!$D$4:$E$111,COUNTIF(puan!$D$4:$E$111,"&lt;"&amp;F44)+1),puan!$D$4:$E$111,2,0),"    "))</f>
        <v xml:space="preserve">    </v>
      </c>
      <c r="H44" s="22"/>
      <c r="I44" s="377">
        <v>7</v>
      </c>
      <c r="J44" s="378" t="s">
        <v>580</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68" t="str">
        <f t="shared" si="3"/>
        <v xml:space="preserve"> </v>
      </c>
      <c r="P44" s="382"/>
      <c r="Q44" s="383"/>
      <c r="R44" s="379"/>
    </row>
    <row r="45" spans="1:18" s="19" customFormat="1" ht="38.450000000000003" hidden="1" customHeight="1" x14ac:dyDescent="0.2">
      <c r="A45" s="377"/>
      <c r="B45" s="377"/>
      <c r="C45" s="380"/>
      <c r="D45" s="385"/>
      <c r="E45" s="386"/>
      <c r="F45" s="383"/>
      <c r="G45" s="387" t="str">
        <f>IF(ISTEXT(F45)," ",IFERROR(VLOOKUP(SMALL(puan!$D$4:$E$111,COUNTIF(puan!$D$4:$E$111,"&lt;"&amp;F45)+1),puan!$D$4:$E$111,2,0),"    "))</f>
        <v xml:space="preserve">    </v>
      </c>
      <c r="H45" s="22"/>
      <c r="I45" s="377">
        <v>8</v>
      </c>
      <c r="J45" s="378" t="s">
        <v>581</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68" t="str">
        <f t="shared" si="3"/>
        <v xml:space="preserve"> </v>
      </c>
      <c r="P45" s="384"/>
      <c r="Q45" s="383"/>
      <c r="R45" s="379"/>
    </row>
    <row r="46" spans="1:18" ht="13.5" hidden="1" customHeight="1" x14ac:dyDescent="0.2">
      <c r="A46" s="35"/>
      <c r="B46" s="35"/>
      <c r="C46" s="36"/>
      <c r="D46" s="57"/>
      <c r="E46" s="37"/>
      <c r="F46" s="38"/>
      <c r="G46" s="39"/>
      <c r="I46" s="40"/>
      <c r="J46" s="41"/>
      <c r="K46" s="42"/>
      <c r="L46" s="43"/>
      <c r="M46" s="53"/>
      <c r="N46" s="53"/>
      <c r="O46" s="53"/>
      <c r="P46" s="53"/>
      <c r="Q46" s="44"/>
      <c r="R46" s="42"/>
    </row>
    <row r="47" spans="1:18" ht="14.25" customHeight="1" x14ac:dyDescent="0.2">
      <c r="A47" s="30" t="s">
        <v>19</v>
      </c>
      <c r="B47" s="30"/>
      <c r="C47" s="30"/>
      <c r="D47" s="58"/>
      <c r="E47" s="51" t="s">
        <v>0</v>
      </c>
      <c r="F47" s="45" t="s">
        <v>1</v>
      </c>
      <c r="G47" s="27"/>
      <c r="H47" s="31" t="s">
        <v>2</v>
      </c>
      <c r="I47" s="31"/>
      <c r="J47" s="31"/>
      <c r="K47" s="31"/>
      <c r="M47" s="54" t="s">
        <v>3</v>
      </c>
      <c r="N47" s="55" t="s">
        <v>3</v>
      </c>
      <c r="O47" s="55"/>
      <c r="P47" s="55"/>
      <c r="Q47" s="27" t="s">
        <v>3</v>
      </c>
      <c r="R47" s="30"/>
    </row>
    <row r="51" spans="4:4" hidden="1" x14ac:dyDescent="0.2"/>
    <row r="52" spans="4:4" hidden="1" x14ac:dyDescent="0.2">
      <c r="D52" s="52" t="s">
        <v>961</v>
      </c>
    </row>
    <row r="53" spans="4:4" hidden="1" x14ac:dyDescent="0.2">
      <c r="D53" s="52" t="s">
        <v>973</v>
      </c>
    </row>
    <row r="54" spans="4:4" hidden="1" x14ac:dyDescent="0.2">
      <c r="D54" s="52" t="s">
        <v>971</v>
      </c>
    </row>
    <row r="55" spans="4:4" hidden="1" x14ac:dyDescent="0.2">
      <c r="D55" s="52" t="s">
        <v>972</v>
      </c>
    </row>
    <row r="56" spans="4:4" hidden="1" x14ac:dyDescent="0.2">
      <c r="D56" s="52" t="s">
        <v>970</v>
      </c>
    </row>
    <row r="57" spans="4:4" hidden="1" x14ac:dyDescent="0.2">
      <c r="D57" s="52" t="s">
        <v>964</v>
      </c>
    </row>
    <row r="58" spans="4:4" hidden="1" x14ac:dyDescent="0.2">
      <c r="D58" s="52" t="s">
        <v>974</v>
      </c>
    </row>
    <row r="59" spans="4:4" hidden="1" x14ac:dyDescent="0.2">
      <c r="D59" s="52" t="s">
        <v>965</v>
      </c>
    </row>
    <row r="60" spans="4:4" hidden="1" x14ac:dyDescent="0.2">
      <c r="D60" s="52" t="s">
        <v>960</v>
      </c>
    </row>
    <row r="61" spans="4:4" hidden="1" x14ac:dyDescent="0.2">
      <c r="D61" s="52" t="s">
        <v>957</v>
      </c>
    </row>
    <row r="62" spans="4:4" hidden="1" x14ac:dyDescent="0.2">
      <c r="D62" s="52" t="s">
        <v>975</v>
      </c>
    </row>
    <row r="63" spans="4:4" hidden="1" x14ac:dyDescent="0.2">
      <c r="D63" s="52" t="s">
        <v>963</v>
      </c>
    </row>
    <row r="64" spans="4:4" hidden="1" x14ac:dyDescent="0.2">
      <c r="D64" s="52" t="s">
        <v>967</v>
      </c>
    </row>
    <row r="65" spans="4:4" hidden="1" x14ac:dyDescent="0.2">
      <c r="D65" s="52" t="s">
        <v>986</v>
      </c>
    </row>
    <row r="66" spans="4:4" hidden="1" x14ac:dyDescent="0.2">
      <c r="D66" s="52" t="s">
        <v>966</v>
      </c>
    </row>
    <row r="67" spans="4:4" hidden="1" x14ac:dyDescent="0.2">
      <c r="D67" s="52" t="s">
        <v>959</v>
      </c>
    </row>
    <row r="68" spans="4:4" hidden="1" x14ac:dyDescent="0.2">
      <c r="D68" s="52" t="s">
        <v>969</v>
      </c>
    </row>
    <row r="69" spans="4:4" hidden="1" x14ac:dyDescent="0.2">
      <c r="D69" s="52" t="s">
        <v>976</v>
      </c>
    </row>
    <row r="70" spans="4:4" hidden="1" x14ac:dyDescent="0.2">
      <c r="D70" s="52" t="s">
        <v>962</v>
      </c>
    </row>
    <row r="71" spans="4:4" hidden="1" x14ac:dyDescent="0.2">
      <c r="D71" s="52" t="s">
        <v>979</v>
      </c>
    </row>
    <row r="72" spans="4:4" hidden="1" x14ac:dyDescent="0.2">
      <c r="D72" s="52" t="s">
        <v>981</v>
      </c>
    </row>
    <row r="73" spans="4:4" hidden="1" x14ac:dyDescent="0.2">
      <c r="D73" s="52" t="s">
        <v>958</v>
      </c>
    </row>
    <row r="74" spans="4:4" hidden="1" x14ac:dyDescent="0.2">
      <c r="D74" s="52" t="s">
        <v>968</v>
      </c>
    </row>
    <row r="75" spans="4:4" hidden="1" x14ac:dyDescent="0.2">
      <c r="D75" s="52" t="s">
        <v>977</v>
      </c>
    </row>
    <row r="76" spans="4:4" hidden="1" x14ac:dyDescent="0.2">
      <c r="D76" s="52" t="s">
        <v>978</v>
      </c>
    </row>
    <row r="77" spans="4:4" hidden="1" x14ac:dyDescent="0.2">
      <c r="D77" s="52" t="s">
        <v>980</v>
      </c>
    </row>
    <row r="78" spans="4:4" hidden="1" x14ac:dyDescent="0.2">
      <c r="D78" s="52" t="s">
        <v>982</v>
      </c>
    </row>
    <row r="79" spans="4:4" hidden="1" x14ac:dyDescent="0.2">
      <c r="D79" s="52" t="s">
        <v>983</v>
      </c>
    </row>
    <row r="80" spans="4:4" hidden="1" x14ac:dyDescent="0.2">
      <c r="D80" s="52" t="s">
        <v>984</v>
      </c>
    </row>
    <row r="81" spans="4:4" hidden="1" x14ac:dyDescent="0.2">
      <c r="D81" s="52" t="s">
        <v>985</v>
      </c>
    </row>
    <row r="82" spans="4:4" hidden="1" x14ac:dyDescent="0.2">
      <c r="D82" s="52" t="s">
        <v>1028</v>
      </c>
    </row>
    <row r="83" spans="4:4" hidden="1" x14ac:dyDescent="0.2">
      <c r="D83" s="52" t="s">
        <v>994</v>
      </c>
    </row>
    <row r="84" spans="4:4" hidden="1" x14ac:dyDescent="0.2">
      <c r="D84" s="52" t="s">
        <v>991</v>
      </c>
    </row>
    <row r="85" spans="4:4" hidden="1" x14ac:dyDescent="0.2">
      <c r="D85" s="52" t="s">
        <v>992</v>
      </c>
    </row>
    <row r="86" spans="4:4" hidden="1" x14ac:dyDescent="0.2">
      <c r="D86" s="52" t="s">
        <v>987</v>
      </c>
    </row>
    <row r="87" spans="4:4" hidden="1" x14ac:dyDescent="0.2">
      <c r="D87" s="52" t="s">
        <v>989</v>
      </c>
    </row>
    <row r="88" spans="4:4" hidden="1" x14ac:dyDescent="0.2">
      <c r="D88" s="52" t="s">
        <v>988</v>
      </c>
    </row>
    <row r="89" spans="4:4" hidden="1" x14ac:dyDescent="0.2">
      <c r="D89" s="52" t="s">
        <v>990</v>
      </c>
    </row>
    <row r="90" spans="4:4" hidden="1" x14ac:dyDescent="0.2">
      <c r="D90" s="52" t="s">
        <v>993</v>
      </c>
    </row>
    <row r="91" spans="4:4" hidden="1" x14ac:dyDescent="0.2">
      <c r="D91" s="52" t="s">
        <v>995</v>
      </c>
    </row>
    <row r="92" spans="4:4" hidden="1" x14ac:dyDescent="0.2">
      <c r="D92" s="52" t="s">
        <v>1003</v>
      </c>
    </row>
    <row r="93" spans="4:4" hidden="1" x14ac:dyDescent="0.2">
      <c r="D93" s="52" t="s">
        <v>1005</v>
      </c>
    </row>
    <row r="94" spans="4:4" hidden="1" x14ac:dyDescent="0.2">
      <c r="D94" s="52" t="s">
        <v>998</v>
      </c>
    </row>
    <row r="95" spans="4:4" hidden="1" x14ac:dyDescent="0.2">
      <c r="D95" s="52" t="s">
        <v>999</v>
      </c>
    </row>
    <row r="96" spans="4:4" hidden="1" x14ac:dyDescent="0.2">
      <c r="D96" s="52" t="s">
        <v>1002</v>
      </c>
    </row>
    <row r="97" spans="4:4" hidden="1" x14ac:dyDescent="0.2">
      <c r="D97" s="52" t="s">
        <v>997</v>
      </c>
    </row>
    <row r="98" spans="4:4" hidden="1" x14ac:dyDescent="0.2">
      <c r="D98" s="52" t="s">
        <v>1001</v>
      </c>
    </row>
    <row r="99" spans="4:4" hidden="1" x14ac:dyDescent="0.2">
      <c r="D99" s="52" t="s">
        <v>1010</v>
      </c>
    </row>
    <row r="100" spans="4:4" hidden="1" x14ac:dyDescent="0.2">
      <c r="D100" s="52" t="s">
        <v>1011</v>
      </c>
    </row>
    <row r="101" spans="4:4" hidden="1" x14ac:dyDescent="0.2">
      <c r="D101" s="52" t="s">
        <v>1009</v>
      </c>
    </row>
    <row r="102" spans="4:4" hidden="1" x14ac:dyDescent="0.2">
      <c r="D102" s="52" t="s">
        <v>1006</v>
      </c>
    </row>
    <row r="103" spans="4:4" hidden="1" x14ac:dyDescent="0.2">
      <c r="D103" s="52" t="s">
        <v>1000</v>
      </c>
    </row>
    <row r="104" spans="4:4" hidden="1" x14ac:dyDescent="0.2">
      <c r="D104" s="52" t="s">
        <v>996</v>
      </c>
    </row>
    <row r="105" spans="4:4" hidden="1" x14ac:dyDescent="0.2">
      <c r="D105" s="52" t="s">
        <v>1004</v>
      </c>
    </row>
    <row r="106" spans="4:4" hidden="1" x14ac:dyDescent="0.2">
      <c r="D106" s="52" t="s">
        <v>1007</v>
      </c>
    </row>
    <row r="107" spans="4:4" hidden="1" x14ac:dyDescent="0.2">
      <c r="D107" s="52" t="s">
        <v>1008</v>
      </c>
    </row>
    <row r="108" spans="4:4" hidden="1" x14ac:dyDescent="0.2">
      <c r="D108" s="52" t="s">
        <v>1029</v>
      </c>
    </row>
    <row r="109" spans="4:4" hidden="1" x14ac:dyDescent="0.2">
      <c r="D109" s="52" t="s">
        <v>1015</v>
      </c>
    </row>
    <row r="110" spans="4:4" hidden="1" x14ac:dyDescent="0.2">
      <c r="D110" s="52" t="s">
        <v>1014</v>
      </c>
    </row>
    <row r="111" spans="4:4" hidden="1" x14ac:dyDescent="0.2">
      <c r="D111" s="52" t="s">
        <v>1012</v>
      </c>
    </row>
    <row r="112" spans="4:4" hidden="1" x14ac:dyDescent="0.2">
      <c r="D112" s="52" t="s">
        <v>1013</v>
      </c>
    </row>
    <row r="113" spans="4:4" hidden="1" x14ac:dyDescent="0.2">
      <c r="D113" s="52" t="s">
        <v>1020</v>
      </c>
    </row>
    <row r="114" spans="4:4" hidden="1" x14ac:dyDescent="0.2">
      <c r="D114" s="52" t="s">
        <v>1019</v>
      </c>
    </row>
    <row r="115" spans="4:4" hidden="1" x14ac:dyDescent="0.2">
      <c r="D115" s="52" t="s">
        <v>1016</v>
      </c>
    </row>
    <row r="116" spans="4:4" hidden="1" x14ac:dyDescent="0.2">
      <c r="D116" s="52" t="s">
        <v>1017</v>
      </c>
    </row>
    <row r="117" spans="4:4" hidden="1" x14ac:dyDescent="0.2">
      <c r="D117" s="52" t="s">
        <v>1018</v>
      </c>
    </row>
    <row r="118" spans="4:4" hidden="1" x14ac:dyDescent="0.2">
      <c r="D118" s="52" t="s">
        <v>1023</v>
      </c>
    </row>
    <row r="119" spans="4:4" hidden="1" x14ac:dyDescent="0.2">
      <c r="D119" s="52" t="s">
        <v>1022</v>
      </c>
    </row>
    <row r="120" spans="4:4" hidden="1" x14ac:dyDescent="0.2">
      <c r="D120" s="52" t="s">
        <v>1021</v>
      </c>
    </row>
    <row r="121" spans="4:4" hidden="1" x14ac:dyDescent="0.2">
      <c r="D121" s="52" t="s">
        <v>1025</v>
      </c>
    </row>
    <row r="122" spans="4:4" hidden="1" x14ac:dyDescent="0.2">
      <c r="D122" s="52" t="s">
        <v>1024</v>
      </c>
    </row>
    <row r="123" spans="4:4" hidden="1" x14ac:dyDescent="0.2">
      <c r="D123" s="52" t="s">
        <v>1026</v>
      </c>
    </row>
    <row r="124" spans="4:4" hidden="1" x14ac:dyDescent="0.2">
      <c r="D124" s="52" t="s">
        <v>1027</v>
      </c>
    </row>
    <row r="125" spans="4:4" hidden="1" x14ac:dyDescent="0.2"/>
    <row r="126" spans="4:4" hidden="1" x14ac:dyDescent="0.2"/>
    <row r="127" spans="4:4" hidden="1" x14ac:dyDescent="0.2"/>
    <row r="128" spans="4:4"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65536" spans="1:1" x14ac:dyDescent="0.2">
      <c r="A65536" s="27" t="s">
        <v>778</v>
      </c>
    </row>
  </sheetData>
  <sortState ref="B8:F28">
    <sortCondition ref="F8:F28"/>
  </sortState>
  <mergeCells count="18">
    <mergeCell ref="G6:G7"/>
    <mergeCell ref="I3:L3"/>
    <mergeCell ref="A4:C4"/>
    <mergeCell ref="N3:R3"/>
    <mergeCell ref="B6:B7"/>
    <mergeCell ref="D4:E4"/>
    <mergeCell ref="N4:R4"/>
    <mergeCell ref="N5:R5"/>
    <mergeCell ref="A6:A7"/>
    <mergeCell ref="E6:E7"/>
    <mergeCell ref="F6:F7"/>
    <mergeCell ref="C6:C7"/>
    <mergeCell ref="D6:D7"/>
    <mergeCell ref="A1:R1"/>
    <mergeCell ref="A2:R2"/>
    <mergeCell ref="A3:C3"/>
    <mergeCell ref="D3:E3"/>
    <mergeCell ref="F3:G3"/>
  </mergeCells>
  <conditionalFormatting sqref="P17">
    <cfRule type="containsText" dxfId="136" priority="11" stopIfTrue="1" operator="containsText" text="FERDİ">
      <formula>NOT(ISERROR(SEARCH("FERDİ",P17)))</formula>
    </cfRule>
  </conditionalFormatting>
  <conditionalFormatting sqref="P7">
    <cfRule type="containsText" dxfId="135" priority="14" stopIfTrue="1" operator="containsText" text="FERDİ">
      <formula>NOT(ISERROR(SEARCH("FERDİ",P7)))</formula>
    </cfRule>
  </conditionalFormatting>
  <conditionalFormatting sqref="P7">
    <cfRule type="containsText" dxfId="134" priority="15" stopIfTrue="1" operator="containsText" text="FERDİ">
      <formula>NOT(ISERROR(SEARCH("FERDİ",P7)))</formula>
    </cfRule>
  </conditionalFormatting>
  <conditionalFormatting sqref="P17">
    <cfRule type="containsText" dxfId="133" priority="10" stopIfTrue="1" operator="containsText" text="FERDİ">
      <formula>NOT(ISERROR(SEARCH("FERDİ",P17)))</formula>
    </cfRule>
  </conditionalFormatting>
  <conditionalFormatting sqref="P17">
    <cfRule type="containsText" dxfId="132" priority="9" stopIfTrue="1" operator="containsText" text="FERDİ">
      <formula>NOT(ISERROR(SEARCH("FERDİ",P17)))</formula>
    </cfRule>
  </conditionalFormatting>
  <conditionalFormatting sqref="P37">
    <cfRule type="containsText" dxfId="131" priority="4" stopIfTrue="1" operator="containsText" text="FERDİ">
      <formula>NOT(ISERROR(SEARCH("FERDİ",P37)))</formula>
    </cfRule>
  </conditionalFormatting>
  <conditionalFormatting sqref="P37">
    <cfRule type="containsText" dxfId="130" priority="3" stopIfTrue="1" operator="containsText" text="FERDİ">
      <formula>NOT(ISERROR(SEARCH("FERDİ",P37)))</formula>
    </cfRule>
  </conditionalFormatting>
  <conditionalFormatting sqref="P37">
    <cfRule type="containsText" dxfId="129" priority="2" stopIfTrue="1" operator="containsText" text="FERDİ">
      <formula>NOT(ISERROR(SEARCH("FERDİ",P37)))</formula>
    </cfRule>
  </conditionalFormatting>
  <conditionalFormatting sqref="P7">
    <cfRule type="containsText" dxfId="128" priority="16" stopIfTrue="1" operator="containsText" text="FERDİ">
      <formula>NOT(ISERROR(SEARCH("FERDİ",P7)))</formula>
    </cfRule>
  </conditionalFormatting>
  <conditionalFormatting sqref="P7">
    <cfRule type="containsText" dxfId="127" priority="13" stopIfTrue="1" operator="containsText" text="FERDİ">
      <formula>NOT(ISERROR(SEARCH("FERDİ",P7)))</formula>
    </cfRule>
  </conditionalFormatting>
  <conditionalFormatting sqref="P17">
    <cfRule type="containsText" dxfId="126" priority="12" stopIfTrue="1" operator="containsText" text="FERDİ">
      <formula>NOT(ISERROR(SEARCH("FERDİ",P17)))</formula>
    </cfRule>
  </conditionalFormatting>
  <conditionalFormatting sqref="P27">
    <cfRule type="containsText" dxfId="125" priority="8" stopIfTrue="1" operator="containsText" text="FERDİ">
      <formula>NOT(ISERROR(SEARCH("FERDİ",P27)))</formula>
    </cfRule>
  </conditionalFormatting>
  <conditionalFormatting sqref="P27">
    <cfRule type="containsText" dxfId="124" priority="7" stopIfTrue="1" operator="containsText" text="FERDİ">
      <formula>NOT(ISERROR(SEARCH("FERDİ",P27)))</formula>
    </cfRule>
  </conditionalFormatting>
  <conditionalFormatting sqref="P27">
    <cfRule type="containsText" dxfId="123" priority="6" stopIfTrue="1" operator="containsText" text="FERDİ">
      <formula>NOT(ISERROR(SEARCH("FERDİ",P27)))</formula>
    </cfRule>
  </conditionalFormatting>
  <conditionalFormatting sqref="P27">
    <cfRule type="containsText" dxfId="122" priority="5" stopIfTrue="1" operator="containsText" text="FERDİ">
      <formula>NOT(ISERROR(SEARCH("FERDİ",P27)))</formula>
    </cfRule>
  </conditionalFormatting>
  <conditionalFormatting sqref="P37">
    <cfRule type="containsText" dxfId="121" priority="1" stopIfTrue="1" operator="containsText" text="FERDİ">
      <formula>NOT(ISERROR(SEARCH("FERDİ",P37)))</formula>
    </cfRule>
  </conditionalFormatting>
  <hyperlinks>
    <hyperlink ref="D3" location="'YARIŞMA PROGRAMI'!C7" display="100 m. Engelli"/>
  </hyperlinks>
  <printOptions horizontalCentered="1"/>
  <pageMargins left="0" right="0" top="0.28999999999999998" bottom="0.19685039370078741" header="0.39370078740157483" footer="0.27559055118110237"/>
  <pageSetup paperSize="9" scale="4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theme="1"/>
    <pageSetUpPr fitToPage="1"/>
  </sheetPr>
  <dimension ref="A1:R65514"/>
  <sheetViews>
    <sheetView view="pageBreakPreview" topLeftCell="A2" zoomScale="70" zoomScaleNormal="100" zoomScaleSheetLayoutView="70" workbookViewId="0">
      <selection activeCell="D8" sqref="D8:E8"/>
    </sheetView>
  </sheetViews>
  <sheetFormatPr defaultColWidth="9.140625" defaultRowHeight="12.75" x14ac:dyDescent="0.2"/>
  <cols>
    <col min="1" max="1" width="4.85546875" style="27" customWidth="1"/>
    <col min="2" max="2" width="10" style="27" bestFit="1" customWidth="1"/>
    <col min="3" max="3" width="14.42578125" style="21" customWidth="1"/>
    <col min="4" max="4" width="30.7109375" style="52" customWidth="1"/>
    <col min="5" max="5" width="24.7109375" style="52" customWidth="1"/>
    <col min="6" max="6" width="12.140625" style="178" customWidth="1"/>
    <col min="7" max="7" width="7.5703125" style="28" customWidth="1"/>
    <col min="8" max="8" width="2.140625" style="21" customWidth="1"/>
    <col min="9" max="9" width="4.42578125" style="27" customWidth="1"/>
    <col min="10" max="10" width="12.42578125" style="27" hidden="1" customWidth="1"/>
    <col min="11" max="11" width="9.5703125" style="27" customWidth="1"/>
    <col min="12" max="12" width="14.42578125" style="29" customWidth="1"/>
    <col min="13" max="13" width="34.42578125" style="56" customWidth="1"/>
    <col min="14" max="14" width="22.28515625" style="56" customWidth="1"/>
    <col min="15" max="15" width="19.5703125" style="472" customWidth="1"/>
    <col min="16" max="16" width="19.5703125" style="56" customWidth="1"/>
    <col min="17" max="17" width="9.5703125" style="178" hidden="1" customWidth="1"/>
    <col min="18" max="18" width="8.7109375" style="21" bestFit="1" customWidth="1"/>
    <col min="19" max="16384" width="9.140625" style="21"/>
  </cols>
  <sheetData>
    <row r="1" spans="1:18" s="10" customFormat="1" ht="50.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9.25" customHeight="1" x14ac:dyDescent="0.2">
      <c r="A3" s="577" t="s">
        <v>112</v>
      </c>
      <c r="B3" s="577"/>
      <c r="C3" s="577"/>
      <c r="D3" s="578" t="s">
        <v>184</v>
      </c>
      <c r="E3" s="578"/>
      <c r="F3" s="579"/>
      <c r="G3" s="579"/>
      <c r="H3" s="11"/>
      <c r="I3" s="595"/>
      <c r="J3" s="595"/>
      <c r="K3" s="595"/>
      <c r="L3" s="595"/>
      <c r="M3" s="82"/>
      <c r="N3" s="588"/>
      <c r="O3" s="588"/>
      <c r="P3" s="588"/>
      <c r="Q3" s="588"/>
      <c r="R3" s="588"/>
    </row>
    <row r="4" spans="1:18" s="12" customFormat="1" ht="17.25" customHeight="1" x14ac:dyDescent="0.2">
      <c r="A4" s="580" t="s">
        <v>102</v>
      </c>
      <c r="B4" s="580"/>
      <c r="C4" s="580"/>
      <c r="D4" s="581" t="str">
        <f>'YARIŞMA BİLGİLERİ'!F21</f>
        <v>15 Yaş Kızlar</v>
      </c>
      <c r="E4" s="581"/>
      <c r="F4" s="179"/>
      <c r="G4" s="32"/>
      <c r="H4" s="32"/>
      <c r="I4" s="32"/>
      <c r="J4" s="32"/>
      <c r="K4" s="32"/>
      <c r="L4" s="33"/>
      <c r="M4" s="83" t="s">
        <v>5</v>
      </c>
      <c r="N4" s="589">
        <f>'YARIŞMA PROGRAMI'!B18</f>
        <v>0</v>
      </c>
      <c r="O4" s="589"/>
      <c r="P4" s="589"/>
      <c r="Q4" s="589"/>
      <c r="R4" s="589"/>
    </row>
    <row r="5" spans="1:18" s="10" customFormat="1" ht="15" customHeight="1" x14ac:dyDescent="0.2">
      <c r="A5" s="13"/>
      <c r="B5" s="13"/>
      <c r="C5" s="14"/>
      <c r="D5" s="15"/>
      <c r="E5" s="16"/>
      <c r="F5" s="180"/>
      <c r="G5" s="16"/>
      <c r="H5" s="16"/>
      <c r="I5" s="13"/>
      <c r="J5" s="13"/>
      <c r="K5" s="13"/>
      <c r="L5" s="17"/>
      <c r="M5" s="18"/>
      <c r="N5" s="594">
        <f ca="1">NOW()</f>
        <v>43602.347718055556</v>
      </c>
      <c r="O5" s="594"/>
      <c r="P5" s="594"/>
      <c r="Q5" s="594"/>
      <c r="R5" s="594"/>
    </row>
    <row r="6" spans="1:18" s="19" customFormat="1" ht="18.75" customHeight="1" x14ac:dyDescent="0.2">
      <c r="A6" s="582" t="s">
        <v>12</v>
      </c>
      <c r="B6" s="584" t="s">
        <v>97</v>
      </c>
      <c r="C6" s="586" t="s">
        <v>109</v>
      </c>
      <c r="D6" s="583" t="s">
        <v>14</v>
      </c>
      <c r="E6" s="583" t="s">
        <v>793</v>
      </c>
      <c r="F6" s="593" t="s">
        <v>15</v>
      </c>
      <c r="G6" s="591" t="s">
        <v>276</v>
      </c>
      <c r="I6" s="256" t="s">
        <v>16</v>
      </c>
      <c r="J6" s="257"/>
      <c r="K6" s="257"/>
      <c r="L6" s="257"/>
      <c r="M6" s="257"/>
      <c r="N6" s="257"/>
      <c r="O6" s="473"/>
      <c r="P6" s="257"/>
      <c r="Q6" s="257"/>
      <c r="R6" s="258"/>
    </row>
    <row r="7" spans="1:18" ht="26.25" customHeight="1" x14ac:dyDescent="0.2">
      <c r="A7" s="582"/>
      <c r="B7" s="585"/>
      <c r="C7" s="586"/>
      <c r="D7" s="583"/>
      <c r="E7" s="583"/>
      <c r="F7" s="593"/>
      <c r="G7" s="592"/>
      <c r="H7" s="20"/>
      <c r="I7" s="49" t="s">
        <v>12</v>
      </c>
      <c r="J7" s="49" t="s">
        <v>98</v>
      </c>
      <c r="K7" s="49" t="s">
        <v>97</v>
      </c>
      <c r="L7" s="128" t="s">
        <v>13</v>
      </c>
      <c r="M7" s="129" t="s">
        <v>14</v>
      </c>
      <c r="N7" s="129" t="s">
        <v>793</v>
      </c>
      <c r="O7" s="471" t="s">
        <v>1040</v>
      </c>
      <c r="P7" s="48" t="s">
        <v>777</v>
      </c>
      <c r="Q7" s="281" t="s">
        <v>777</v>
      </c>
      <c r="R7" s="49" t="s">
        <v>28</v>
      </c>
    </row>
    <row r="8" spans="1:18" s="19" customFormat="1" ht="36.6" customHeight="1" x14ac:dyDescent="0.2">
      <c r="A8" s="377">
        <v>1</v>
      </c>
      <c r="B8" s="377" t="s">
        <v>781</v>
      </c>
      <c r="C8" s="380">
        <v>37987</v>
      </c>
      <c r="D8" s="385" t="s">
        <v>1063</v>
      </c>
      <c r="E8" s="386" t="s">
        <v>1050</v>
      </c>
      <c r="F8" s="388">
        <v>24452</v>
      </c>
      <c r="G8" s="387">
        <f>IF(ISTEXT(F8)," ",IFERROR(VLOOKUP(SMALL(puan!$N$4:$O$111,COUNTIF(puan!$N$4:$O$111,"&lt;"&amp;F8)+1),puan!$N$4:$O$111,2,0),"    "))</f>
        <v>67</v>
      </c>
      <c r="H8" s="22"/>
      <c r="I8" s="377">
        <v>1</v>
      </c>
      <c r="J8" s="378" t="s">
        <v>72</v>
      </c>
      <c r="K8" s="379" t="s">
        <v>781</v>
      </c>
      <c r="L8" s="380">
        <v>37987</v>
      </c>
      <c r="M8" s="381" t="s">
        <v>1063</v>
      </c>
      <c r="N8" s="488" t="s">
        <v>1050</v>
      </c>
      <c r="O8" s="449">
        <v>24452</v>
      </c>
      <c r="P8" s="388"/>
      <c r="Q8" s="388"/>
      <c r="R8" s="379"/>
    </row>
    <row r="9" spans="1:18" s="19" customFormat="1" ht="36.6" customHeight="1" x14ac:dyDescent="0.2">
      <c r="A9" s="377"/>
      <c r="B9" s="377"/>
      <c r="C9" s="380"/>
      <c r="D9" s="385"/>
      <c r="E9" s="386"/>
      <c r="F9" s="388"/>
      <c r="G9" s="387" t="str">
        <f>IF(ISTEXT(F9)," ",IFERROR(VLOOKUP(SMALL(puan!$N$4:$O$111,COUNTIF(puan!$N$4:$O$111,"&lt;"&amp;F9)+1),puan!$N$4:$O$111,2,0),"    "))</f>
        <v xml:space="preserve">    </v>
      </c>
      <c r="H9" s="22"/>
      <c r="I9" s="377" t="s">
        <v>781</v>
      </c>
      <c r="J9" s="378" t="s">
        <v>73</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49" t="str">
        <f t="shared" ref="O9:O17" si="0">IF(IF(OR(P9="NM",P9="DNF",P9="DNS",P9="DQ",P9=""),P9,(ROUNDUP(P9,)+14))=0," ",IF(OR(P9="NM",P9="DNF",P9="DNS",P9="DQ",P9=""),P9,(ROUNDUP(P9,)+14)))</f>
        <v xml:space="preserve"> </v>
      </c>
      <c r="P9" s="388"/>
      <c r="Q9" s="388"/>
      <c r="R9" s="379"/>
    </row>
    <row r="10" spans="1:18" s="19" customFormat="1" ht="36.6" customHeight="1" x14ac:dyDescent="0.2">
      <c r="A10" s="377"/>
      <c r="B10" s="377"/>
      <c r="C10" s="380"/>
      <c r="D10" s="385"/>
      <c r="E10" s="386"/>
      <c r="F10" s="388"/>
      <c r="G10" s="387" t="str">
        <f>IF(ISTEXT(F10)," ",IFERROR(VLOOKUP(SMALL(puan!$N$4:$O$111,COUNTIF(puan!$N$4:$O$111,"&lt;"&amp;F10)+1),puan!$N$4:$O$111,2,0),"    "))</f>
        <v xml:space="preserve">    </v>
      </c>
      <c r="H10" s="22"/>
      <c r="I10" s="377" t="s">
        <v>781</v>
      </c>
      <c r="J10" s="378" t="s">
        <v>74</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49" t="str">
        <f t="shared" si="0"/>
        <v xml:space="preserve"> </v>
      </c>
      <c r="P10" s="388"/>
      <c r="Q10" s="388"/>
      <c r="R10" s="379"/>
    </row>
    <row r="11" spans="1:18" s="19" customFormat="1" ht="36.6" customHeight="1" x14ac:dyDescent="0.2">
      <c r="A11" s="377"/>
      <c r="B11" s="377"/>
      <c r="C11" s="380"/>
      <c r="D11" s="385"/>
      <c r="E11" s="386"/>
      <c r="F11" s="388"/>
      <c r="G11" s="387" t="str">
        <f>IF(ISTEXT(F11)," ",IFERROR(VLOOKUP(SMALL(puan!$N$4:$O$111,COUNTIF(puan!$N$4:$O$111,"&lt;"&amp;F11)+1),puan!$N$4:$O$111,2,0),"    "))</f>
        <v xml:space="preserve">    </v>
      </c>
      <c r="H11" s="22"/>
      <c r="I11" s="377" t="s">
        <v>781</v>
      </c>
      <c r="J11" s="378" t="s">
        <v>75</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49" t="str">
        <f t="shared" si="0"/>
        <v xml:space="preserve"> </v>
      </c>
      <c r="P11" s="388"/>
      <c r="Q11" s="388"/>
      <c r="R11" s="379"/>
    </row>
    <row r="12" spans="1:18" s="19" customFormat="1" ht="36.6" customHeight="1" x14ac:dyDescent="0.2">
      <c r="A12" s="377"/>
      <c r="B12" s="377"/>
      <c r="C12" s="380"/>
      <c r="D12" s="385"/>
      <c r="E12" s="386"/>
      <c r="F12" s="388"/>
      <c r="G12" s="387" t="str">
        <f>IF(ISTEXT(F12)," ",IFERROR(VLOOKUP(SMALL(puan!$N$4:$O$111,COUNTIF(puan!$N$4:$O$111,"&lt;"&amp;F12)+1),puan!$N$4:$O$111,2,0),"    "))</f>
        <v xml:space="preserve">    </v>
      </c>
      <c r="H12" s="22"/>
      <c r="I12" s="377" t="s">
        <v>781</v>
      </c>
      <c r="J12" s="378" t="s">
        <v>76</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49" t="str">
        <f t="shared" si="0"/>
        <v xml:space="preserve"> </v>
      </c>
      <c r="P12" s="388"/>
      <c r="Q12" s="388"/>
      <c r="R12" s="379"/>
    </row>
    <row r="13" spans="1:18" s="19" customFormat="1" ht="36.6" customHeight="1" x14ac:dyDescent="0.2">
      <c r="A13" s="377"/>
      <c r="B13" s="377"/>
      <c r="C13" s="380"/>
      <c r="D13" s="385"/>
      <c r="E13" s="386"/>
      <c r="F13" s="388"/>
      <c r="G13" s="387" t="str">
        <f>IF(ISTEXT(F13)," ",IFERROR(VLOOKUP(SMALL(puan!$N$4:$O$111,COUNTIF(puan!$N$4:$O$111,"&lt;"&amp;F13)+1),puan!$N$4:$O$111,2,0),"    "))</f>
        <v xml:space="preserve">    </v>
      </c>
      <c r="H13" s="22"/>
      <c r="I13" s="377" t="s">
        <v>781</v>
      </c>
      <c r="J13" s="378" t="s">
        <v>77</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49" t="str">
        <f t="shared" si="0"/>
        <v xml:space="preserve"> </v>
      </c>
      <c r="P13" s="388"/>
      <c r="Q13" s="388"/>
      <c r="R13" s="379"/>
    </row>
    <row r="14" spans="1:18" s="19" customFormat="1" ht="36.6" customHeight="1" x14ac:dyDescent="0.2">
      <c r="A14" s="377"/>
      <c r="B14" s="377"/>
      <c r="C14" s="380"/>
      <c r="D14" s="385"/>
      <c r="E14" s="386"/>
      <c r="F14" s="388"/>
      <c r="G14" s="387" t="str">
        <f>IF(ISTEXT(F14)," ",IFERROR(VLOOKUP(SMALL(puan!$N$4:$O$111,COUNTIF(puan!$N$4:$O$111,"&lt;"&amp;F14)+1),puan!$N$4:$O$111,2,0),"    "))</f>
        <v xml:space="preserve">    </v>
      </c>
      <c r="H14" s="22"/>
      <c r="I14" s="377" t="s">
        <v>781</v>
      </c>
      <c r="J14" s="378" t="s">
        <v>245</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49" t="str">
        <f t="shared" si="0"/>
        <v xml:space="preserve"> </v>
      </c>
      <c r="P14" s="388"/>
      <c r="Q14" s="388"/>
      <c r="R14" s="379"/>
    </row>
    <row r="15" spans="1:18" s="19" customFormat="1" ht="36.6" customHeight="1" x14ac:dyDescent="0.2">
      <c r="A15" s="377"/>
      <c r="B15" s="377"/>
      <c r="C15" s="380"/>
      <c r="D15" s="385"/>
      <c r="E15" s="386"/>
      <c r="F15" s="388"/>
      <c r="G15" s="387" t="str">
        <f>IF(ISTEXT(F15)," ",IFERROR(VLOOKUP(SMALL(puan!$N$4:$O$111,COUNTIF(puan!$N$4:$O$111,"&lt;"&amp;F15)+1),puan!$N$4:$O$111,2,0),"    "))</f>
        <v xml:space="preserve">    </v>
      </c>
      <c r="H15" s="22"/>
      <c r="I15" s="377" t="s">
        <v>781</v>
      </c>
      <c r="J15" s="378" t="s">
        <v>246</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49" t="str">
        <f t="shared" si="0"/>
        <v xml:space="preserve"> </v>
      </c>
      <c r="P15" s="388"/>
      <c r="Q15" s="388"/>
      <c r="R15" s="379"/>
    </row>
    <row r="16" spans="1:18" s="19" customFormat="1" ht="36.6" customHeight="1" x14ac:dyDescent="0.2">
      <c r="A16" s="377"/>
      <c r="B16" s="377"/>
      <c r="C16" s="380"/>
      <c r="D16" s="385"/>
      <c r="E16" s="386"/>
      <c r="F16" s="388"/>
      <c r="G16" s="387" t="str">
        <f>IF(ISTEXT(F16)," ",IFERROR(VLOOKUP(SMALL(puan!$N$4:$O$111,COUNTIF(puan!$N$4:$O$111,"&lt;"&amp;F16)+1),puan!$N$4:$O$111,2,0),"    "))</f>
        <v xml:space="preserve">    </v>
      </c>
      <c r="H16" s="22"/>
      <c r="I16" s="377" t="s">
        <v>781</v>
      </c>
      <c r="J16" s="378" t="s">
        <v>247</v>
      </c>
      <c r="K16" s="379" t="str">
        <f>IF(ISERROR(VLOOKUP(J16,'KAYIT LİSTESİ'!$B$4:$H$1046,2,0)),"",(VLOOKUP(J16,'KAYIT LİSTESİ'!$B$4:$H$1046,2,0)))</f>
        <v/>
      </c>
      <c r="L16" s="380" t="str">
        <f>IF(ISERROR(VLOOKUP(J16,'KAYIT LİSTESİ'!$B$4:$H$1046,4,0)),"",(VLOOKUP(J16,'KAYIT LİSTESİ'!$B$4:$H$1046,4,0)))</f>
        <v/>
      </c>
      <c r="M16" s="381" t="str">
        <f>IF(ISERROR(VLOOKUP(J16,'KAYIT LİSTESİ'!$B$4:$H$1046,5,0)),"",(VLOOKUP(J16,'KAYIT LİSTESİ'!$B$4:$H$1046,5,0)))</f>
        <v/>
      </c>
      <c r="N16" s="381" t="str">
        <f>IF(ISERROR(VLOOKUP(J16,'KAYIT LİSTESİ'!$B$4:$H$1046,6,0)),"",(VLOOKUP(J16,'KAYIT LİSTESİ'!$B$4:$H$1046,6,0)))</f>
        <v/>
      </c>
      <c r="O16" s="449" t="str">
        <f t="shared" si="0"/>
        <v xml:space="preserve"> </v>
      </c>
      <c r="P16" s="388"/>
      <c r="Q16" s="388"/>
      <c r="R16" s="379"/>
    </row>
    <row r="17" spans="1:18" s="19" customFormat="1" ht="36.6" customHeight="1" x14ac:dyDescent="0.2">
      <c r="A17" s="377"/>
      <c r="B17" s="377"/>
      <c r="C17" s="380"/>
      <c r="D17" s="385"/>
      <c r="E17" s="386"/>
      <c r="F17" s="388"/>
      <c r="G17" s="387" t="str">
        <f>IF(ISTEXT(F17)," ",IFERROR(VLOOKUP(SMALL(puan!$N$4:$O$111,COUNTIF(puan!$N$4:$O$111,"&lt;"&amp;F17)+1),puan!$N$4:$O$111,2,0),"    "))</f>
        <v xml:space="preserve">    </v>
      </c>
      <c r="H17" s="22"/>
      <c r="I17" s="377" t="s">
        <v>781</v>
      </c>
      <c r="J17" s="378" t="s">
        <v>248</v>
      </c>
      <c r="K17" s="379" t="str">
        <f>IF(ISERROR(VLOOKUP(J17,'KAYIT LİSTESİ'!$B$4:$H$1046,2,0)),"",(VLOOKUP(J17,'KAYIT LİSTESİ'!$B$4:$H$1046,2,0)))</f>
        <v/>
      </c>
      <c r="L17" s="380" t="str">
        <f>IF(ISERROR(VLOOKUP(J17,'KAYIT LİSTESİ'!$B$4:$H$1046,4,0)),"",(VLOOKUP(J17,'KAYIT LİSTESİ'!$B$4:$H$1046,4,0)))</f>
        <v/>
      </c>
      <c r="M17" s="381" t="str">
        <f>IF(ISERROR(VLOOKUP(J17,'KAYIT LİSTESİ'!$B$4:$H$1046,5,0)),"",(VLOOKUP(J17,'KAYIT LİSTESİ'!$B$4:$H$1046,5,0)))</f>
        <v/>
      </c>
      <c r="N17" s="381" t="str">
        <f>IF(ISERROR(VLOOKUP(J17,'KAYIT LİSTESİ'!$B$4:$H$1046,6,0)),"",(VLOOKUP(J17,'KAYIT LİSTESİ'!$B$4:$H$1046,6,0)))</f>
        <v/>
      </c>
      <c r="O17" s="449" t="str">
        <f t="shared" si="0"/>
        <v xml:space="preserve"> </v>
      </c>
      <c r="P17" s="449"/>
      <c r="Q17" s="388"/>
      <c r="R17" s="379"/>
    </row>
    <row r="18" spans="1:18" s="19" customFormat="1" ht="36.6" hidden="1" customHeight="1" x14ac:dyDescent="0.2">
      <c r="A18" s="377"/>
      <c r="B18" s="377"/>
      <c r="C18" s="380"/>
      <c r="D18" s="385"/>
      <c r="E18" s="386"/>
      <c r="F18" s="388"/>
      <c r="G18" s="387" t="str">
        <f>IF(ISTEXT(F18)," ",IFERROR(VLOOKUP(SMALL(puan!$N$4:$O$111,COUNTIF(puan!$N$4:$O$111,"&lt;"&amp;F18)+1),puan!$N$4:$O$111,2,0),"    "))</f>
        <v xml:space="preserve">    </v>
      </c>
      <c r="H18" s="22"/>
      <c r="I18" s="256" t="s">
        <v>17</v>
      </c>
      <c r="J18" s="257"/>
      <c r="K18" s="257"/>
      <c r="L18" s="257"/>
      <c r="M18" s="257"/>
      <c r="N18" s="257"/>
      <c r="O18" s="473"/>
      <c r="P18" s="257"/>
      <c r="Q18" s="257"/>
      <c r="R18" s="258"/>
    </row>
    <row r="19" spans="1:18" s="19" customFormat="1" ht="36.6" hidden="1" customHeight="1" x14ac:dyDescent="0.2">
      <c r="A19" s="377"/>
      <c r="B19" s="377"/>
      <c r="C19" s="380"/>
      <c r="D19" s="385"/>
      <c r="E19" s="386"/>
      <c r="F19" s="388"/>
      <c r="G19" s="387" t="str">
        <f>IF(ISTEXT(F19)," ",IFERROR(VLOOKUP(SMALL(puan!$N$4:$O$111,COUNTIF(puan!$N$4:$O$111,"&lt;"&amp;F19)+1),puan!$N$4:$O$111,2,0),"    "))</f>
        <v xml:space="preserve">    </v>
      </c>
      <c r="H19" s="22"/>
      <c r="I19" s="49" t="s">
        <v>12</v>
      </c>
      <c r="J19" s="49" t="s">
        <v>98</v>
      </c>
      <c r="K19" s="49" t="s">
        <v>97</v>
      </c>
      <c r="L19" s="128" t="s">
        <v>13</v>
      </c>
      <c r="M19" s="129" t="s">
        <v>14</v>
      </c>
      <c r="N19" s="129" t="s">
        <v>793</v>
      </c>
      <c r="O19" s="471" t="s">
        <v>1040</v>
      </c>
      <c r="P19" s="48" t="s">
        <v>777</v>
      </c>
      <c r="Q19" s="281" t="s">
        <v>777</v>
      </c>
      <c r="R19" s="49" t="s">
        <v>28</v>
      </c>
    </row>
    <row r="20" spans="1:18" s="19" customFormat="1" ht="36.6" hidden="1" customHeight="1" x14ac:dyDescent="0.2">
      <c r="A20" s="377"/>
      <c r="B20" s="377"/>
      <c r="C20" s="380"/>
      <c r="D20" s="385"/>
      <c r="E20" s="386"/>
      <c r="F20" s="388"/>
      <c r="G20" s="387" t="str">
        <f>IF(ISTEXT(F20)," ",IFERROR(VLOOKUP(SMALL(puan!$N$4:$O$111,COUNTIF(puan!$N$4:$O$111,"&lt;"&amp;F20)+1),puan!$N$4:$O$111,2,0),"    "))</f>
        <v xml:space="preserve">    </v>
      </c>
      <c r="H20" s="22"/>
      <c r="I20" s="377">
        <v>1</v>
      </c>
      <c r="J20" s="378" t="s">
        <v>78</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49" t="str">
        <f t="shared" ref="O20:O28" si="1">IF(IF(OR(P20="NM",P20="DNF",P20="DNS",P20="DQ",P20=""),P20,(ROUNDUP(P20,)+14))=0," ",IF(OR(P20="NM",P20="DNF",P20="DNS",P20="DQ",P20=""),P20,(ROUNDUP(P20,)+14)))</f>
        <v xml:space="preserve"> </v>
      </c>
      <c r="P20" s="388"/>
      <c r="Q20" s="388"/>
      <c r="R20" s="379"/>
    </row>
    <row r="21" spans="1:18" s="19" customFormat="1" ht="36.6" hidden="1" customHeight="1" x14ac:dyDescent="0.2">
      <c r="A21" s="377"/>
      <c r="B21" s="377"/>
      <c r="C21" s="380"/>
      <c r="D21" s="385"/>
      <c r="E21" s="386"/>
      <c r="F21" s="388"/>
      <c r="G21" s="387" t="str">
        <f>IF(ISTEXT(F21)," ",IFERROR(VLOOKUP(SMALL(puan!$N$4:$O$111,COUNTIF(puan!$N$4:$O$111,"&lt;"&amp;F21)+1),puan!$N$4:$O$111,2,0),"    "))</f>
        <v xml:space="preserve">    </v>
      </c>
      <c r="H21" s="22"/>
      <c r="I21" s="377">
        <v>2</v>
      </c>
      <c r="J21" s="378" t="s">
        <v>79</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49" t="str">
        <f t="shared" si="1"/>
        <v xml:space="preserve"> </v>
      </c>
      <c r="P21" s="388"/>
      <c r="Q21" s="388"/>
      <c r="R21" s="379"/>
    </row>
    <row r="22" spans="1:18" s="19" customFormat="1" ht="36.6" hidden="1" customHeight="1" x14ac:dyDescent="0.2">
      <c r="A22" s="377"/>
      <c r="B22" s="377"/>
      <c r="C22" s="380"/>
      <c r="D22" s="385"/>
      <c r="E22" s="386"/>
      <c r="F22" s="388"/>
      <c r="G22" s="387" t="str">
        <f>IF(ISTEXT(F22)," ",IFERROR(VLOOKUP(SMALL(puan!$N$4:$O$111,COUNTIF(puan!$N$4:$O$111,"&lt;"&amp;F22)+1),puan!$N$4:$O$111,2,0),"    "))</f>
        <v xml:space="preserve">    </v>
      </c>
      <c r="H22" s="22"/>
      <c r="I22" s="377">
        <v>2</v>
      </c>
      <c r="J22" s="378" t="s">
        <v>80</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49" t="str">
        <f t="shared" si="1"/>
        <v xml:space="preserve"> </v>
      </c>
      <c r="P22" s="388"/>
      <c r="Q22" s="388"/>
      <c r="R22" s="379"/>
    </row>
    <row r="23" spans="1:18" s="19" customFormat="1" ht="36.6" hidden="1" customHeight="1" x14ac:dyDescent="0.2">
      <c r="A23" s="377"/>
      <c r="B23" s="377"/>
      <c r="C23" s="380"/>
      <c r="D23" s="385"/>
      <c r="E23" s="386"/>
      <c r="F23" s="388"/>
      <c r="G23" s="387" t="str">
        <f>IF(ISTEXT(F23)," ",IFERROR(VLOOKUP(SMALL(puan!$N$4:$O$111,COUNTIF(puan!$N$4:$O$111,"&lt;"&amp;F23)+1),puan!$N$4:$O$111,2,0),"    "))</f>
        <v xml:space="preserve">    </v>
      </c>
      <c r="H23" s="22"/>
      <c r="I23" s="377">
        <v>3</v>
      </c>
      <c r="J23" s="378" t="s">
        <v>81</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49" t="str">
        <f t="shared" si="1"/>
        <v xml:space="preserve"> </v>
      </c>
      <c r="P23" s="388"/>
      <c r="Q23" s="388"/>
      <c r="R23" s="379"/>
    </row>
    <row r="24" spans="1:18" s="19" customFormat="1" ht="36.6" hidden="1" customHeight="1" x14ac:dyDescent="0.2">
      <c r="A24" s="377"/>
      <c r="B24" s="377"/>
      <c r="C24" s="380"/>
      <c r="D24" s="385"/>
      <c r="E24" s="386"/>
      <c r="F24" s="388"/>
      <c r="G24" s="387" t="str">
        <f>IF(ISTEXT(F24)," ",IFERROR(VLOOKUP(SMALL(puan!$N$4:$O$111,COUNTIF(puan!$N$4:$O$111,"&lt;"&amp;F24)+1),puan!$N$4:$O$111,2,0),"    "))</f>
        <v xml:space="preserve">    </v>
      </c>
      <c r="H24" s="22"/>
      <c r="I24" s="377">
        <v>4</v>
      </c>
      <c r="J24" s="378" t="s">
        <v>82</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49" t="str">
        <f t="shared" si="1"/>
        <v xml:space="preserve"> </v>
      </c>
      <c r="P24" s="388"/>
      <c r="Q24" s="388"/>
      <c r="R24" s="379"/>
    </row>
    <row r="25" spans="1:18" s="19" customFormat="1" ht="36.6" hidden="1" customHeight="1" x14ac:dyDescent="0.2">
      <c r="A25" s="377"/>
      <c r="B25" s="377"/>
      <c r="C25" s="380"/>
      <c r="D25" s="385"/>
      <c r="E25" s="386"/>
      <c r="F25" s="388"/>
      <c r="G25" s="387" t="str">
        <f>IF(ISTEXT(F25)," ",IFERROR(VLOOKUP(SMALL(puan!$N$4:$O$111,COUNTIF(puan!$N$4:$O$111,"&lt;"&amp;F25)+1),puan!$N$4:$O$111,2,0),"    "))</f>
        <v xml:space="preserve">    </v>
      </c>
      <c r="H25" s="22"/>
      <c r="I25" s="377">
        <v>5</v>
      </c>
      <c r="J25" s="378" t="s">
        <v>83</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49" t="str">
        <f t="shared" si="1"/>
        <v xml:space="preserve"> </v>
      </c>
      <c r="P25" s="388"/>
      <c r="Q25" s="388"/>
      <c r="R25" s="379"/>
    </row>
    <row r="26" spans="1:18" s="19" customFormat="1" ht="36.6" hidden="1" customHeight="1" x14ac:dyDescent="0.2">
      <c r="A26" s="377"/>
      <c r="B26" s="377"/>
      <c r="C26" s="380"/>
      <c r="D26" s="385"/>
      <c r="E26" s="386"/>
      <c r="F26" s="388"/>
      <c r="G26" s="387" t="str">
        <f>IF(ISTEXT(F26)," ",IFERROR(VLOOKUP(SMALL(puan!$N$4:$O$111,COUNTIF(puan!$N$4:$O$111,"&lt;"&amp;F26)+1),puan!$N$4:$O$111,2,0),"    "))</f>
        <v xml:space="preserve">    </v>
      </c>
      <c r="H26" s="22"/>
      <c r="I26" s="377">
        <v>6</v>
      </c>
      <c r="J26" s="378" t="s">
        <v>251</v>
      </c>
      <c r="K26" s="379" t="str">
        <f>IF(ISERROR(VLOOKUP(J26,'KAYIT LİSTESİ'!$B$4:$H$1046,2,0)),"",(VLOOKUP(J26,'KAYIT LİSTESİ'!$B$4:$H$1046,2,0)))</f>
        <v/>
      </c>
      <c r="L26" s="380" t="str">
        <f>IF(ISERROR(VLOOKUP(J26,'KAYIT LİSTESİ'!$B$4:$H$1046,4,0)),"",(VLOOKUP(J26,'KAYIT LİSTESİ'!$B$4:$H$1046,4,0)))</f>
        <v/>
      </c>
      <c r="M26" s="381" t="str">
        <f>IF(ISERROR(VLOOKUP(J26,'KAYIT LİSTESİ'!$B$4:$H$1046,5,0)),"",(VLOOKUP(J26,'KAYIT LİSTESİ'!$B$4:$H$1046,5,0)))</f>
        <v/>
      </c>
      <c r="N26" s="381" t="str">
        <f>IF(ISERROR(VLOOKUP(J26,'KAYIT LİSTESİ'!$B$4:$H$1046,6,0)),"",(VLOOKUP(J26,'KAYIT LİSTESİ'!$B$4:$H$1046,6,0)))</f>
        <v/>
      </c>
      <c r="O26" s="449" t="str">
        <f t="shared" si="1"/>
        <v xml:space="preserve"> </v>
      </c>
      <c r="P26" s="388"/>
      <c r="Q26" s="388"/>
      <c r="R26" s="379"/>
    </row>
    <row r="27" spans="1:18" s="19" customFormat="1" ht="36.6" hidden="1" customHeight="1" x14ac:dyDescent="0.2">
      <c r="A27" s="377"/>
      <c r="B27" s="377"/>
      <c r="C27" s="380"/>
      <c r="D27" s="385"/>
      <c r="E27" s="386"/>
      <c r="F27" s="388"/>
      <c r="G27" s="387" t="str">
        <f>IF(ISTEXT(F27)," ",IFERROR(VLOOKUP(SMALL(puan!$N$4:$O$111,COUNTIF(puan!$N$4:$O$111,"&lt;"&amp;F27)+1),puan!$N$4:$O$111,2,0),"    "))</f>
        <v xml:space="preserve">    </v>
      </c>
      <c r="H27" s="22"/>
      <c r="I27" s="377">
        <v>7</v>
      </c>
      <c r="J27" s="378" t="s">
        <v>252</v>
      </c>
      <c r="K27" s="379" t="str">
        <f>IF(ISERROR(VLOOKUP(J27,'KAYIT LİSTESİ'!$B$4:$H$1046,2,0)),"",(VLOOKUP(J27,'KAYIT LİSTESİ'!$B$4:$H$1046,2,0)))</f>
        <v/>
      </c>
      <c r="L27" s="380" t="str">
        <f>IF(ISERROR(VLOOKUP(J27,'KAYIT LİSTESİ'!$B$4:$H$1046,4,0)),"",(VLOOKUP(J27,'KAYIT LİSTESİ'!$B$4:$H$1046,4,0)))</f>
        <v/>
      </c>
      <c r="M27" s="381" t="str">
        <f>IF(ISERROR(VLOOKUP(J27,'KAYIT LİSTESİ'!$B$4:$H$1046,5,0)),"",(VLOOKUP(J27,'KAYIT LİSTESİ'!$B$4:$H$1046,5,0)))</f>
        <v/>
      </c>
      <c r="N27" s="381" t="str">
        <f>IF(ISERROR(VLOOKUP(J27,'KAYIT LİSTESİ'!$B$4:$H$1046,6,0)),"",(VLOOKUP(J27,'KAYIT LİSTESİ'!$B$4:$H$1046,6,0)))</f>
        <v/>
      </c>
      <c r="O27" s="449" t="str">
        <f t="shared" si="1"/>
        <v xml:space="preserve"> </v>
      </c>
      <c r="P27" s="388"/>
      <c r="Q27" s="388"/>
      <c r="R27" s="379"/>
    </row>
    <row r="28" spans="1:18" s="19" customFormat="1" ht="36.6" hidden="1" customHeight="1" x14ac:dyDescent="0.2">
      <c r="A28" s="377"/>
      <c r="B28" s="377"/>
      <c r="C28" s="380"/>
      <c r="D28" s="385"/>
      <c r="E28" s="386"/>
      <c r="F28" s="388"/>
      <c r="G28" s="387" t="str">
        <f>IF(ISTEXT(F28)," ",IFERROR(VLOOKUP(SMALL(puan!$N$4:$O$111,COUNTIF(puan!$N$4:$O$111,"&lt;"&amp;F28)+1),puan!$N$4:$O$111,2,0),"    "))</f>
        <v xml:space="preserve">    </v>
      </c>
      <c r="H28" s="22"/>
      <c r="I28" s="377">
        <v>8</v>
      </c>
      <c r="J28" s="378" t="s">
        <v>253</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49" t="str">
        <f t="shared" si="1"/>
        <v xml:space="preserve"> </v>
      </c>
      <c r="P28" s="388"/>
      <c r="Q28" s="388"/>
      <c r="R28" s="379"/>
    </row>
    <row r="29" spans="1:18" s="19" customFormat="1" ht="36.6" hidden="1" customHeight="1" x14ac:dyDescent="0.2">
      <c r="A29" s="377"/>
      <c r="B29" s="377"/>
      <c r="C29" s="380"/>
      <c r="D29" s="385"/>
      <c r="E29" s="386"/>
      <c r="F29" s="388"/>
      <c r="G29" s="387" t="str">
        <f>IF(ISTEXT(F29)," ",IFERROR(VLOOKUP(SMALL(puan!$N$4:$O$111,COUNTIF(puan!$N$4:$O$111,"&lt;"&amp;F29)+1),puan!$N$4:$O$111,2,0),"    "))</f>
        <v xml:space="preserve">    </v>
      </c>
      <c r="H29" s="22"/>
      <c r="I29" s="256" t="s">
        <v>18</v>
      </c>
      <c r="J29" s="257"/>
      <c r="K29" s="257"/>
      <c r="L29" s="257"/>
      <c r="M29" s="257"/>
      <c r="N29" s="257"/>
      <c r="O29" s="473"/>
      <c r="P29" s="257"/>
      <c r="Q29" s="257"/>
      <c r="R29" s="258"/>
    </row>
    <row r="30" spans="1:18" s="19" customFormat="1" ht="36.6" hidden="1" customHeight="1" x14ac:dyDescent="0.2">
      <c r="A30" s="377"/>
      <c r="B30" s="377"/>
      <c r="C30" s="380"/>
      <c r="D30" s="385"/>
      <c r="E30" s="386"/>
      <c r="F30" s="388"/>
      <c r="G30" s="387" t="str">
        <f>IF(ISTEXT(F30)," ",IFERROR(VLOOKUP(SMALL(puan!$N$4:$O$111,COUNTIF(puan!$N$4:$O$111,"&lt;"&amp;F30)+1),puan!$N$4:$O$111,2,0),"    "))</f>
        <v xml:space="preserve">    </v>
      </c>
      <c r="H30" s="22"/>
      <c r="I30" s="49" t="s">
        <v>12</v>
      </c>
      <c r="J30" s="49" t="s">
        <v>98</v>
      </c>
      <c r="K30" s="49" t="s">
        <v>97</v>
      </c>
      <c r="L30" s="128" t="s">
        <v>13</v>
      </c>
      <c r="M30" s="129" t="s">
        <v>14</v>
      </c>
      <c r="N30" s="129" t="s">
        <v>793</v>
      </c>
      <c r="O30" s="471" t="s">
        <v>1040</v>
      </c>
      <c r="P30" s="48" t="s">
        <v>777</v>
      </c>
      <c r="Q30" s="281" t="s">
        <v>777</v>
      </c>
      <c r="R30" s="49" t="s">
        <v>28</v>
      </c>
    </row>
    <row r="31" spans="1:18" s="19" customFormat="1" ht="36.6" hidden="1" customHeight="1" x14ac:dyDescent="0.2">
      <c r="A31" s="377"/>
      <c r="B31" s="377"/>
      <c r="C31" s="380"/>
      <c r="D31" s="385"/>
      <c r="E31" s="386"/>
      <c r="F31" s="388"/>
      <c r="G31" s="387" t="str">
        <f>IF(ISTEXT(F31)," ",IFERROR(VLOOKUP(SMALL(puan!$N$4:$O$111,COUNTIF(puan!$N$4:$O$111,"&lt;"&amp;F31)+1),puan!$N$4:$O$111,2,0),"    "))</f>
        <v xml:space="preserve">    </v>
      </c>
      <c r="H31" s="22"/>
      <c r="I31" s="377">
        <v>1</v>
      </c>
      <c r="J31" s="378" t="s">
        <v>84</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49" t="str">
        <f t="shared" ref="O31:O38" si="2">IF(IF(OR(P31="NM",P31="DNF",P31="DNS",P31="DQ",P31=""),P31,(ROUNDUP(P31,)+14))=0," ",IF(OR(P31="NM",P31="DNF",P31="DNS",P31="DQ",P31=""),P31,(ROUNDUP(P31,)+14)))</f>
        <v xml:space="preserve"> </v>
      </c>
      <c r="P31" s="389"/>
      <c r="Q31" s="388"/>
      <c r="R31" s="379"/>
    </row>
    <row r="32" spans="1:18" s="19" customFormat="1" ht="36.6" hidden="1" customHeight="1" x14ac:dyDescent="0.2">
      <c r="A32" s="377"/>
      <c r="B32" s="377"/>
      <c r="C32" s="380"/>
      <c r="D32" s="385"/>
      <c r="E32" s="386"/>
      <c r="F32" s="388"/>
      <c r="G32" s="387" t="str">
        <f>IF(ISTEXT(F32)," ",IFERROR(VLOOKUP(SMALL(puan!$N$4:$O$111,COUNTIF(puan!$N$4:$O$111,"&lt;"&amp;F32)+1),puan!$N$4:$O$111,2,0),"    "))</f>
        <v xml:space="preserve">    </v>
      </c>
      <c r="H32" s="22"/>
      <c r="I32" s="377">
        <v>2</v>
      </c>
      <c r="J32" s="378" t="s">
        <v>85</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49" t="str">
        <f t="shared" si="2"/>
        <v xml:space="preserve"> </v>
      </c>
      <c r="P32" s="389"/>
      <c r="Q32" s="388"/>
      <c r="R32" s="379"/>
    </row>
    <row r="33" spans="1:18" s="19" customFormat="1" ht="36.6" hidden="1" customHeight="1" x14ac:dyDescent="0.2">
      <c r="A33" s="377"/>
      <c r="B33" s="377"/>
      <c r="C33" s="380"/>
      <c r="D33" s="385"/>
      <c r="E33" s="386"/>
      <c r="F33" s="388"/>
      <c r="G33" s="387" t="str">
        <f>IF(ISTEXT(F33)," ",IFERROR(VLOOKUP(SMALL(puan!$N$4:$O$111,COUNTIF(puan!$N$4:$O$111,"&lt;"&amp;F33)+1),puan!$N$4:$O$111,2,0),"    "))</f>
        <v xml:space="preserve">    </v>
      </c>
      <c r="H33" s="22"/>
      <c r="I33" s="377">
        <v>3</v>
      </c>
      <c r="J33" s="378" t="s">
        <v>86</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49" t="str">
        <f t="shared" si="2"/>
        <v xml:space="preserve"> </v>
      </c>
      <c r="P33" s="389"/>
      <c r="Q33" s="388"/>
      <c r="R33" s="379"/>
    </row>
    <row r="34" spans="1:18" s="19" customFormat="1" ht="36.6" hidden="1" customHeight="1" x14ac:dyDescent="0.2">
      <c r="A34" s="377"/>
      <c r="B34" s="377"/>
      <c r="C34" s="380"/>
      <c r="D34" s="385"/>
      <c r="E34" s="386"/>
      <c r="F34" s="388"/>
      <c r="G34" s="387" t="str">
        <f>IF(ISTEXT(F34)," ",IFERROR(VLOOKUP(SMALL(puan!$N$4:$O$111,COUNTIF(puan!$N$4:$O$111,"&lt;"&amp;F34)+1),puan!$N$4:$O$111,2,0),"    "))</f>
        <v xml:space="preserve">    </v>
      </c>
      <c r="H34" s="22"/>
      <c r="I34" s="377">
        <v>4</v>
      </c>
      <c r="J34" s="378" t="s">
        <v>87</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449" t="str">
        <f t="shared" si="2"/>
        <v xml:space="preserve"> </v>
      </c>
      <c r="P34" s="389"/>
      <c r="Q34" s="388"/>
      <c r="R34" s="379"/>
    </row>
    <row r="35" spans="1:18" s="19" customFormat="1" ht="36.6" hidden="1" customHeight="1" x14ac:dyDescent="0.2">
      <c r="A35" s="377"/>
      <c r="B35" s="377"/>
      <c r="C35" s="380"/>
      <c r="D35" s="385"/>
      <c r="E35" s="386"/>
      <c r="F35" s="388"/>
      <c r="G35" s="387" t="str">
        <f>IF(ISTEXT(F35)," ",IFERROR(VLOOKUP(SMALL(puan!$N$4:$O$111,COUNTIF(puan!$N$4:$O$111,"&lt;"&amp;F35)+1),puan!$N$4:$O$111,2,0),"    "))</f>
        <v xml:space="preserve">    </v>
      </c>
      <c r="H35" s="22"/>
      <c r="I35" s="377">
        <v>5</v>
      </c>
      <c r="J35" s="378" t="s">
        <v>88</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449" t="str">
        <f t="shared" si="2"/>
        <v xml:space="preserve"> </v>
      </c>
      <c r="P35" s="389"/>
      <c r="Q35" s="388"/>
      <c r="R35" s="379"/>
    </row>
    <row r="36" spans="1:18" s="19" customFormat="1" ht="36.6" hidden="1" customHeight="1" x14ac:dyDescent="0.2">
      <c r="A36" s="377"/>
      <c r="B36" s="377"/>
      <c r="C36" s="380"/>
      <c r="D36" s="385"/>
      <c r="E36" s="386"/>
      <c r="F36" s="388"/>
      <c r="G36" s="387" t="str">
        <f>IF(ISTEXT(F36)," ",IFERROR(VLOOKUP(SMALL(puan!$N$4:$O$111,COUNTIF(puan!$N$4:$O$111,"&lt;"&amp;F36)+1),puan!$N$4:$O$111,2,0),"    "))</f>
        <v xml:space="preserve">    </v>
      </c>
      <c r="H36" s="22"/>
      <c r="I36" s="377">
        <v>6</v>
      </c>
      <c r="J36" s="378" t="s">
        <v>89</v>
      </c>
      <c r="K36" s="379" t="str">
        <f>IF(ISERROR(VLOOKUP(J36,'KAYIT LİSTESİ'!$B$4:$H$1046,2,0)),"",(VLOOKUP(J36,'KAYIT LİSTESİ'!$B$4:$H$1046,2,0)))</f>
        <v/>
      </c>
      <c r="L36" s="380" t="str">
        <f>IF(ISERROR(VLOOKUP(J36,'KAYIT LİSTESİ'!$B$4:$H$1046,4,0)),"",(VLOOKUP(J36,'KAYIT LİSTESİ'!$B$4:$H$1046,4,0)))</f>
        <v/>
      </c>
      <c r="M36" s="381" t="str">
        <f>IF(ISERROR(VLOOKUP(J36,'KAYIT LİSTESİ'!$B$4:$H$1046,5,0)),"",(VLOOKUP(J36,'KAYIT LİSTESİ'!$B$4:$H$1046,5,0)))</f>
        <v/>
      </c>
      <c r="N36" s="381" t="str">
        <f>IF(ISERROR(VLOOKUP(J36,'KAYIT LİSTESİ'!$B$4:$H$1046,6,0)),"",(VLOOKUP(J36,'KAYIT LİSTESİ'!$B$4:$H$1046,6,0)))</f>
        <v/>
      </c>
      <c r="O36" s="449" t="str">
        <f t="shared" si="2"/>
        <v xml:space="preserve"> </v>
      </c>
      <c r="P36" s="389"/>
      <c r="Q36" s="388"/>
      <c r="R36" s="379"/>
    </row>
    <row r="37" spans="1:18" s="19" customFormat="1" ht="36.6" hidden="1" customHeight="1" x14ac:dyDescent="0.2">
      <c r="A37" s="377"/>
      <c r="B37" s="377"/>
      <c r="C37" s="380"/>
      <c r="D37" s="385"/>
      <c r="E37" s="386"/>
      <c r="F37" s="388"/>
      <c r="G37" s="387" t="str">
        <f>IF(ISTEXT(F37)," ",IFERROR(VLOOKUP(SMALL(puan!$N$4:$O$111,COUNTIF(puan!$N$4:$O$111,"&lt;"&amp;F37)+1),puan!$N$4:$O$111,2,0),"    "))</f>
        <v xml:space="preserve">    </v>
      </c>
      <c r="H37" s="22"/>
      <c r="I37" s="377">
        <v>7</v>
      </c>
      <c r="J37" s="378" t="s">
        <v>257</v>
      </c>
      <c r="K37" s="379" t="str">
        <f>IF(ISERROR(VLOOKUP(J37,'KAYIT LİSTESİ'!$B$4:$H$1046,2,0)),"",(VLOOKUP(J37,'KAYIT LİSTESİ'!$B$4:$H$1046,2,0)))</f>
        <v/>
      </c>
      <c r="L37" s="380" t="str">
        <f>IF(ISERROR(VLOOKUP(J37,'KAYIT LİSTESİ'!$B$4:$H$1046,4,0)),"",(VLOOKUP(J37,'KAYIT LİSTESİ'!$B$4:$H$1046,4,0)))</f>
        <v/>
      </c>
      <c r="M37" s="381" t="str">
        <f>IF(ISERROR(VLOOKUP(J37,'KAYIT LİSTESİ'!$B$4:$H$1046,5,0)),"",(VLOOKUP(J37,'KAYIT LİSTESİ'!$B$4:$H$1046,5,0)))</f>
        <v/>
      </c>
      <c r="N37" s="381" t="str">
        <f>IF(ISERROR(VLOOKUP(J37,'KAYIT LİSTESİ'!$B$4:$H$1046,6,0)),"",(VLOOKUP(J37,'KAYIT LİSTESİ'!$B$4:$H$1046,6,0)))</f>
        <v/>
      </c>
      <c r="O37" s="449" t="str">
        <f t="shared" si="2"/>
        <v xml:space="preserve"> </v>
      </c>
      <c r="P37" s="389"/>
      <c r="Q37" s="388"/>
      <c r="R37" s="379"/>
    </row>
    <row r="38" spans="1:18" s="19" customFormat="1" ht="36.6" hidden="1" customHeight="1" x14ac:dyDescent="0.2">
      <c r="A38" s="377"/>
      <c r="B38" s="377"/>
      <c r="C38" s="380"/>
      <c r="D38" s="385"/>
      <c r="E38" s="386"/>
      <c r="F38" s="388"/>
      <c r="G38" s="387" t="str">
        <f>IF(ISTEXT(F38)," ",IFERROR(VLOOKUP(SMALL(puan!$N$4:$O$111,COUNTIF(puan!$N$4:$O$111,"&lt;"&amp;F38)+1),puan!$N$4:$O$111,2,0),"    "))</f>
        <v xml:space="preserve">    </v>
      </c>
      <c r="H38" s="22"/>
      <c r="I38" s="377">
        <v>8</v>
      </c>
      <c r="J38" s="378" t="s">
        <v>258</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49" t="str">
        <f t="shared" si="2"/>
        <v xml:space="preserve"> </v>
      </c>
      <c r="P38" s="389"/>
      <c r="Q38" s="388"/>
      <c r="R38" s="379"/>
    </row>
    <row r="39" spans="1:18" s="19" customFormat="1" ht="36.6" hidden="1" customHeight="1" x14ac:dyDescent="0.2">
      <c r="A39" s="377"/>
      <c r="B39" s="377"/>
      <c r="C39" s="380"/>
      <c r="D39" s="385"/>
      <c r="E39" s="386"/>
      <c r="F39" s="388"/>
      <c r="G39" s="387" t="str">
        <f>IF(ISTEXT(F39)," ",IFERROR(VLOOKUP(SMALL(puan!$N$4:$O$111,COUNTIF(puan!$N$4:$O$111,"&lt;"&amp;F39)+1),puan!$N$4:$O$111,2,0),"    "))</f>
        <v xml:space="preserve">    </v>
      </c>
      <c r="H39" s="22"/>
      <c r="I39" s="256" t="s">
        <v>44</v>
      </c>
      <c r="J39" s="257"/>
      <c r="K39" s="257"/>
      <c r="L39" s="257"/>
      <c r="M39" s="257"/>
      <c r="N39" s="257"/>
      <c r="O39" s="473"/>
      <c r="P39" s="257"/>
      <c r="Q39" s="257"/>
      <c r="R39" s="258"/>
    </row>
    <row r="40" spans="1:18" s="19" customFormat="1" ht="36.6" hidden="1" customHeight="1" x14ac:dyDescent="0.2">
      <c r="A40" s="377"/>
      <c r="B40" s="377"/>
      <c r="C40" s="380"/>
      <c r="D40" s="385"/>
      <c r="E40" s="386"/>
      <c r="F40" s="388"/>
      <c r="G40" s="387" t="str">
        <f>IF(ISTEXT(F40)," ",IFERROR(VLOOKUP(SMALL(puan!$N$4:$O$111,COUNTIF(puan!$N$4:$O$111,"&lt;"&amp;F40)+1),puan!$N$4:$O$111,2,0),"    "))</f>
        <v xml:space="preserve">    </v>
      </c>
      <c r="H40" s="22"/>
      <c r="I40" s="49" t="s">
        <v>12</v>
      </c>
      <c r="J40" s="49" t="s">
        <v>98</v>
      </c>
      <c r="K40" s="49" t="s">
        <v>97</v>
      </c>
      <c r="L40" s="128" t="s">
        <v>13</v>
      </c>
      <c r="M40" s="129" t="s">
        <v>14</v>
      </c>
      <c r="N40" s="129" t="s">
        <v>793</v>
      </c>
      <c r="O40" s="471" t="s">
        <v>1040</v>
      </c>
      <c r="P40" s="48" t="s">
        <v>777</v>
      </c>
      <c r="Q40" s="281" t="s">
        <v>777</v>
      </c>
      <c r="R40" s="49" t="s">
        <v>28</v>
      </c>
    </row>
    <row r="41" spans="1:18" s="19" customFormat="1" ht="36.6" hidden="1" customHeight="1" x14ac:dyDescent="0.2">
      <c r="A41" s="377"/>
      <c r="B41" s="377"/>
      <c r="C41" s="380"/>
      <c r="D41" s="385"/>
      <c r="E41" s="386"/>
      <c r="F41" s="388"/>
      <c r="G41" s="387" t="str">
        <f>IF(ISTEXT(F41)," ",IFERROR(VLOOKUP(SMALL(puan!$N$4:$O$111,COUNTIF(puan!$N$4:$O$111,"&lt;"&amp;F41)+1),puan!$N$4:$O$111,2,0),"    "))</f>
        <v xml:space="preserve">    </v>
      </c>
      <c r="H41" s="22"/>
      <c r="I41" s="377">
        <v>1</v>
      </c>
      <c r="J41" s="378" t="s">
        <v>90</v>
      </c>
      <c r="K41" s="379" t="str">
        <f>IF(ISERROR(VLOOKUP(J41,'KAYIT LİSTESİ'!$B$4:$H$1046,2,0)),"",(VLOOKUP(J41,'KAYIT LİSTESİ'!$B$4:$H$1046,2,0)))</f>
        <v/>
      </c>
      <c r="L41" s="380" t="str">
        <f>IF(ISERROR(VLOOKUP(J41,'KAYIT LİSTESİ'!$B$4:$H$1046,4,0)),"",(VLOOKUP(J41,'KAYIT LİSTESİ'!$B$4:$H$1046,4,0)))</f>
        <v/>
      </c>
      <c r="M41" s="381" t="str">
        <f>IF(ISERROR(VLOOKUP(J41,'KAYIT LİSTESİ'!$B$4:$H$1046,5,0)),"",(VLOOKUP(J41,'KAYIT LİSTESİ'!$B$4:$H$1046,5,0)))</f>
        <v/>
      </c>
      <c r="N41" s="381" t="str">
        <f>IF(ISERROR(VLOOKUP(J41,'KAYIT LİSTESİ'!$B$4:$H$1046,6,0)),"",(VLOOKUP(J41,'KAYIT LİSTESİ'!$B$4:$H$1046,6,0)))</f>
        <v/>
      </c>
      <c r="O41" s="449" t="str">
        <f t="shared" ref="O41:O48" si="3">IF(IF(OR(P41="NM",P41="DNF",P41="DNS",P41="DQ",P41=""),P41,(ROUNDUP(P41,)+14))=0," ",IF(OR(P41="NM",P41="DNF",P41="DNS",P41="DQ",P41=""),P41,(ROUNDUP(P41,)+14)))</f>
        <v xml:space="preserve"> </v>
      </c>
      <c r="P41" s="389"/>
      <c r="Q41" s="388"/>
      <c r="R41" s="379"/>
    </row>
    <row r="42" spans="1:18" s="19" customFormat="1" ht="36.6" hidden="1" customHeight="1" x14ac:dyDescent="0.2">
      <c r="A42" s="377"/>
      <c r="B42" s="377"/>
      <c r="C42" s="380"/>
      <c r="D42" s="385"/>
      <c r="E42" s="386"/>
      <c r="F42" s="388"/>
      <c r="G42" s="387" t="str">
        <f>IF(ISTEXT(F42)," ",IFERROR(VLOOKUP(SMALL(puan!$N$4:$O$111,COUNTIF(puan!$N$4:$O$111,"&lt;"&amp;F42)+1),puan!$N$4:$O$111,2,0),"    "))</f>
        <v xml:space="preserve">    </v>
      </c>
      <c r="H42" s="22"/>
      <c r="I42" s="377">
        <v>2</v>
      </c>
      <c r="J42" s="378" t="s">
        <v>91</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49" t="str">
        <f t="shared" si="3"/>
        <v xml:space="preserve"> </v>
      </c>
      <c r="P42" s="389"/>
      <c r="Q42" s="388"/>
      <c r="R42" s="379"/>
    </row>
    <row r="43" spans="1:18" s="19" customFormat="1" ht="36.6" hidden="1" customHeight="1" x14ac:dyDescent="0.2">
      <c r="A43" s="377"/>
      <c r="B43" s="377"/>
      <c r="C43" s="380"/>
      <c r="D43" s="385"/>
      <c r="E43" s="386"/>
      <c r="F43" s="388"/>
      <c r="G43" s="387" t="str">
        <f>IF(ISTEXT(F43)," ",IFERROR(VLOOKUP(SMALL(puan!$N$4:$O$111,COUNTIF(puan!$N$4:$O$111,"&lt;"&amp;F43)+1),puan!$N$4:$O$111,2,0),"    "))</f>
        <v xml:space="preserve">    </v>
      </c>
      <c r="H43" s="22"/>
      <c r="I43" s="377">
        <v>3</v>
      </c>
      <c r="J43" s="378" t="s">
        <v>92</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49" t="str">
        <f t="shared" si="3"/>
        <v xml:space="preserve"> </v>
      </c>
      <c r="P43" s="389"/>
      <c r="Q43" s="388"/>
      <c r="R43" s="379"/>
    </row>
    <row r="44" spans="1:18" s="19" customFormat="1" ht="36.6" hidden="1" customHeight="1" x14ac:dyDescent="0.2">
      <c r="A44" s="377"/>
      <c r="B44" s="377"/>
      <c r="C44" s="380"/>
      <c r="D44" s="385"/>
      <c r="E44" s="386"/>
      <c r="F44" s="388"/>
      <c r="G44" s="387" t="str">
        <f>IF(ISTEXT(F44)," ",IFERROR(VLOOKUP(SMALL(puan!$N$4:$O$111,COUNTIF(puan!$N$4:$O$111,"&lt;"&amp;F44)+1),puan!$N$4:$O$111,2,0),"    "))</f>
        <v xml:space="preserve">    </v>
      </c>
      <c r="H44" s="22"/>
      <c r="I44" s="377">
        <v>4</v>
      </c>
      <c r="J44" s="378" t="s">
        <v>93</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49" t="str">
        <f t="shared" si="3"/>
        <v xml:space="preserve"> </v>
      </c>
      <c r="P44" s="389"/>
      <c r="Q44" s="388"/>
      <c r="R44" s="379"/>
    </row>
    <row r="45" spans="1:18" s="19" customFormat="1" ht="36.6" hidden="1" customHeight="1" x14ac:dyDescent="0.2">
      <c r="A45" s="377"/>
      <c r="B45" s="377"/>
      <c r="C45" s="380"/>
      <c r="D45" s="385"/>
      <c r="E45" s="386"/>
      <c r="F45" s="388"/>
      <c r="G45" s="387" t="str">
        <f>IF(ISTEXT(F45)," ",IFERROR(VLOOKUP(SMALL(puan!$N$4:$O$111,COUNTIF(puan!$N$4:$O$111,"&lt;"&amp;F45)+1),puan!$N$4:$O$111,2,0),"    "))</f>
        <v xml:space="preserve">    </v>
      </c>
      <c r="H45" s="22"/>
      <c r="I45" s="377">
        <v>5</v>
      </c>
      <c r="J45" s="378" t="s">
        <v>94</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49" t="str">
        <f t="shared" si="3"/>
        <v xml:space="preserve"> </v>
      </c>
      <c r="P45" s="389"/>
      <c r="Q45" s="388"/>
      <c r="R45" s="379"/>
    </row>
    <row r="46" spans="1:18" s="19" customFormat="1" ht="36.6" hidden="1" customHeight="1" x14ac:dyDescent="0.2">
      <c r="A46" s="377"/>
      <c r="B46" s="377"/>
      <c r="C46" s="380"/>
      <c r="D46" s="385"/>
      <c r="E46" s="386"/>
      <c r="F46" s="388"/>
      <c r="G46" s="387" t="str">
        <f>IF(ISTEXT(F46)," ",IFERROR(VLOOKUP(SMALL(puan!$N$4:$O$111,COUNTIF(puan!$N$4:$O$111,"&lt;"&amp;F46)+1),puan!$N$4:$O$111,2,0),"    "))</f>
        <v xml:space="preserve">    </v>
      </c>
      <c r="H46" s="22"/>
      <c r="I46" s="377">
        <v>6</v>
      </c>
      <c r="J46" s="378" t="s">
        <v>95</v>
      </c>
      <c r="K46" s="379" t="str">
        <f>IF(ISERROR(VLOOKUP(J46,'KAYIT LİSTESİ'!$B$4:$H$1046,2,0)),"",(VLOOKUP(J46,'KAYIT LİSTESİ'!$B$4:$H$1046,2,0)))</f>
        <v/>
      </c>
      <c r="L46" s="380" t="str">
        <f>IF(ISERROR(VLOOKUP(J46,'KAYIT LİSTESİ'!$B$4:$H$1046,4,0)),"",(VLOOKUP(J46,'KAYIT LİSTESİ'!$B$4:$H$1046,4,0)))</f>
        <v/>
      </c>
      <c r="M46" s="381" t="str">
        <f>IF(ISERROR(VLOOKUP(J46,'KAYIT LİSTESİ'!$B$4:$H$1046,5,0)),"",(VLOOKUP(J46,'KAYIT LİSTESİ'!$B$4:$H$1046,5,0)))</f>
        <v/>
      </c>
      <c r="N46" s="381" t="str">
        <f>IF(ISERROR(VLOOKUP(J46,'KAYIT LİSTESİ'!$B$4:$H$1046,6,0)),"",(VLOOKUP(J46,'KAYIT LİSTESİ'!$B$4:$H$1046,6,0)))</f>
        <v/>
      </c>
      <c r="O46" s="449" t="str">
        <f t="shared" si="3"/>
        <v xml:space="preserve"> </v>
      </c>
      <c r="P46" s="389"/>
      <c r="Q46" s="388"/>
      <c r="R46" s="379"/>
    </row>
    <row r="47" spans="1:18" s="19" customFormat="1" ht="36.6" hidden="1" customHeight="1" x14ac:dyDescent="0.2">
      <c r="A47" s="377"/>
      <c r="B47" s="377"/>
      <c r="C47" s="380"/>
      <c r="D47" s="385"/>
      <c r="E47" s="386"/>
      <c r="F47" s="388"/>
      <c r="G47" s="387" t="str">
        <f>IF(ISTEXT(F47)," ",IFERROR(VLOOKUP(SMALL(puan!$N$4:$O$111,COUNTIF(puan!$N$4:$O$111,"&lt;"&amp;F47)+1),puan!$N$4:$O$111,2,0),"    "))</f>
        <v xml:space="preserve">    </v>
      </c>
      <c r="H47" s="22"/>
      <c r="I47" s="377">
        <v>7</v>
      </c>
      <c r="J47" s="378" t="s">
        <v>263</v>
      </c>
      <c r="K47" s="379" t="str">
        <f>IF(ISERROR(VLOOKUP(J47,'KAYIT LİSTESİ'!$B$4:$H$1046,2,0)),"",(VLOOKUP(J47,'KAYIT LİSTESİ'!$B$4:$H$1046,2,0)))</f>
        <v/>
      </c>
      <c r="L47" s="380" t="str">
        <f>IF(ISERROR(VLOOKUP(J47,'KAYIT LİSTESİ'!$B$4:$H$1046,4,0)),"",(VLOOKUP(J47,'KAYIT LİSTESİ'!$B$4:$H$1046,4,0)))</f>
        <v/>
      </c>
      <c r="M47" s="381" t="str">
        <f>IF(ISERROR(VLOOKUP(J47,'KAYIT LİSTESİ'!$B$4:$H$1046,5,0)),"",(VLOOKUP(J47,'KAYIT LİSTESİ'!$B$4:$H$1046,5,0)))</f>
        <v/>
      </c>
      <c r="N47" s="381" t="str">
        <f>IF(ISERROR(VLOOKUP(J47,'KAYIT LİSTESİ'!$B$4:$H$1046,6,0)),"",(VLOOKUP(J47,'KAYIT LİSTESİ'!$B$4:$H$1046,6,0)))</f>
        <v/>
      </c>
      <c r="O47" s="449" t="str">
        <f t="shared" si="3"/>
        <v xml:space="preserve"> </v>
      </c>
      <c r="P47" s="389"/>
      <c r="Q47" s="388"/>
      <c r="R47" s="379"/>
    </row>
    <row r="48" spans="1:18" s="19" customFormat="1" ht="36.6" hidden="1" customHeight="1" x14ac:dyDescent="0.2">
      <c r="A48" s="377"/>
      <c r="B48" s="377"/>
      <c r="C48" s="380"/>
      <c r="D48" s="385"/>
      <c r="E48" s="386"/>
      <c r="F48" s="388"/>
      <c r="G48" s="387" t="str">
        <f>IF(ISTEXT(F48)," ",IFERROR(VLOOKUP(SMALL(puan!$N$4:$O$111,COUNTIF(puan!$N$4:$O$111,"&lt;"&amp;F48)+1),puan!$N$4:$O$111,2,0),"    "))</f>
        <v xml:space="preserve">    </v>
      </c>
      <c r="H48" s="22"/>
      <c r="I48" s="377">
        <v>8</v>
      </c>
      <c r="J48" s="378" t="s">
        <v>264</v>
      </c>
      <c r="K48" s="379" t="str">
        <f>IF(ISERROR(VLOOKUP(J48,'KAYIT LİSTESİ'!$B$4:$H$1046,2,0)),"",(VLOOKUP(J48,'KAYIT LİSTESİ'!$B$4:$H$1046,2,0)))</f>
        <v/>
      </c>
      <c r="L48" s="380" t="str">
        <f>IF(ISERROR(VLOOKUP(J48,'KAYIT LİSTESİ'!$B$4:$H$1046,4,0)),"",(VLOOKUP(J48,'KAYIT LİSTESİ'!$B$4:$H$1046,4,0)))</f>
        <v/>
      </c>
      <c r="M48" s="381" t="str">
        <f>IF(ISERROR(VLOOKUP(J48,'KAYIT LİSTESİ'!$B$4:$H$1046,5,0)),"",(VLOOKUP(J48,'KAYIT LİSTESİ'!$B$4:$H$1046,5,0)))</f>
        <v/>
      </c>
      <c r="N48" s="381" t="str">
        <f>IF(ISERROR(VLOOKUP(J48,'KAYIT LİSTESİ'!$B$4:$H$1046,6,0)),"",(VLOOKUP(J48,'KAYIT LİSTESİ'!$B$4:$H$1046,6,0)))</f>
        <v/>
      </c>
      <c r="O48" s="449" t="str">
        <f t="shared" si="3"/>
        <v xml:space="preserve"> </v>
      </c>
      <c r="P48" s="389"/>
      <c r="Q48" s="388"/>
      <c r="R48" s="379"/>
    </row>
    <row r="49" spans="1:18" s="19" customFormat="1" ht="30" customHeight="1" x14ac:dyDescent="0.2">
      <c r="A49" s="30" t="s">
        <v>19</v>
      </c>
      <c r="B49" s="30"/>
      <c r="C49" s="30"/>
      <c r="D49" s="58"/>
      <c r="E49" s="51" t="s">
        <v>0</v>
      </c>
      <c r="F49" s="183" t="s">
        <v>1</v>
      </c>
      <c r="G49" s="27"/>
      <c r="H49" s="31" t="s">
        <v>2</v>
      </c>
      <c r="I49" s="31"/>
      <c r="J49" s="31"/>
      <c r="K49" s="31"/>
      <c r="L49" s="29"/>
      <c r="M49" s="54" t="s">
        <v>3</v>
      </c>
      <c r="N49" s="55" t="s">
        <v>3</v>
      </c>
      <c r="O49" s="474"/>
      <c r="P49" s="55"/>
      <c r="Q49" s="177" t="s">
        <v>3</v>
      </c>
      <c r="R49" s="30"/>
    </row>
    <row r="53" spans="1:18" hidden="1" x14ac:dyDescent="0.2"/>
    <row r="54" spans="1:18" hidden="1" x14ac:dyDescent="0.2">
      <c r="D54" s="52" t="s">
        <v>961</v>
      </c>
    </row>
    <row r="55" spans="1:18" hidden="1" x14ac:dyDescent="0.2">
      <c r="D55" s="52" t="s">
        <v>973</v>
      </c>
    </row>
    <row r="56" spans="1:18" hidden="1" x14ac:dyDescent="0.2">
      <c r="D56" s="52" t="s">
        <v>971</v>
      </c>
    </row>
    <row r="57" spans="1:18" hidden="1" x14ac:dyDescent="0.2">
      <c r="D57" s="52" t="s">
        <v>972</v>
      </c>
    </row>
    <row r="58" spans="1:18" hidden="1" x14ac:dyDescent="0.2">
      <c r="D58" s="52" t="s">
        <v>970</v>
      </c>
    </row>
    <row r="59" spans="1:18" hidden="1" x14ac:dyDescent="0.2">
      <c r="D59" s="52" t="s">
        <v>964</v>
      </c>
    </row>
    <row r="60" spans="1:18" hidden="1" x14ac:dyDescent="0.2">
      <c r="D60" s="52" t="s">
        <v>974</v>
      </c>
    </row>
    <row r="61" spans="1:18" hidden="1" x14ac:dyDescent="0.2">
      <c r="D61" s="52" t="s">
        <v>965</v>
      </c>
    </row>
    <row r="62" spans="1:18" hidden="1" x14ac:dyDescent="0.2">
      <c r="D62" s="52" t="s">
        <v>960</v>
      </c>
    </row>
    <row r="63" spans="1:18" hidden="1" x14ac:dyDescent="0.2">
      <c r="D63" s="52" t="s">
        <v>957</v>
      </c>
    </row>
    <row r="64" spans="1:18" hidden="1" x14ac:dyDescent="0.2">
      <c r="D64" s="52" t="s">
        <v>975</v>
      </c>
    </row>
    <row r="65" spans="4:4" hidden="1" x14ac:dyDescent="0.2">
      <c r="D65" s="52" t="s">
        <v>963</v>
      </c>
    </row>
    <row r="66" spans="4:4" hidden="1" x14ac:dyDescent="0.2">
      <c r="D66" s="52" t="s">
        <v>967</v>
      </c>
    </row>
    <row r="67" spans="4:4" hidden="1" x14ac:dyDescent="0.2">
      <c r="D67" s="52" t="s">
        <v>986</v>
      </c>
    </row>
    <row r="68" spans="4:4" hidden="1" x14ac:dyDescent="0.2">
      <c r="D68" s="52" t="s">
        <v>966</v>
      </c>
    </row>
    <row r="69" spans="4:4" hidden="1" x14ac:dyDescent="0.2">
      <c r="D69" s="52" t="s">
        <v>959</v>
      </c>
    </row>
    <row r="70" spans="4:4" hidden="1" x14ac:dyDescent="0.2">
      <c r="D70" s="52" t="s">
        <v>969</v>
      </c>
    </row>
    <row r="71" spans="4:4" hidden="1" x14ac:dyDescent="0.2">
      <c r="D71" s="52" t="s">
        <v>976</v>
      </c>
    </row>
    <row r="72" spans="4:4" hidden="1" x14ac:dyDescent="0.2">
      <c r="D72" s="52" t="s">
        <v>962</v>
      </c>
    </row>
    <row r="73" spans="4:4" hidden="1" x14ac:dyDescent="0.2">
      <c r="D73" s="52" t="s">
        <v>979</v>
      </c>
    </row>
    <row r="74" spans="4:4" hidden="1" x14ac:dyDescent="0.2">
      <c r="D74" s="52" t="s">
        <v>981</v>
      </c>
    </row>
    <row r="75" spans="4:4" hidden="1" x14ac:dyDescent="0.2">
      <c r="D75" s="52" t="s">
        <v>958</v>
      </c>
    </row>
    <row r="76" spans="4:4" hidden="1" x14ac:dyDescent="0.2">
      <c r="D76" s="52" t="s">
        <v>968</v>
      </c>
    </row>
    <row r="77" spans="4:4" hidden="1" x14ac:dyDescent="0.2">
      <c r="D77" s="52" t="s">
        <v>977</v>
      </c>
    </row>
    <row r="78" spans="4:4" hidden="1" x14ac:dyDescent="0.2">
      <c r="D78" s="52" t="s">
        <v>978</v>
      </c>
    </row>
    <row r="79" spans="4:4" hidden="1" x14ac:dyDescent="0.2">
      <c r="D79" s="52" t="s">
        <v>980</v>
      </c>
    </row>
    <row r="80" spans="4:4" hidden="1" x14ac:dyDescent="0.2">
      <c r="D80" s="52" t="s">
        <v>982</v>
      </c>
    </row>
    <row r="81" spans="4:4" hidden="1" x14ac:dyDescent="0.2">
      <c r="D81" s="52" t="s">
        <v>983</v>
      </c>
    </row>
    <row r="82" spans="4:4" hidden="1" x14ac:dyDescent="0.2">
      <c r="D82" s="52" t="s">
        <v>984</v>
      </c>
    </row>
    <row r="83" spans="4:4" hidden="1" x14ac:dyDescent="0.2">
      <c r="D83" s="52" t="s">
        <v>985</v>
      </c>
    </row>
    <row r="84" spans="4:4" hidden="1" x14ac:dyDescent="0.2">
      <c r="D84" s="52" t="s">
        <v>1028</v>
      </c>
    </row>
    <row r="85" spans="4:4" hidden="1" x14ac:dyDescent="0.2">
      <c r="D85" s="52" t="s">
        <v>994</v>
      </c>
    </row>
    <row r="86" spans="4:4" hidden="1" x14ac:dyDescent="0.2">
      <c r="D86" s="52" t="s">
        <v>991</v>
      </c>
    </row>
    <row r="87" spans="4:4" hidden="1" x14ac:dyDescent="0.2">
      <c r="D87" s="52" t="s">
        <v>992</v>
      </c>
    </row>
    <row r="88" spans="4:4" hidden="1" x14ac:dyDescent="0.2">
      <c r="D88" s="52" t="s">
        <v>987</v>
      </c>
    </row>
    <row r="89" spans="4:4" hidden="1" x14ac:dyDescent="0.2">
      <c r="D89" s="52" t="s">
        <v>989</v>
      </c>
    </row>
    <row r="90" spans="4:4" hidden="1" x14ac:dyDescent="0.2">
      <c r="D90" s="52" t="s">
        <v>988</v>
      </c>
    </row>
    <row r="91" spans="4:4" hidden="1" x14ac:dyDescent="0.2">
      <c r="D91" s="52" t="s">
        <v>990</v>
      </c>
    </row>
    <row r="92" spans="4:4" hidden="1" x14ac:dyDescent="0.2">
      <c r="D92" s="52" t="s">
        <v>993</v>
      </c>
    </row>
    <row r="93" spans="4:4" hidden="1" x14ac:dyDescent="0.2">
      <c r="D93" s="52" t="s">
        <v>995</v>
      </c>
    </row>
    <row r="94" spans="4:4" hidden="1" x14ac:dyDescent="0.2">
      <c r="D94" s="52" t="s">
        <v>1003</v>
      </c>
    </row>
    <row r="95" spans="4:4" hidden="1" x14ac:dyDescent="0.2">
      <c r="D95" s="52" t="s">
        <v>1005</v>
      </c>
    </row>
    <row r="96" spans="4:4" hidden="1" x14ac:dyDescent="0.2">
      <c r="D96" s="52" t="s">
        <v>998</v>
      </c>
    </row>
    <row r="97" spans="4:4" hidden="1" x14ac:dyDescent="0.2">
      <c r="D97" s="52" t="s">
        <v>999</v>
      </c>
    </row>
    <row r="98" spans="4:4" hidden="1" x14ac:dyDescent="0.2">
      <c r="D98" s="52" t="s">
        <v>1002</v>
      </c>
    </row>
    <row r="99" spans="4:4" hidden="1" x14ac:dyDescent="0.2">
      <c r="D99" s="52" t="s">
        <v>997</v>
      </c>
    </row>
    <row r="100" spans="4:4" hidden="1" x14ac:dyDescent="0.2">
      <c r="D100" s="52" t="s">
        <v>1001</v>
      </c>
    </row>
    <row r="101" spans="4:4" hidden="1" x14ac:dyDescent="0.2">
      <c r="D101" s="52" t="s">
        <v>1010</v>
      </c>
    </row>
    <row r="102" spans="4:4" hidden="1" x14ac:dyDescent="0.2">
      <c r="D102" s="52" t="s">
        <v>1011</v>
      </c>
    </row>
    <row r="103" spans="4:4" hidden="1" x14ac:dyDescent="0.2">
      <c r="D103" s="52" t="s">
        <v>1009</v>
      </c>
    </row>
    <row r="104" spans="4:4" hidden="1" x14ac:dyDescent="0.2">
      <c r="D104" s="52" t="s">
        <v>1006</v>
      </c>
    </row>
    <row r="105" spans="4:4" hidden="1" x14ac:dyDescent="0.2">
      <c r="D105" s="52" t="s">
        <v>1000</v>
      </c>
    </row>
    <row r="106" spans="4:4" hidden="1" x14ac:dyDescent="0.2">
      <c r="D106" s="52" t="s">
        <v>996</v>
      </c>
    </row>
    <row r="107" spans="4:4" hidden="1" x14ac:dyDescent="0.2">
      <c r="D107" s="52" t="s">
        <v>1004</v>
      </c>
    </row>
    <row r="108" spans="4:4" hidden="1" x14ac:dyDescent="0.2">
      <c r="D108" s="52" t="s">
        <v>1007</v>
      </c>
    </row>
    <row r="109" spans="4:4" hidden="1" x14ac:dyDescent="0.2">
      <c r="D109" s="52" t="s">
        <v>1008</v>
      </c>
    </row>
    <row r="110" spans="4:4" hidden="1" x14ac:dyDescent="0.2">
      <c r="D110" s="52" t="s">
        <v>1029</v>
      </c>
    </row>
    <row r="111" spans="4:4" hidden="1" x14ac:dyDescent="0.2">
      <c r="D111" s="52" t="s">
        <v>1015</v>
      </c>
    </row>
    <row r="112" spans="4:4" hidden="1" x14ac:dyDescent="0.2">
      <c r="D112" s="52" t="s">
        <v>1014</v>
      </c>
    </row>
    <row r="113" spans="4:4" hidden="1" x14ac:dyDescent="0.2">
      <c r="D113" s="52" t="s">
        <v>1012</v>
      </c>
    </row>
    <row r="114" spans="4:4" hidden="1" x14ac:dyDescent="0.2">
      <c r="D114" s="52" t="s">
        <v>1013</v>
      </c>
    </row>
    <row r="115" spans="4:4" hidden="1" x14ac:dyDescent="0.2">
      <c r="D115" s="52" t="s">
        <v>1020</v>
      </c>
    </row>
    <row r="116" spans="4:4" hidden="1" x14ac:dyDescent="0.2">
      <c r="D116" s="52" t="s">
        <v>1019</v>
      </c>
    </row>
    <row r="117" spans="4:4" hidden="1" x14ac:dyDescent="0.2">
      <c r="D117" s="52" t="s">
        <v>1016</v>
      </c>
    </row>
    <row r="118" spans="4:4" hidden="1" x14ac:dyDescent="0.2">
      <c r="D118" s="52" t="s">
        <v>1017</v>
      </c>
    </row>
    <row r="119" spans="4:4" hidden="1" x14ac:dyDescent="0.2">
      <c r="D119" s="52" t="s">
        <v>1018</v>
      </c>
    </row>
    <row r="120" spans="4:4" hidden="1" x14ac:dyDescent="0.2">
      <c r="D120" s="52" t="s">
        <v>1023</v>
      </c>
    </row>
    <row r="121" spans="4:4" hidden="1" x14ac:dyDescent="0.2">
      <c r="D121" s="52" t="s">
        <v>1022</v>
      </c>
    </row>
    <row r="122" spans="4:4" hidden="1" x14ac:dyDescent="0.2">
      <c r="D122" s="52" t="s">
        <v>1021</v>
      </c>
    </row>
    <row r="123" spans="4:4" hidden="1" x14ac:dyDescent="0.2">
      <c r="D123" s="52" t="s">
        <v>1025</v>
      </c>
    </row>
    <row r="124" spans="4:4" hidden="1" x14ac:dyDescent="0.2">
      <c r="D124" s="52" t="s">
        <v>1024</v>
      </c>
    </row>
    <row r="125" spans="4:4" hidden="1" x14ac:dyDescent="0.2">
      <c r="D125" s="52" t="s">
        <v>1026</v>
      </c>
    </row>
    <row r="126" spans="4:4" hidden="1" x14ac:dyDescent="0.2">
      <c r="D126" s="52" t="s">
        <v>1027</v>
      </c>
    </row>
    <row r="127" spans="4:4" hidden="1" x14ac:dyDescent="0.2"/>
    <row r="128" spans="4:4"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65514" spans="1:1" x14ac:dyDescent="0.2">
      <c r="A65514" s="27" t="s">
        <v>778</v>
      </c>
    </row>
  </sheetData>
  <sortState ref="B8:F26">
    <sortCondition ref="F8:F26"/>
  </sortState>
  <mergeCells count="18">
    <mergeCell ref="A4:C4"/>
    <mergeCell ref="D4:E4"/>
    <mergeCell ref="A1:R1"/>
    <mergeCell ref="A2:R2"/>
    <mergeCell ref="A3:C3"/>
    <mergeCell ref="D3:E3"/>
    <mergeCell ref="F3:G3"/>
    <mergeCell ref="N5:R5"/>
    <mergeCell ref="G6:G7"/>
    <mergeCell ref="N4:R4"/>
    <mergeCell ref="I3:L3"/>
    <mergeCell ref="N3:R3"/>
    <mergeCell ref="A6:A7"/>
    <mergeCell ref="B6:B7"/>
    <mergeCell ref="E6:E7"/>
    <mergeCell ref="F6:F7"/>
    <mergeCell ref="C6:C7"/>
    <mergeCell ref="D6:D7"/>
  </mergeCells>
  <conditionalFormatting sqref="P30">
    <cfRule type="containsText" dxfId="120" priority="6" stopIfTrue="1" operator="containsText" text="FERDİ">
      <formula>NOT(ISERROR(SEARCH("FERDİ",P30)))</formula>
    </cfRule>
  </conditionalFormatting>
  <conditionalFormatting sqref="P19">
    <cfRule type="containsText" dxfId="119" priority="9" stopIfTrue="1" operator="containsText" text="FERDİ">
      <formula>NOT(ISERROR(SEARCH("FERDİ",P19)))</formula>
    </cfRule>
  </conditionalFormatting>
  <conditionalFormatting sqref="P19">
    <cfRule type="containsText" dxfId="118" priority="12" stopIfTrue="1" operator="containsText" text="FERDİ">
      <formula>NOT(ISERROR(SEARCH("FERDİ",P19)))</formula>
    </cfRule>
  </conditionalFormatting>
  <conditionalFormatting sqref="P7">
    <cfRule type="containsText" dxfId="117" priority="15" stopIfTrue="1" operator="containsText" text="FERDİ">
      <formula>NOT(ISERROR(SEARCH("FERDİ",P7)))</formula>
    </cfRule>
  </conditionalFormatting>
  <conditionalFormatting sqref="P7">
    <cfRule type="containsText" dxfId="116" priority="16" stopIfTrue="1" operator="containsText" text="FERDİ">
      <formula>NOT(ISERROR(SEARCH("FERDİ",P7)))</formula>
    </cfRule>
  </conditionalFormatting>
  <conditionalFormatting sqref="P7">
    <cfRule type="containsText" dxfId="115" priority="14" stopIfTrue="1" operator="containsText" text="FERDİ">
      <formula>NOT(ISERROR(SEARCH("FERDİ",P7)))</formula>
    </cfRule>
  </conditionalFormatting>
  <conditionalFormatting sqref="P7">
    <cfRule type="containsText" dxfId="114" priority="13" stopIfTrue="1" operator="containsText" text="FERDİ">
      <formula>NOT(ISERROR(SEARCH("FERDİ",P7)))</formula>
    </cfRule>
  </conditionalFormatting>
  <conditionalFormatting sqref="P19">
    <cfRule type="containsText" dxfId="113" priority="11" stopIfTrue="1" operator="containsText" text="FERDİ">
      <formula>NOT(ISERROR(SEARCH("FERDİ",P19)))</formula>
    </cfRule>
  </conditionalFormatting>
  <conditionalFormatting sqref="P19">
    <cfRule type="containsText" dxfId="112" priority="10" stopIfTrue="1" operator="containsText" text="FERDİ">
      <formula>NOT(ISERROR(SEARCH("FERDİ",P19)))</formula>
    </cfRule>
  </conditionalFormatting>
  <conditionalFormatting sqref="P30">
    <cfRule type="containsText" dxfId="111" priority="8" stopIfTrue="1" operator="containsText" text="FERDİ">
      <formula>NOT(ISERROR(SEARCH("FERDİ",P30)))</formula>
    </cfRule>
  </conditionalFormatting>
  <conditionalFormatting sqref="P30">
    <cfRule type="containsText" dxfId="110" priority="7" stopIfTrue="1" operator="containsText" text="FERDİ">
      <formula>NOT(ISERROR(SEARCH("FERDİ",P30)))</formula>
    </cfRule>
  </conditionalFormatting>
  <conditionalFormatting sqref="P30">
    <cfRule type="containsText" dxfId="109" priority="5" stopIfTrue="1" operator="containsText" text="FERDİ">
      <formula>NOT(ISERROR(SEARCH("FERDİ",P30)))</formula>
    </cfRule>
  </conditionalFormatting>
  <conditionalFormatting sqref="P40">
    <cfRule type="containsText" dxfId="108" priority="4" stopIfTrue="1" operator="containsText" text="FERDİ">
      <formula>NOT(ISERROR(SEARCH("FERDİ",P40)))</formula>
    </cfRule>
  </conditionalFormatting>
  <conditionalFormatting sqref="P40">
    <cfRule type="containsText" dxfId="107" priority="3" stopIfTrue="1" operator="containsText" text="FERDİ">
      <formula>NOT(ISERROR(SEARCH("FERDİ",P40)))</formula>
    </cfRule>
  </conditionalFormatting>
  <conditionalFormatting sqref="P40">
    <cfRule type="containsText" dxfId="106" priority="2" stopIfTrue="1" operator="containsText" text="FERDİ">
      <formula>NOT(ISERROR(SEARCH("FERDİ",P40)))</formula>
    </cfRule>
  </conditionalFormatting>
  <conditionalFormatting sqref="P40">
    <cfRule type="containsText" dxfId="105" priority="1" stopIfTrue="1" operator="containsText" text="FERDİ">
      <formula>NOT(ISERROR(SEARCH("FERDİ",P40)))</formula>
    </cfRule>
  </conditionalFormatting>
  <hyperlinks>
    <hyperlink ref="D3" location="'YARIŞMA PROGRAMI'!C7" display="100 m. Engelli"/>
  </hyperlinks>
  <printOptions horizontalCentered="1"/>
  <pageMargins left="0.17" right="0.19685039370078741" top="0.53" bottom="0.35433070866141736" header="0.39370078740157483" footer="0.27559055118110237"/>
  <pageSetup paperSize="9" scale="42" orientation="portrait" r:id="rId1"/>
  <headerFooter alignWithMargins="0"/>
  <ignoredErrors>
    <ignoredError sqref="D4 N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FF0000"/>
    <pageSetUpPr fitToPage="1"/>
  </sheetPr>
  <dimension ref="A1:R65524"/>
  <sheetViews>
    <sheetView view="pageBreakPreview" zoomScale="70" zoomScaleNormal="100" zoomScaleSheetLayoutView="70" workbookViewId="0">
      <selection activeCell="E10" sqref="E10"/>
    </sheetView>
  </sheetViews>
  <sheetFormatPr defaultColWidth="9.140625" defaultRowHeight="12.75" x14ac:dyDescent="0.2"/>
  <cols>
    <col min="1" max="1" width="4.85546875" style="27" customWidth="1"/>
    <col min="2" max="2" width="10" style="27" bestFit="1" customWidth="1"/>
    <col min="3" max="3" width="14.42578125" style="21" customWidth="1"/>
    <col min="4" max="4" width="32.140625" style="52" customWidth="1"/>
    <col min="5" max="5" width="23.85546875" style="52" customWidth="1"/>
    <col min="6" max="6" width="16.42578125" style="178" customWidth="1"/>
    <col min="7" max="7" width="7.5703125" style="28" customWidth="1"/>
    <col min="8" max="8" width="2.140625" style="21" customWidth="1"/>
    <col min="9" max="9" width="4.42578125" style="27" customWidth="1"/>
    <col min="10" max="10" width="12.42578125" style="27" hidden="1" customWidth="1"/>
    <col min="11" max="11" width="8.5703125" style="27" customWidth="1"/>
    <col min="12" max="12" width="16.140625" style="29" customWidth="1"/>
    <col min="13" max="13" width="32.140625" style="56" customWidth="1"/>
    <col min="14" max="14" width="24.42578125" style="56" customWidth="1"/>
    <col min="15" max="15" width="15.7109375" style="472" customWidth="1"/>
    <col min="16" max="16" width="14.7109375" style="56" customWidth="1"/>
    <col min="17" max="17" width="9.5703125" style="178" hidden="1" customWidth="1"/>
    <col min="18" max="18" width="8.7109375" style="21" bestFit="1" customWidth="1"/>
    <col min="19" max="16384" width="9.140625" style="21"/>
  </cols>
  <sheetData>
    <row r="1" spans="1:18" s="10" customFormat="1" ht="50.25" customHeight="1" x14ac:dyDescent="0.2">
      <c r="A1" s="563" t="str">
        <f>('YARIŞMA BİLGİLERİ'!A2)</f>
        <v>Türkiye Atletizm Federasyonu</v>
      </c>
      <c r="B1" s="563"/>
      <c r="C1" s="563"/>
      <c r="D1" s="563"/>
      <c r="E1" s="563"/>
      <c r="F1" s="563"/>
      <c r="G1" s="563"/>
      <c r="H1" s="563"/>
      <c r="I1" s="563"/>
      <c r="J1" s="563"/>
      <c r="K1" s="563"/>
      <c r="L1" s="563"/>
      <c r="M1" s="563"/>
      <c r="N1" s="563"/>
      <c r="O1" s="563"/>
      <c r="P1" s="563"/>
      <c r="Q1" s="563"/>
      <c r="R1" s="563"/>
    </row>
    <row r="2" spans="1:18" s="10" customFormat="1" ht="24.75" customHeight="1" x14ac:dyDescent="0.2">
      <c r="A2" s="576" t="str">
        <f>'YARIŞMA BİLGİLERİ'!F19</f>
        <v>Naili Moran Türkiye Atletizm Şampiyonası</v>
      </c>
      <c r="B2" s="576"/>
      <c r="C2" s="576"/>
      <c r="D2" s="576"/>
      <c r="E2" s="576"/>
      <c r="F2" s="576"/>
      <c r="G2" s="576"/>
      <c r="H2" s="576"/>
      <c r="I2" s="576"/>
      <c r="J2" s="576"/>
      <c r="K2" s="576"/>
      <c r="L2" s="576"/>
      <c r="M2" s="576"/>
      <c r="N2" s="576"/>
      <c r="O2" s="576"/>
      <c r="P2" s="576"/>
      <c r="Q2" s="576"/>
      <c r="R2" s="576"/>
    </row>
    <row r="3" spans="1:18" s="12" customFormat="1" ht="29.25" customHeight="1" x14ac:dyDescent="0.2">
      <c r="A3" s="577" t="s">
        <v>112</v>
      </c>
      <c r="B3" s="577"/>
      <c r="C3" s="577"/>
      <c r="D3" s="578" t="str">
        <f>'YARIŞMA PROGRAMI'!C8</f>
        <v>1500 Metre</v>
      </c>
      <c r="E3" s="578"/>
      <c r="F3" s="579"/>
      <c r="G3" s="579"/>
      <c r="H3" s="11"/>
      <c r="I3" s="595"/>
      <c r="J3" s="595"/>
      <c r="K3" s="595"/>
      <c r="L3" s="595"/>
      <c r="M3" s="214"/>
      <c r="N3" s="588"/>
      <c r="O3" s="588"/>
      <c r="P3" s="588"/>
      <c r="Q3" s="588"/>
      <c r="R3" s="588"/>
    </row>
    <row r="4" spans="1:18" s="12" customFormat="1" ht="17.25" customHeight="1" x14ac:dyDescent="0.2">
      <c r="A4" s="580" t="s">
        <v>102</v>
      </c>
      <c r="B4" s="580"/>
      <c r="C4" s="580"/>
      <c r="D4" s="581" t="str">
        <f>'YARIŞMA BİLGİLERİ'!F21</f>
        <v>15 Yaş Kızlar</v>
      </c>
      <c r="E4" s="581"/>
      <c r="F4" s="179"/>
      <c r="G4" s="32"/>
      <c r="H4" s="32"/>
      <c r="I4" s="32"/>
      <c r="J4" s="32"/>
      <c r="K4" s="32"/>
      <c r="L4" s="33"/>
      <c r="M4" s="83" t="s">
        <v>5</v>
      </c>
      <c r="N4" s="589">
        <f>'YARIŞMA PROGRAMI'!B8</f>
        <v>0</v>
      </c>
      <c r="O4" s="589"/>
      <c r="P4" s="589"/>
      <c r="Q4" s="589"/>
      <c r="R4" s="589"/>
    </row>
    <row r="5" spans="1:18" s="10" customFormat="1" ht="15" customHeight="1" x14ac:dyDescent="0.2">
      <c r="A5" s="13"/>
      <c r="B5" s="13"/>
      <c r="C5" s="14"/>
      <c r="D5" s="15"/>
      <c r="E5" s="16"/>
      <c r="F5" s="180"/>
      <c r="G5" s="16"/>
      <c r="H5" s="16"/>
      <c r="I5" s="13"/>
      <c r="J5" s="13"/>
      <c r="K5" s="13"/>
      <c r="L5" s="17"/>
      <c r="M5" s="18"/>
      <c r="N5" s="594">
        <f ca="1">NOW()</f>
        <v>43602.347718055556</v>
      </c>
      <c r="O5" s="594"/>
      <c r="P5" s="594"/>
      <c r="Q5" s="594"/>
      <c r="R5" s="594"/>
    </row>
    <row r="6" spans="1:18" s="19" customFormat="1" ht="18.75" customHeight="1" x14ac:dyDescent="0.2">
      <c r="A6" s="582" t="s">
        <v>12</v>
      </c>
      <c r="B6" s="584" t="s">
        <v>97</v>
      </c>
      <c r="C6" s="586" t="s">
        <v>109</v>
      </c>
      <c r="D6" s="583" t="s">
        <v>14</v>
      </c>
      <c r="E6" s="583" t="s">
        <v>793</v>
      </c>
      <c r="F6" s="593" t="s">
        <v>15</v>
      </c>
      <c r="G6" s="591" t="s">
        <v>276</v>
      </c>
      <c r="I6" s="256" t="s">
        <v>16</v>
      </c>
      <c r="J6" s="257"/>
      <c r="K6" s="257"/>
      <c r="L6" s="257"/>
      <c r="M6" s="257"/>
      <c r="N6" s="257"/>
      <c r="O6" s="473"/>
      <c r="P6" s="257"/>
      <c r="Q6" s="257"/>
      <c r="R6" s="258"/>
    </row>
    <row r="7" spans="1:18" ht="26.25" customHeight="1" x14ac:dyDescent="0.2">
      <c r="A7" s="582"/>
      <c r="B7" s="585"/>
      <c r="C7" s="586"/>
      <c r="D7" s="583"/>
      <c r="E7" s="583"/>
      <c r="F7" s="593"/>
      <c r="G7" s="592"/>
      <c r="H7" s="20"/>
      <c r="I7" s="49" t="s">
        <v>12</v>
      </c>
      <c r="J7" s="49" t="s">
        <v>98</v>
      </c>
      <c r="K7" s="49" t="s">
        <v>97</v>
      </c>
      <c r="L7" s="128" t="s">
        <v>13</v>
      </c>
      <c r="M7" s="129" t="s">
        <v>14</v>
      </c>
      <c r="N7" s="129" t="s">
        <v>793</v>
      </c>
      <c r="O7" s="471" t="s">
        <v>1040</v>
      </c>
      <c r="P7" s="48" t="s">
        <v>777</v>
      </c>
      <c r="Q7" s="281" t="s">
        <v>777</v>
      </c>
      <c r="R7" s="49" t="s">
        <v>28</v>
      </c>
    </row>
    <row r="8" spans="1:18" s="19" customFormat="1" ht="33" customHeight="1" x14ac:dyDescent="0.2">
      <c r="A8" s="377"/>
      <c r="B8" s="377"/>
      <c r="C8" s="380"/>
      <c r="D8" s="385"/>
      <c r="E8" s="386"/>
      <c r="F8" s="388"/>
      <c r="G8" s="387" t="str">
        <f>IF(ISTEXT(F8)," ",IFERROR(VLOOKUP(SMALL(puan!$P$4:$Q$111,COUNTIF(puan!$P$4:$Q$111,"&lt;"&amp;F8)+1),puan!$P$4:$Q$111,2,0),"    "))</f>
        <v xml:space="preserve">    </v>
      </c>
      <c r="H8" s="22"/>
      <c r="I8" s="377">
        <v>1</v>
      </c>
      <c r="J8" s="378" t="s">
        <v>280</v>
      </c>
      <c r="K8" s="379" t="str">
        <f>IF(ISERROR(VLOOKUP(J8,'KAYIT LİSTESİ'!$B$4:$H$1046,2,0)),"",(VLOOKUP(J8,'KAYIT LİSTESİ'!$B$4:$H$1046,2,0)))</f>
        <v/>
      </c>
      <c r="L8" s="380" t="str">
        <f>IF(ISERROR(VLOOKUP(J8,'KAYIT LİSTESİ'!$B$4:$H$1046,4,0)),"",(VLOOKUP(J8,'KAYIT LİSTESİ'!$B$4:$H$1046,4,0)))</f>
        <v/>
      </c>
      <c r="M8" s="381" t="str">
        <f>IF(ISERROR(VLOOKUP(J8,'KAYIT LİSTESİ'!$B$4:$H$1046,5,0)),"",(VLOOKUP(J8,'KAYIT LİSTESİ'!$B$4:$H$1046,5,0)))</f>
        <v/>
      </c>
      <c r="N8" s="381" t="str">
        <f>IF(ISERROR(VLOOKUP(J8,'KAYIT LİSTESİ'!$B$4:$H$1046,6,0)),"",(VLOOKUP(J8,'KAYIT LİSTESİ'!$B$4:$H$1046,6,0)))</f>
        <v/>
      </c>
      <c r="O8" s="449" t="str">
        <f t="shared" ref="O8:O25" si="0">IF(IF(OR(P8="NM",P8="DNF",P8="DNS",P8="DQ",P8=""),P8,(ROUNDUP(P8,)+14))=0," ",IF(OR(P8="NM",P8="DNF",P8="DNS",P8="DQ",P8=""),P8,(ROUNDUP(P8,)+14)))</f>
        <v xml:space="preserve"> </v>
      </c>
      <c r="P8" s="388"/>
      <c r="Q8" s="388"/>
      <c r="R8" s="379"/>
    </row>
    <row r="9" spans="1:18" s="19" customFormat="1" ht="33" customHeight="1" x14ac:dyDescent="0.2">
      <c r="A9" s="377"/>
      <c r="B9" s="377"/>
      <c r="C9" s="380"/>
      <c r="D9" s="385"/>
      <c r="E9" s="386"/>
      <c r="F9" s="388"/>
      <c r="G9" s="387" t="str">
        <f>IF(ISTEXT(F9)," ",IFERROR(VLOOKUP(SMALL(puan!$P$4:$Q$111,COUNTIF(puan!$P$4:$Q$111,"&lt;"&amp;F9)+1),puan!$P$4:$Q$111,2,0),"    "))</f>
        <v xml:space="preserve">    </v>
      </c>
      <c r="H9" s="22"/>
      <c r="I9" s="377">
        <v>2</v>
      </c>
      <c r="J9" s="378" t="s">
        <v>281</v>
      </c>
      <c r="K9" s="379" t="str">
        <f>IF(ISERROR(VLOOKUP(J9,'KAYIT LİSTESİ'!$B$4:$H$1046,2,0)),"",(VLOOKUP(J9,'KAYIT LİSTESİ'!$B$4:$H$1046,2,0)))</f>
        <v/>
      </c>
      <c r="L9" s="380" t="str">
        <f>IF(ISERROR(VLOOKUP(J9,'KAYIT LİSTESİ'!$B$4:$H$1046,4,0)),"",(VLOOKUP(J9,'KAYIT LİSTESİ'!$B$4:$H$1046,4,0)))</f>
        <v/>
      </c>
      <c r="M9" s="381" t="str">
        <f>IF(ISERROR(VLOOKUP(J9,'KAYIT LİSTESİ'!$B$4:$H$1046,5,0)),"",(VLOOKUP(J9,'KAYIT LİSTESİ'!$B$4:$H$1046,5,0)))</f>
        <v/>
      </c>
      <c r="N9" s="381" t="str">
        <f>IF(ISERROR(VLOOKUP(J9,'KAYIT LİSTESİ'!$B$4:$H$1046,6,0)),"",(VLOOKUP(J9,'KAYIT LİSTESİ'!$B$4:$H$1046,6,0)))</f>
        <v/>
      </c>
      <c r="O9" s="449" t="str">
        <f t="shared" si="0"/>
        <v xml:space="preserve"> </v>
      </c>
      <c r="P9" s="388"/>
      <c r="Q9" s="388"/>
      <c r="R9" s="379"/>
    </row>
    <row r="10" spans="1:18" s="19" customFormat="1" ht="33" customHeight="1" x14ac:dyDescent="0.2">
      <c r="A10" s="377"/>
      <c r="B10" s="377"/>
      <c r="C10" s="380"/>
      <c r="D10" s="385"/>
      <c r="E10" s="386"/>
      <c r="F10" s="388"/>
      <c r="G10" s="387" t="str">
        <f>IF(ISTEXT(F10)," ",IFERROR(VLOOKUP(SMALL(puan!$P$4:$Q$111,COUNTIF(puan!$P$4:$Q$111,"&lt;"&amp;F10)+1),puan!$P$4:$Q$111,2,0),"    "))</f>
        <v xml:space="preserve">    </v>
      </c>
      <c r="H10" s="22"/>
      <c r="I10" s="377">
        <v>3</v>
      </c>
      <c r="J10" s="378" t="s">
        <v>282</v>
      </c>
      <c r="K10" s="379" t="str">
        <f>IF(ISERROR(VLOOKUP(J10,'KAYIT LİSTESİ'!$B$4:$H$1046,2,0)),"",(VLOOKUP(J10,'KAYIT LİSTESİ'!$B$4:$H$1046,2,0)))</f>
        <v/>
      </c>
      <c r="L10" s="380" t="str">
        <f>IF(ISERROR(VLOOKUP(J10,'KAYIT LİSTESİ'!$B$4:$H$1046,4,0)),"",(VLOOKUP(J10,'KAYIT LİSTESİ'!$B$4:$H$1046,4,0)))</f>
        <v/>
      </c>
      <c r="M10" s="381" t="str">
        <f>IF(ISERROR(VLOOKUP(J10,'KAYIT LİSTESİ'!$B$4:$H$1046,5,0)),"",(VLOOKUP(J10,'KAYIT LİSTESİ'!$B$4:$H$1046,5,0)))</f>
        <v/>
      </c>
      <c r="N10" s="381" t="str">
        <f>IF(ISERROR(VLOOKUP(J10,'KAYIT LİSTESİ'!$B$4:$H$1046,6,0)),"",(VLOOKUP(J10,'KAYIT LİSTESİ'!$B$4:$H$1046,6,0)))</f>
        <v/>
      </c>
      <c r="O10" s="449" t="str">
        <f t="shared" si="0"/>
        <v xml:space="preserve"> </v>
      </c>
      <c r="P10" s="388"/>
      <c r="Q10" s="388"/>
      <c r="R10" s="379"/>
    </row>
    <row r="11" spans="1:18" s="19" customFormat="1" ht="33" customHeight="1" x14ac:dyDescent="0.2">
      <c r="A11" s="377"/>
      <c r="B11" s="377"/>
      <c r="C11" s="380"/>
      <c r="D11" s="385"/>
      <c r="E11" s="386"/>
      <c r="F11" s="388"/>
      <c r="G11" s="387" t="str">
        <f>IF(ISTEXT(F11)," ",IFERROR(VLOOKUP(SMALL(puan!$P$4:$Q$111,COUNTIF(puan!$P$4:$Q$111,"&lt;"&amp;F11)+1),puan!$P$4:$Q$111,2,0),"    "))</f>
        <v xml:space="preserve">    </v>
      </c>
      <c r="H11" s="22"/>
      <c r="I11" s="377">
        <v>4</v>
      </c>
      <c r="J11" s="378" t="s">
        <v>283</v>
      </c>
      <c r="K11" s="379" t="str">
        <f>IF(ISERROR(VLOOKUP(J11,'KAYIT LİSTESİ'!$B$4:$H$1046,2,0)),"",(VLOOKUP(J11,'KAYIT LİSTESİ'!$B$4:$H$1046,2,0)))</f>
        <v/>
      </c>
      <c r="L11" s="380" t="str">
        <f>IF(ISERROR(VLOOKUP(J11,'KAYIT LİSTESİ'!$B$4:$H$1046,4,0)),"",(VLOOKUP(J11,'KAYIT LİSTESİ'!$B$4:$H$1046,4,0)))</f>
        <v/>
      </c>
      <c r="M11" s="381" t="str">
        <f>IF(ISERROR(VLOOKUP(J11,'KAYIT LİSTESİ'!$B$4:$H$1046,5,0)),"",(VLOOKUP(J11,'KAYIT LİSTESİ'!$B$4:$H$1046,5,0)))</f>
        <v/>
      </c>
      <c r="N11" s="381" t="str">
        <f>IF(ISERROR(VLOOKUP(J11,'KAYIT LİSTESİ'!$B$4:$H$1046,6,0)),"",(VLOOKUP(J11,'KAYIT LİSTESİ'!$B$4:$H$1046,6,0)))</f>
        <v/>
      </c>
      <c r="O11" s="449" t="str">
        <f t="shared" si="0"/>
        <v xml:space="preserve"> </v>
      </c>
      <c r="P11" s="388"/>
      <c r="Q11" s="388"/>
      <c r="R11" s="379"/>
    </row>
    <row r="12" spans="1:18" s="19" customFormat="1" ht="33" customHeight="1" x14ac:dyDescent="0.2">
      <c r="A12" s="377"/>
      <c r="B12" s="377"/>
      <c r="C12" s="380"/>
      <c r="D12" s="385"/>
      <c r="E12" s="386"/>
      <c r="F12" s="388"/>
      <c r="G12" s="387" t="str">
        <f>IF(ISTEXT(F12)," ",IFERROR(VLOOKUP(SMALL(puan!$P$4:$Q$111,COUNTIF(puan!$P$4:$Q$111,"&lt;"&amp;F12)+1),puan!$P$4:$Q$111,2,0),"    "))</f>
        <v xml:space="preserve">    </v>
      </c>
      <c r="H12" s="22"/>
      <c r="I12" s="377">
        <v>5</v>
      </c>
      <c r="J12" s="378" t="s">
        <v>284</v>
      </c>
      <c r="K12" s="379" t="str">
        <f>IF(ISERROR(VLOOKUP(J12,'KAYIT LİSTESİ'!$B$4:$H$1046,2,0)),"",(VLOOKUP(J12,'KAYIT LİSTESİ'!$B$4:$H$1046,2,0)))</f>
        <v/>
      </c>
      <c r="L12" s="380" t="str">
        <f>IF(ISERROR(VLOOKUP(J12,'KAYIT LİSTESİ'!$B$4:$H$1046,4,0)),"",(VLOOKUP(J12,'KAYIT LİSTESİ'!$B$4:$H$1046,4,0)))</f>
        <v/>
      </c>
      <c r="M12" s="381" t="str">
        <f>IF(ISERROR(VLOOKUP(J12,'KAYIT LİSTESİ'!$B$4:$H$1046,5,0)),"",(VLOOKUP(J12,'KAYIT LİSTESİ'!$B$4:$H$1046,5,0)))</f>
        <v/>
      </c>
      <c r="N12" s="381" t="str">
        <f>IF(ISERROR(VLOOKUP(J12,'KAYIT LİSTESİ'!$B$4:$H$1046,6,0)),"",(VLOOKUP(J12,'KAYIT LİSTESİ'!$B$4:$H$1046,6,0)))</f>
        <v/>
      </c>
      <c r="O12" s="449" t="str">
        <f t="shared" si="0"/>
        <v xml:space="preserve"> </v>
      </c>
      <c r="P12" s="388"/>
      <c r="Q12" s="388"/>
      <c r="R12" s="379"/>
    </row>
    <row r="13" spans="1:18" s="19" customFormat="1" ht="33" customHeight="1" x14ac:dyDescent="0.2">
      <c r="A13" s="377"/>
      <c r="B13" s="377"/>
      <c r="C13" s="380"/>
      <c r="D13" s="385"/>
      <c r="E13" s="386"/>
      <c r="F13" s="388"/>
      <c r="G13" s="387" t="str">
        <f>IF(ISTEXT(F13)," ",IFERROR(VLOOKUP(SMALL(puan!$P$4:$Q$111,COUNTIF(puan!$P$4:$Q$111,"&lt;"&amp;F13)+1),puan!$P$4:$Q$111,2,0),"    "))</f>
        <v xml:space="preserve">    </v>
      </c>
      <c r="H13" s="22"/>
      <c r="I13" s="377">
        <v>6</v>
      </c>
      <c r="J13" s="378" t="s">
        <v>285</v>
      </c>
      <c r="K13" s="379" t="str">
        <f>IF(ISERROR(VLOOKUP(J13,'KAYIT LİSTESİ'!$B$4:$H$1046,2,0)),"",(VLOOKUP(J13,'KAYIT LİSTESİ'!$B$4:$H$1046,2,0)))</f>
        <v/>
      </c>
      <c r="L13" s="380" t="str">
        <f>IF(ISERROR(VLOOKUP(J13,'KAYIT LİSTESİ'!$B$4:$H$1046,4,0)),"",(VLOOKUP(J13,'KAYIT LİSTESİ'!$B$4:$H$1046,4,0)))</f>
        <v/>
      </c>
      <c r="M13" s="381" t="str">
        <f>IF(ISERROR(VLOOKUP(J13,'KAYIT LİSTESİ'!$B$4:$H$1046,5,0)),"",(VLOOKUP(J13,'KAYIT LİSTESİ'!$B$4:$H$1046,5,0)))</f>
        <v/>
      </c>
      <c r="N13" s="381" t="str">
        <f>IF(ISERROR(VLOOKUP(J13,'KAYIT LİSTESİ'!$B$4:$H$1046,6,0)),"",(VLOOKUP(J13,'KAYIT LİSTESİ'!$B$4:$H$1046,6,0)))</f>
        <v/>
      </c>
      <c r="O13" s="449" t="str">
        <f t="shared" si="0"/>
        <v xml:space="preserve"> </v>
      </c>
      <c r="P13" s="388"/>
      <c r="Q13" s="388"/>
      <c r="R13" s="379"/>
    </row>
    <row r="14" spans="1:18" s="19" customFormat="1" ht="33" customHeight="1" x14ac:dyDescent="0.2">
      <c r="A14" s="377"/>
      <c r="B14" s="377"/>
      <c r="C14" s="380"/>
      <c r="D14" s="385"/>
      <c r="E14" s="386"/>
      <c r="F14" s="388"/>
      <c r="G14" s="387" t="str">
        <f>IF(ISTEXT(F14)," ",IFERROR(VLOOKUP(SMALL(puan!$P$4:$Q$111,COUNTIF(puan!$P$4:$Q$111,"&lt;"&amp;F14)+1),puan!$P$4:$Q$111,2,0),"    "))</f>
        <v xml:space="preserve">    </v>
      </c>
      <c r="H14" s="22"/>
      <c r="I14" s="377">
        <v>7</v>
      </c>
      <c r="J14" s="378" t="s">
        <v>286</v>
      </c>
      <c r="K14" s="379" t="str">
        <f>IF(ISERROR(VLOOKUP(J14,'KAYIT LİSTESİ'!$B$4:$H$1046,2,0)),"",(VLOOKUP(J14,'KAYIT LİSTESİ'!$B$4:$H$1046,2,0)))</f>
        <v/>
      </c>
      <c r="L14" s="380" t="str">
        <f>IF(ISERROR(VLOOKUP(J14,'KAYIT LİSTESİ'!$B$4:$H$1046,4,0)),"",(VLOOKUP(J14,'KAYIT LİSTESİ'!$B$4:$H$1046,4,0)))</f>
        <v/>
      </c>
      <c r="M14" s="381" t="str">
        <f>IF(ISERROR(VLOOKUP(J14,'KAYIT LİSTESİ'!$B$4:$H$1046,5,0)),"",(VLOOKUP(J14,'KAYIT LİSTESİ'!$B$4:$H$1046,5,0)))</f>
        <v/>
      </c>
      <c r="N14" s="381" t="str">
        <f>IF(ISERROR(VLOOKUP(J14,'KAYIT LİSTESİ'!$B$4:$H$1046,6,0)),"",(VLOOKUP(J14,'KAYIT LİSTESİ'!$B$4:$H$1046,6,0)))</f>
        <v/>
      </c>
      <c r="O14" s="449" t="str">
        <f t="shared" si="0"/>
        <v xml:space="preserve"> </v>
      </c>
      <c r="P14" s="388"/>
      <c r="Q14" s="388"/>
      <c r="R14" s="379"/>
    </row>
    <row r="15" spans="1:18" s="19" customFormat="1" ht="33" customHeight="1" x14ac:dyDescent="0.2">
      <c r="A15" s="377"/>
      <c r="B15" s="377"/>
      <c r="C15" s="380"/>
      <c r="D15" s="385"/>
      <c r="E15" s="386"/>
      <c r="F15" s="388"/>
      <c r="G15" s="387" t="str">
        <f>IF(ISTEXT(F15)," ",IFERROR(VLOOKUP(SMALL(puan!$P$4:$Q$111,COUNTIF(puan!$P$4:$Q$111,"&lt;"&amp;F15)+1),puan!$P$4:$Q$111,2,0),"    "))</f>
        <v xml:space="preserve">    </v>
      </c>
      <c r="H15" s="22"/>
      <c r="I15" s="377">
        <v>8</v>
      </c>
      <c r="J15" s="378" t="s">
        <v>287</v>
      </c>
      <c r="K15" s="379" t="str">
        <f>IF(ISERROR(VLOOKUP(J15,'KAYIT LİSTESİ'!$B$4:$H$1046,2,0)),"",(VLOOKUP(J15,'KAYIT LİSTESİ'!$B$4:$H$1046,2,0)))</f>
        <v/>
      </c>
      <c r="L15" s="380" t="str">
        <f>IF(ISERROR(VLOOKUP(J15,'KAYIT LİSTESİ'!$B$4:$H$1046,4,0)),"",(VLOOKUP(J15,'KAYIT LİSTESİ'!$B$4:$H$1046,4,0)))</f>
        <v/>
      </c>
      <c r="M15" s="381" t="str">
        <f>IF(ISERROR(VLOOKUP(J15,'KAYIT LİSTESİ'!$B$4:$H$1046,5,0)),"",(VLOOKUP(J15,'KAYIT LİSTESİ'!$B$4:$H$1046,5,0)))</f>
        <v/>
      </c>
      <c r="N15" s="381" t="str">
        <f>IF(ISERROR(VLOOKUP(J15,'KAYIT LİSTESİ'!$B$4:$H$1046,6,0)),"",(VLOOKUP(J15,'KAYIT LİSTESİ'!$B$4:$H$1046,6,0)))</f>
        <v/>
      </c>
      <c r="O15" s="449" t="str">
        <f t="shared" si="0"/>
        <v xml:space="preserve"> </v>
      </c>
      <c r="P15" s="388"/>
      <c r="Q15" s="388"/>
      <c r="R15" s="379"/>
    </row>
    <row r="16" spans="1:18" s="19" customFormat="1" ht="33" customHeight="1" x14ac:dyDescent="0.2">
      <c r="A16" s="377"/>
      <c r="B16" s="377"/>
      <c r="C16" s="380"/>
      <c r="D16" s="385"/>
      <c r="E16" s="386"/>
      <c r="F16" s="388"/>
      <c r="G16" s="387" t="str">
        <f>IF(ISTEXT(F16)," ",IFERROR(VLOOKUP(SMALL(puan!$P$4:$Q$111,COUNTIF(puan!$P$4:$Q$111,"&lt;"&amp;F16)+1),puan!$P$4:$Q$111,2,0),"    "))</f>
        <v xml:space="preserve">    </v>
      </c>
      <c r="H16" s="22"/>
      <c r="I16" s="377">
        <v>9</v>
      </c>
      <c r="J16" s="378" t="s">
        <v>288</v>
      </c>
      <c r="K16" s="379" t="str">
        <f>IF(ISERROR(VLOOKUP(J16,'KAYIT LİSTESİ'!$B$4:$H$1046,2,0)),"",(VLOOKUP(J16,'KAYIT LİSTESİ'!$B$4:$H$1046,2,0)))</f>
        <v/>
      </c>
      <c r="L16" s="380" t="str">
        <f>IF(ISERROR(VLOOKUP(J16,'KAYIT LİSTESİ'!$B$4:$H$1046,4,0)),"",(VLOOKUP(J16,'KAYIT LİSTESİ'!$B$4:$H$1046,4,0)))</f>
        <v/>
      </c>
      <c r="M16" s="381" t="str">
        <f>IF(ISERROR(VLOOKUP(J16,'KAYIT LİSTESİ'!$B$4:$H$1046,5,0)),"",(VLOOKUP(J16,'KAYIT LİSTESİ'!$B$4:$H$1046,5,0)))</f>
        <v/>
      </c>
      <c r="N16" s="381" t="str">
        <f>IF(ISERROR(VLOOKUP(J16,'KAYIT LİSTESİ'!$B$4:$H$1046,6,0)),"",(VLOOKUP(J16,'KAYIT LİSTESİ'!$B$4:$H$1046,6,0)))</f>
        <v/>
      </c>
      <c r="O16" s="449" t="str">
        <f t="shared" si="0"/>
        <v xml:space="preserve"> </v>
      </c>
      <c r="P16" s="388"/>
      <c r="Q16" s="388"/>
      <c r="R16" s="379"/>
    </row>
    <row r="17" spans="1:18" s="19" customFormat="1" ht="33" customHeight="1" x14ac:dyDescent="0.2">
      <c r="A17" s="377"/>
      <c r="B17" s="377"/>
      <c r="C17" s="380"/>
      <c r="D17" s="385"/>
      <c r="E17" s="386"/>
      <c r="F17" s="388"/>
      <c r="G17" s="387" t="str">
        <f>IF(ISTEXT(F17)," ",IFERROR(VLOOKUP(SMALL(puan!$P$4:$Q$111,COUNTIF(puan!$P$4:$Q$111,"&lt;"&amp;F17)+1),puan!$P$4:$Q$111,2,0),"    "))</f>
        <v xml:space="preserve">    </v>
      </c>
      <c r="H17" s="22"/>
      <c r="I17" s="377">
        <v>10</v>
      </c>
      <c r="J17" s="378" t="s">
        <v>289</v>
      </c>
      <c r="K17" s="379" t="str">
        <f>IF(ISERROR(VLOOKUP(J17,'KAYIT LİSTESİ'!$B$4:$H$1046,2,0)),"",(VLOOKUP(J17,'KAYIT LİSTESİ'!$B$4:$H$1046,2,0)))</f>
        <v/>
      </c>
      <c r="L17" s="380" t="str">
        <f>IF(ISERROR(VLOOKUP(J17,'KAYIT LİSTESİ'!$B$4:$H$1046,4,0)),"",(VLOOKUP(J17,'KAYIT LİSTESİ'!$B$4:$H$1046,4,0)))</f>
        <v/>
      </c>
      <c r="M17" s="381" t="str">
        <f>IF(ISERROR(VLOOKUP(J17,'KAYIT LİSTESİ'!$B$4:$H$1046,5,0)),"",(VLOOKUP(J17,'KAYIT LİSTESİ'!$B$4:$H$1046,5,0)))</f>
        <v/>
      </c>
      <c r="N17" s="381" t="str">
        <f>IF(ISERROR(VLOOKUP(J17,'KAYIT LİSTESİ'!$B$4:$H$1046,6,0)),"",(VLOOKUP(J17,'KAYIT LİSTESİ'!$B$4:$H$1046,6,0)))</f>
        <v/>
      </c>
      <c r="O17" s="449" t="str">
        <f t="shared" si="0"/>
        <v xml:space="preserve"> </v>
      </c>
      <c r="P17" s="388"/>
      <c r="Q17" s="388"/>
      <c r="R17" s="379"/>
    </row>
    <row r="18" spans="1:18" s="19" customFormat="1" ht="33" customHeight="1" x14ac:dyDescent="0.2">
      <c r="A18" s="377"/>
      <c r="B18" s="377"/>
      <c r="C18" s="380"/>
      <c r="D18" s="385"/>
      <c r="E18" s="386"/>
      <c r="F18" s="388"/>
      <c r="G18" s="387" t="str">
        <f>IF(ISTEXT(F18)," ",IFERROR(VLOOKUP(SMALL(puan!$P$4:$Q$111,COUNTIF(puan!$P$4:$Q$111,"&lt;"&amp;F18)+1),puan!$P$4:$Q$111,2,0),"    "))</f>
        <v xml:space="preserve">    </v>
      </c>
      <c r="H18" s="22"/>
      <c r="I18" s="377">
        <v>11</v>
      </c>
      <c r="J18" s="378" t="s">
        <v>290</v>
      </c>
      <c r="K18" s="379" t="str">
        <f>IF(ISERROR(VLOOKUP(J18,'KAYIT LİSTESİ'!$B$4:$H$1046,2,0)),"",(VLOOKUP(J18,'KAYIT LİSTESİ'!$B$4:$H$1046,2,0)))</f>
        <v/>
      </c>
      <c r="L18" s="380" t="str">
        <f>IF(ISERROR(VLOOKUP(J18,'KAYIT LİSTESİ'!$B$4:$H$1046,4,0)),"",(VLOOKUP(J18,'KAYIT LİSTESİ'!$B$4:$H$1046,4,0)))</f>
        <v/>
      </c>
      <c r="M18" s="381" t="str">
        <f>IF(ISERROR(VLOOKUP(J18,'KAYIT LİSTESİ'!$B$4:$H$1046,5,0)),"",(VLOOKUP(J18,'KAYIT LİSTESİ'!$B$4:$H$1046,5,0)))</f>
        <v/>
      </c>
      <c r="N18" s="381" t="str">
        <f>IF(ISERROR(VLOOKUP(J18,'KAYIT LİSTESİ'!$B$4:$H$1046,6,0)),"",(VLOOKUP(J18,'KAYIT LİSTESİ'!$B$4:$H$1046,6,0)))</f>
        <v/>
      </c>
      <c r="O18" s="449" t="str">
        <f t="shared" si="0"/>
        <v xml:space="preserve"> </v>
      </c>
      <c r="P18" s="388"/>
      <c r="Q18" s="388"/>
      <c r="R18" s="379"/>
    </row>
    <row r="19" spans="1:18" s="19" customFormat="1" ht="33" customHeight="1" x14ac:dyDescent="0.2">
      <c r="A19" s="377"/>
      <c r="B19" s="377"/>
      <c r="C19" s="380"/>
      <c r="D19" s="385"/>
      <c r="E19" s="386"/>
      <c r="F19" s="388"/>
      <c r="G19" s="387" t="str">
        <f>IF(ISTEXT(F19)," ",IFERROR(VLOOKUP(SMALL(puan!$P$4:$Q$111,COUNTIF(puan!$P$4:$Q$111,"&lt;"&amp;F19)+1),puan!$P$4:$Q$111,2,0),"    "))</f>
        <v xml:space="preserve">    </v>
      </c>
      <c r="H19" s="22"/>
      <c r="I19" s="377">
        <v>12</v>
      </c>
      <c r="J19" s="378" t="s">
        <v>291</v>
      </c>
      <c r="K19" s="379" t="str">
        <f>IF(ISERROR(VLOOKUP(J19,'KAYIT LİSTESİ'!$B$4:$H$1046,2,0)),"",(VLOOKUP(J19,'KAYIT LİSTESİ'!$B$4:$H$1046,2,0)))</f>
        <v/>
      </c>
      <c r="L19" s="380" t="str">
        <f>IF(ISERROR(VLOOKUP(J19,'KAYIT LİSTESİ'!$B$4:$H$1046,4,0)),"",(VLOOKUP(J19,'KAYIT LİSTESİ'!$B$4:$H$1046,4,0)))</f>
        <v/>
      </c>
      <c r="M19" s="381" t="str">
        <f>IF(ISERROR(VLOOKUP(J19,'KAYIT LİSTESİ'!$B$4:$H$1046,5,0)),"",(VLOOKUP(J19,'KAYIT LİSTESİ'!$B$4:$H$1046,5,0)))</f>
        <v/>
      </c>
      <c r="N19" s="381" t="str">
        <f>IF(ISERROR(VLOOKUP(J19,'KAYIT LİSTESİ'!$B$4:$H$1046,6,0)),"",(VLOOKUP(J19,'KAYIT LİSTESİ'!$B$4:$H$1046,6,0)))</f>
        <v/>
      </c>
      <c r="O19" s="449" t="str">
        <f t="shared" si="0"/>
        <v xml:space="preserve"> </v>
      </c>
      <c r="P19" s="388"/>
      <c r="Q19" s="388"/>
      <c r="R19" s="379"/>
    </row>
    <row r="20" spans="1:18" s="19" customFormat="1" ht="33" customHeight="1" x14ac:dyDescent="0.2">
      <c r="A20" s="377"/>
      <c r="B20" s="377"/>
      <c r="C20" s="380"/>
      <c r="D20" s="385"/>
      <c r="E20" s="386"/>
      <c r="F20" s="388"/>
      <c r="G20" s="387" t="str">
        <f>IF(ISTEXT(F20)," ",IFERROR(VLOOKUP(SMALL(puan!$P$4:$Q$111,COUNTIF(puan!$P$4:$Q$111,"&lt;"&amp;F20)+1),puan!$P$4:$Q$111,2,0),"    "))</f>
        <v xml:space="preserve">    </v>
      </c>
      <c r="H20" s="22"/>
      <c r="I20" s="377">
        <v>13</v>
      </c>
      <c r="J20" s="378" t="s">
        <v>1030</v>
      </c>
      <c r="K20" s="379" t="str">
        <f>IF(ISERROR(VLOOKUP(J20,'KAYIT LİSTESİ'!$B$4:$H$1046,2,0)),"",(VLOOKUP(J20,'KAYIT LİSTESİ'!$B$4:$H$1046,2,0)))</f>
        <v/>
      </c>
      <c r="L20" s="380" t="str">
        <f>IF(ISERROR(VLOOKUP(J20,'KAYIT LİSTESİ'!$B$4:$H$1046,4,0)),"",(VLOOKUP(J20,'KAYIT LİSTESİ'!$B$4:$H$1046,4,0)))</f>
        <v/>
      </c>
      <c r="M20" s="381" t="str">
        <f>IF(ISERROR(VLOOKUP(J20,'KAYIT LİSTESİ'!$B$4:$H$1046,5,0)),"",(VLOOKUP(J20,'KAYIT LİSTESİ'!$B$4:$H$1046,5,0)))</f>
        <v/>
      </c>
      <c r="N20" s="381" t="str">
        <f>IF(ISERROR(VLOOKUP(J20,'KAYIT LİSTESİ'!$B$4:$H$1046,6,0)),"",(VLOOKUP(J20,'KAYIT LİSTESİ'!$B$4:$H$1046,6,0)))</f>
        <v/>
      </c>
      <c r="O20" s="449" t="str">
        <f t="shared" si="0"/>
        <v xml:space="preserve"> </v>
      </c>
      <c r="P20" s="388"/>
      <c r="Q20" s="388"/>
      <c r="R20" s="379"/>
    </row>
    <row r="21" spans="1:18" s="19" customFormat="1" ht="33" customHeight="1" x14ac:dyDescent="0.2">
      <c r="A21" s="377"/>
      <c r="B21" s="377"/>
      <c r="C21" s="380"/>
      <c r="D21" s="385"/>
      <c r="E21" s="386"/>
      <c r="F21" s="388"/>
      <c r="G21" s="387" t="str">
        <f>IF(ISTEXT(F21)," ",IFERROR(VLOOKUP(SMALL(puan!$P$4:$Q$111,COUNTIF(puan!$P$4:$Q$111,"&lt;"&amp;F21)+1),puan!$P$4:$Q$111,2,0),"    "))</f>
        <v xml:space="preserve">    </v>
      </c>
      <c r="H21" s="22"/>
      <c r="I21" s="377">
        <v>14</v>
      </c>
      <c r="J21" s="378" t="s">
        <v>1031</v>
      </c>
      <c r="K21" s="379" t="str">
        <f>IF(ISERROR(VLOOKUP(J21,'KAYIT LİSTESİ'!$B$4:$H$1046,2,0)),"",(VLOOKUP(J21,'KAYIT LİSTESİ'!$B$4:$H$1046,2,0)))</f>
        <v/>
      </c>
      <c r="L21" s="380" t="str">
        <f>IF(ISERROR(VLOOKUP(J21,'KAYIT LİSTESİ'!$B$4:$H$1046,4,0)),"",(VLOOKUP(J21,'KAYIT LİSTESİ'!$B$4:$H$1046,4,0)))</f>
        <v/>
      </c>
      <c r="M21" s="381" t="str">
        <f>IF(ISERROR(VLOOKUP(J21,'KAYIT LİSTESİ'!$B$4:$H$1046,5,0)),"",(VLOOKUP(J21,'KAYIT LİSTESİ'!$B$4:$H$1046,5,0)))</f>
        <v/>
      </c>
      <c r="N21" s="381" t="str">
        <f>IF(ISERROR(VLOOKUP(J21,'KAYIT LİSTESİ'!$B$4:$H$1046,6,0)),"",(VLOOKUP(J21,'KAYIT LİSTESİ'!$B$4:$H$1046,6,0)))</f>
        <v/>
      </c>
      <c r="O21" s="449" t="str">
        <f t="shared" si="0"/>
        <v xml:space="preserve"> </v>
      </c>
      <c r="P21" s="388"/>
      <c r="Q21" s="388"/>
      <c r="R21" s="379"/>
    </row>
    <row r="22" spans="1:18" s="19" customFormat="1" ht="33" customHeight="1" x14ac:dyDescent="0.2">
      <c r="A22" s="377"/>
      <c r="B22" s="377"/>
      <c r="C22" s="380"/>
      <c r="D22" s="385"/>
      <c r="E22" s="386"/>
      <c r="F22" s="388"/>
      <c r="G22" s="387" t="str">
        <f>IF(ISTEXT(F22)," ",IFERROR(VLOOKUP(SMALL(puan!$P$4:$Q$111,COUNTIF(puan!$P$4:$Q$111,"&lt;"&amp;F22)+1),puan!$P$4:$Q$111,2,0),"    "))</f>
        <v xml:space="preserve">    </v>
      </c>
      <c r="H22" s="22"/>
      <c r="I22" s="377">
        <v>15</v>
      </c>
      <c r="J22" s="378" t="s">
        <v>1032</v>
      </c>
      <c r="K22" s="379" t="str">
        <f>IF(ISERROR(VLOOKUP(J22,'KAYIT LİSTESİ'!$B$4:$H$1046,2,0)),"",(VLOOKUP(J22,'KAYIT LİSTESİ'!$B$4:$H$1046,2,0)))</f>
        <v/>
      </c>
      <c r="L22" s="380" t="str">
        <f>IF(ISERROR(VLOOKUP(J22,'KAYIT LİSTESİ'!$B$4:$H$1046,4,0)),"",(VLOOKUP(J22,'KAYIT LİSTESİ'!$B$4:$H$1046,4,0)))</f>
        <v/>
      </c>
      <c r="M22" s="381" t="str">
        <f>IF(ISERROR(VLOOKUP(J22,'KAYIT LİSTESİ'!$B$4:$H$1046,5,0)),"",(VLOOKUP(J22,'KAYIT LİSTESİ'!$B$4:$H$1046,5,0)))</f>
        <v/>
      </c>
      <c r="N22" s="381" t="str">
        <f>IF(ISERROR(VLOOKUP(J22,'KAYIT LİSTESİ'!$B$4:$H$1046,6,0)),"",(VLOOKUP(J22,'KAYIT LİSTESİ'!$B$4:$H$1046,6,0)))</f>
        <v/>
      </c>
      <c r="O22" s="449" t="str">
        <f t="shared" si="0"/>
        <v xml:space="preserve"> </v>
      </c>
      <c r="P22" s="388"/>
      <c r="Q22" s="388"/>
      <c r="R22" s="379"/>
    </row>
    <row r="23" spans="1:18" s="19" customFormat="1" ht="33" customHeight="1" x14ac:dyDescent="0.2">
      <c r="A23" s="377"/>
      <c r="B23" s="377"/>
      <c r="C23" s="380"/>
      <c r="D23" s="385"/>
      <c r="E23" s="386"/>
      <c r="F23" s="388"/>
      <c r="G23" s="387" t="str">
        <f>IF(ISTEXT(F23)," ",IFERROR(VLOOKUP(SMALL(puan!$P$4:$Q$111,COUNTIF(puan!$P$4:$Q$111,"&lt;"&amp;F23)+1),puan!$P$4:$Q$111,2,0),"    "))</f>
        <v xml:space="preserve">    </v>
      </c>
      <c r="H23" s="22"/>
      <c r="I23" s="377">
        <v>16</v>
      </c>
      <c r="J23" s="378" t="s">
        <v>1033</v>
      </c>
      <c r="K23" s="379" t="str">
        <f>IF(ISERROR(VLOOKUP(J23,'KAYIT LİSTESİ'!$B$4:$H$1046,2,0)),"",(VLOOKUP(J23,'KAYIT LİSTESİ'!$B$4:$H$1046,2,0)))</f>
        <v/>
      </c>
      <c r="L23" s="380" t="str">
        <f>IF(ISERROR(VLOOKUP(J23,'KAYIT LİSTESİ'!$B$4:$H$1046,4,0)),"",(VLOOKUP(J23,'KAYIT LİSTESİ'!$B$4:$H$1046,4,0)))</f>
        <v/>
      </c>
      <c r="M23" s="381" t="str">
        <f>IF(ISERROR(VLOOKUP(J23,'KAYIT LİSTESİ'!$B$4:$H$1046,5,0)),"",(VLOOKUP(J23,'KAYIT LİSTESİ'!$B$4:$H$1046,5,0)))</f>
        <v/>
      </c>
      <c r="N23" s="381" t="str">
        <f>IF(ISERROR(VLOOKUP(J23,'KAYIT LİSTESİ'!$B$4:$H$1046,6,0)),"",(VLOOKUP(J23,'KAYIT LİSTESİ'!$B$4:$H$1046,6,0)))</f>
        <v/>
      </c>
      <c r="O23" s="449" t="str">
        <f t="shared" si="0"/>
        <v xml:space="preserve"> </v>
      </c>
      <c r="P23" s="388"/>
      <c r="Q23" s="388"/>
      <c r="R23" s="379"/>
    </row>
    <row r="24" spans="1:18" s="19" customFormat="1" ht="33" customHeight="1" x14ac:dyDescent="0.2">
      <c r="A24" s="377"/>
      <c r="B24" s="377"/>
      <c r="C24" s="380"/>
      <c r="D24" s="385"/>
      <c r="E24" s="386"/>
      <c r="F24" s="388"/>
      <c r="G24" s="387" t="str">
        <f>IF(ISTEXT(F24)," ",IFERROR(VLOOKUP(SMALL(puan!$P$4:$Q$111,COUNTIF(puan!$P$4:$Q$111,"&lt;"&amp;F24)+1),puan!$P$4:$Q$111,2,0),"    "))</f>
        <v xml:space="preserve">    </v>
      </c>
      <c r="H24" s="22"/>
      <c r="I24" s="377">
        <v>17</v>
      </c>
      <c r="J24" s="378" t="s">
        <v>1034</v>
      </c>
      <c r="K24" s="379" t="str">
        <f>IF(ISERROR(VLOOKUP(J24,'KAYIT LİSTESİ'!$B$4:$H$1046,2,0)),"",(VLOOKUP(J24,'KAYIT LİSTESİ'!$B$4:$H$1046,2,0)))</f>
        <v/>
      </c>
      <c r="L24" s="380" t="str">
        <f>IF(ISERROR(VLOOKUP(J24,'KAYIT LİSTESİ'!$B$4:$H$1046,4,0)),"",(VLOOKUP(J24,'KAYIT LİSTESİ'!$B$4:$H$1046,4,0)))</f>
        <v/>
      </c>
      <c r="M24" s="381" t="str">
        <f>IF(ISERROR(VLOOKUP(J24,'KAYIT LİSTESİ'!$B$4:$H$1046,5,0)),"",(VLOOKUP(J24,'KAYIT LİSTESİ'!$B$4:$H$1046,5,0)))</f>
        <v/>
      </c>
      <c r="N24" s="381" t="str">
        <f>IF(ISERROR(VLOOKUP(J24,'KAYIT LİSTESİ'!$B$4:$H$1046,6,0)),"",(VLOOKUP(J24,'KAYIT LİSTESİ'!$B$4:$H$1046,6,0)))</f>
        <v/>
      </c>
      <c r="O24" s="449" t="str">
        <f t="shared" si="0"/>
        <v xml:space="preserve"> </v>
      </c>
      <c r="P24" s="388"/>
      <c r="Q24" s="388"/>
      <c r="R24" s="379"/>
    </row>
    <row r="25" spans="1:18" s="19" customFormat="1" ht="33" customHeight="1" x14ac:dyDescent="0.2">
      <c r="A25" s="377"/>
      <c r="B25" s="377"/>
      <c r="C25" s="380"/>
      <c r="D25" s="385"/>
      <c r="E25" s="386"/>
      <c r="F25" s="388"/>
      <c r="G25" s="387" t="str">
        <f>IF(ISTEXT(F25)," ",IFERROR(VLOOKUP(SMALL(puan!$P$4:$Q$111,COUNTIF(puan!$P$4:$Q$111,"&lt;"&amp;F25)+1),puan!$P$4:$Q$111,2,0),"    "))</f>
        <v xml:space="preserve">    </v>
      </c>
      <c r="H25" s="22"/>
      <c r="I25" s="377">
        <v>18</v>
      </c>
      <c r="J25" s="378" t="s">
        <v>1035</v>
      </c>
      <c r="K25" s="379" t="str">
        <f>IF(ISERROR(VLOOKUP(J25,'KAYIT LİSTESİ'!$B$4:$H$1046,2,0)),"",(VLOOKUP(J25,'KAYIT LİSTESİ'!$B$4:$H$1046,2,0)))</f>
        <v/>
      </c>
      <c r="L25" s="380" t="str">
        <f>IF(ISERROR(VLOOKUP(J25,'KAYIT LİSTESİ'!$B$4:$H$1046,4,0)),"",(VLOOKUP(J25,'KAYIT LİSTESİ'!$B$4:$H$1046,4,0)))</f>
        <v/>
      </c>
      <c r="M25" s="381" t="str">
        <f>IF(ISERROR(VLOOKUP(J25,'KAYIT LİSTESİ'!$B$4:$H$1046,5,0)),"",(VLOOKUP(J25,'KAYIT LİSTESİ'!$B$4:$H$1046,5,0)))</f>
        <v/>
      </c>
      <c r="N25" s="381" t="str">
        <f>IF(ISERROR(VLOOKUP(J25,'KAYIT LİSTESİ'!$B$4:$H$1046,6,0)),"",(VLOOKUP(J25,'KAYIT LİSTESİ'!$B$4:$H$1046,6,0)))</f>
        <v/>
      </c>
      <c r="O25" s="449" t="str">
        <f t="shared" si="0"/>
        <v xml:space="preserve"> </v>
      </c>
      <c r="P25" s="388"/>
      <c r="Q25" s="388"/>
      <c r="R25" s="379"/>
    </row>
    <row r="26" spans="1:18" s="19" customFormat="1" ht="33" customHeight="1" x14ac:dyDescent="0.2">
      <c r="A26" s="377"/>
      <c r="B26" s="377"/>
      <c r="C26" s="380"/>
      <c r="D26" s="385"/>
      <c r="E26" s="386"/>
      <c r="F26" s="388"/>
      <c r="G26" s="387" t="str">
        <f>IF(ISTEXT(F26)," ",IFERROR(VLOOKUP(SMALL(puan!$P$4:$Q$111,COUNTIF(puan!$P$4:$Q$111,"&lt;"&amp;F26)+1),puan!$P$4:$Q$111,2,0),"    "))</f>
        <v xml:space="preserve">    </v>
      </c>
      <c r="H26" s="22"/>
      <c r="I26" s="256" t="s">
        <v>17</v>
      </c>
      <c r="J26" s="257"/>
      <c r="K26" s="257"/>
      <c r="L26" s="257"/>
      <c r="M26" s="257"/>
      <c r="N26" s="257"/>
      <c r="O26" s="473"/>
      <c r="P26" s="257"/>
      <c r="Q26" s="257"/>
      <c r="R26" s="258"/>
    </row>
    <row r="27" spans="1:18" s="19" customFormat="1" ht="33" customHeight="1" x14ac:dyDescent="0.2">
      <c r="A27" s="377"/>
      <c r="B27" s="377"/>
      <c r="C27" s="380"/>
      <c r="D27" s="385"/>
      <c r="E27" s="386"/>
      <c r="F27" s="388"/>
      <c r="G27" s="387" t="str">
        <f>IF(ISTEXT(F27)," ",IFERROR(VLOOKUP(SMALL(puan!$P$4:$Q$111,COUNTIF(puan!$P$4:$Q$111,"&lt;"&amp;F27)+1),puan!$P$4:$Q$111,2,0),"    "))</f>
        <v xml:space="preserve">    </v>
      </c>
      <c r="H27" s="22"/>
      <c r="I27" s="49" t="s">
        <v>12</v>
      </c>
      <c r="J27" s="49" t="s">
        <v>98</v>
      </c>
      <c r="K27" s="49" t="s">
        <v>97</v>
      </c>
      <c r="L27" s="128" t="s">
        <v>13</v>
      </c>
      <c r="M27" s="129" t="s">
        <v>14</v>
      </c>
      <c r="N27" s="129" t="s">
        <v>793</v>
      </c>
      <c r="O27" s="471" t="s">
        <v>1040</v>
      </c>
      <c r="P27" s="48" t="s">
        <v>777</v>
      </c>
      <c r="Q27" s="281" t="s">
        <v>777</v>
      </c>
      <c r="R27" s="49" t="s">
        <v>28</v>
      </c>
    </row>
    <row r="28" spans="1:18" s="19" customFormat="1" ht="33" customHeight="1" x14ac:dyDescent="0.2">
      <c r="A28" s="377"/>
      <c r="B28" s="377"/>
      <c r="C28" s="380"/>
      <c r="D28" s="385"/>
      <c r="E28" s="386"/>
      <c r="F28" s="388"/>
      <c r="G28" s="387" t="str">
        <f>IF(ISTEXT(F28)," ",IFERROR(VLOOKUP(SMALL(puan!$P$4:$Q$111,COUNTIF(puan!$P$4:$Q$111,"&lt;"&amp;F28)+1),puan!$P$4:$Q$111,2,0),"    "))</f>
        <v xml:space="preserve">    </v>
      </c>
      <c r="H28" s="22"/>
      <c r="I28" s="377">
        <v>1</v>
      </c>
      <c r="J28" s="378" t="s">
        <v>292</v>
      </c>
      <c r="K28" s="379" t="str">
        <f>IF(ISERROR(VLOOKUP(J28,'KAYIT LİSTESİ'!$B$4:$H$1046,2,0)),"",(VLOOKUP(J28,'KAYIT LİSTESİ'!$B$4:$H$1046,2,0)))</f>
        <v/>
      </c>
      <c r="L28" s="380" t="str">
        <f>IF(ISERROR(VLOOKUP(J28,'KAYIT LİSTESİ'!$B$4:$H$1046,4,0)),"",(VLOOKUP(J28,'KAYIT LİSTESİ'!$B$4:$H$1046,4,0)))</f>
        <v/>
      </c>
      <c r="M28" s="381" t="str">
        <f>IF(ISERROR(VLOOKUP(J28,'KAYIT LİSTESİ'!$B$4:$H$1046,5,0)),"",(VLOOKUP(J28,'KAYIT LİSTESİ'!$B$4:$H$1046,5,0)))</f>
        <v/>
      </c>
      <c r="N28" s="381" t="str">
        <f>IF(ISERROR(VLOOKUP(J28,'KAYIT LİSTESİ'!$B$4:$H$1046,6,0)),"",(VLOOKUP(J28,'KAYIT LİSTESİ'!$B$4:$H$1046,6,0)))</f>
        <v/>
      </c>
      <c r="O28" s="449" t="str">
        <f t="shared" ref="O28:O39" si="1">IF(IF(OR(P28="NM",P28="DNF",P28="DNS",P28="DQ",P28=""),P28,(ROUNDUP(P28,)+14))=0," ",IF(OR(P28="NM",P28="DNF",P28="DNS",P28="DQ",P28=""),P28,(ROUNDUP(P28,)+14)))</f>
        <v xml:space="preserve"> </v>
      </c>
      <c r="P28" s="389"/>
      <c r="Q28" s="388"/>
      <c r="R28" s="379"/>
    </row>
    <row r="29" spans="1:18" s="19" customFormat="1" ht="33" customHeight="1" x14ac:dyDescent="0.2">
      <c r="A29" s="377"/>
      <c r="B29" s="377"/>
      <c r="C29" s="380"/>
      <c r="D29" s="385"/>
      <c r="E29" s="386"/>
      <c r="F29" s="388"/>
      <c r="G29" s="387" t="str">
        <f>IF(ISTEXT(F29)," ",IFERROR(VLOOKUP(SMALL(puan!$P$4:$Q$111,COUNTIF(puan!$P$4:$Q$111,"&lt;"&amp;F29)+1),puan!$P$4:$Q$111,2,0),"    "))</f>
        <v xml:space="preserve">    </v>
      </c>
      <c r="H29" s="22"/>
      <c r="I29" s="377">
        <v>2</v>
      </c>
      <c r="J29" s="378" t="s">
        <v>293</v>
      </c>
      <c r="K29" s="379" t="str">
        <f>IF(ISERROR(VLOOKUP(J29,'KAYIT LİSTESİ'!$B$4:$H$1046,2,0)),"",(VLOOKUP(J29,'KAYIT LİSTESİ'!$B$4:$H$1046,2,0)))</f>
        <v/>
      </c>
      <c r="L29" s="380" t="str">
        <f>IF(ISERROR(VLOOKUP(J29,'KAYIT LİSTESİ'!$B$4:$H$1046,4,0)),"",(VLOOKUP(J29,'KAYIT LİSTESİ'!$B$4:$H$1046,4,0)))</f>
        <v/>
      </c>
      <c r="M29" s="381" t="str">
        <f>IF(ISERROR(VLOOKUP(J29,'KAYIT LİSTESİ'!$B$4:$H$1046,5,0)),"",(VLOOKUP(J29,'KAYIT LİSTESİ'!$B$4:$H$1046,5,0)))</f>
        <v/>
      </c>
      <c r="N29" s="381" t="str">
        <f>IF(ISERROR(VLOOKUP(J29,'KAYIT LİSTESİ'!$B$4:$H$1046,6,0)),"",(VLOOKUP(J29,'KAYIT LİSTESİ'!$B$4:$H$1046,6,0)))</f>
        <v/>
      </c>
      <c r="O29" s="449" t="str">
        <f t="shared" si="1"/>
        <v xml:space="preserve"> </v>
      </c>
      <c r="P29" s="389"/>
      <c r="Q29" s="388"/>
      <c r="R29" s="379"/>
    </row>
    <row r="30" spans="1:18" s="19" customFormat="1" ht="33" customHeight="1" x14ac:dyDescent="0.2">
      <c r="A30" s="377"/>
      <c r="B30" s="377"/>
      <c r="C30" s="380"/>
      <c r="D30" s="385"/>
      <c r="E30" s="386"/>
      <c r="F30" s="388"/>
      <c r="G30" s="387" t="str">
        <f>IF(ISTEXT(F30)," ",IFERROR(VLOOKUP(SMALL(puan!$P$4:$Q$111,COUNTIF(puan!$P$4:$Q$111,"&lt;"&amp;F30)+1),puan!$P$4:$Q$111,2,0),"    "))</f>
        <v xml:space="preserve">    </v>
      </c>
      <c r="H30" s="22"/>
      <c r="I30" s="377">
        <v>3</v>
      </c>
      <c r="J30" s="378" t="s">
        <v>294</v>
      </c>
      <c r="K30" s="379" t="str">
        <f>IF(ISERROR(VLOOKUP(J30,'KAYIT LİSTESİ'!$B$4:$H$1046,2,0)),"",(VLOOKUP(J30,'KAYIT LİSTESİ'!$B$4:$H$1046,2,0)))</f>
        <v/>
      </c>
      <c r="L30" s="380" t="str">
        <f>IF(ISERROR(VLOOKUP(J30,'KAYIT LİSTESİ'!$B$4:$H$1046,4,0)),"",(VLOOKUP(J30,'KAYIT LİSTESİ'!$B$4:$H$1046,4,0)))</f>
        <v/>
      </c>
      <c r="M30" s="381" t="str">
        <f>IF(ISERROR(VLOOKUP(J30,'KAYIT LİSTESİ'!$B$4:$H$1046,5,0)),"",(VLOOKUP(J30,'KAYIT LİSTESİ'!$B$4:$H$1046,5,0)))</f>
        <v/>
      </c>
      <c r="N30" s="381" t="str">
        <f>IF(ISERROR(VLOOKUP(J30,'KAYIT LİSTESİ'!$B$4:$H$1046,6,0)),"",(VLOOKUP(J30,'KAYIT LİSTESİ'!$B$4:$H$1046,6,0)))</f>
        <v/>
      </c>
      <c r="O30" s="449" t="str">
        <f t="shared" si="1"/>
        <v xml:space="preserve"> </v>
      </c>
      <c r="P30" s="389"/>
      <c r="Q30" s="388"/>
      <c r="R30" s="379"/>
    </row>
    <row r="31" spans="1:18" s="19" customFormat="1" ht="33" customHeight="1" x14ac:dyDescent="0.2">
      <c r="A31" s="377"/>
      <c r="B31" s="377"/>
      <c r="C31" s="380"/>
      <c r="D31" s="385"/>
      <c r="E31" s="386"/>
      <c r="F31" s="388"/>
      <c r="G31" s="387" t="str">
        <f>IF(ISTEXT(F31)," ",IFERROR(VLOOKUP(SMALL(puan!$P$4:$Q$111,COUNTIF(puan!$P$4:$Q$111,"&lt;"&amp;F31)+1),puan!$P$4:$Q$111,2,0),"    "))</f>
        <v xml:space="preserve">    </v>
      </c>
      <c r="H31" s="22"/>
      <c r="I31" s="377">
        <v>4</v>
      </c>
      <c r="J31" s="378" t="s">
        <v>295</v>
      </c>
      <c r="K31" s="379" t="str">
        <f>IF(ISERROR(VLOOKUP(J31,'KAYIT LİSTESİ'!$B$4:$H$1046,2,0)),"",(VLOOKUP(J31,'KAYIT LİSTESİ'!$B$4:$H$1046,2,0)))</f>
        <v/>
      </c>
      <c r="L31" s="380" t="str">
        <f>IF(ISERROR(VLOOKUP(J31,'KAYIT LİSTESİ'!$B$4:$H$1046,4,0)),"",(VLOOKUP(J31,'KAYIT LİSTESİ'!$B$4:$H$1046,4,0)))</f>
        <v/>
      </c>
      <c r="M31" s="381" t="str">
        <f>IF(ISERROR(VLOOKUP(J31,'KAYIT LİSTESİ'!$B$4:$H$1046,5,0)),"",(VLOOKUP(J31,'KAYIT LİSTESİ'!$B$4:$H$1046,5,0)))</f>
        <v/>
      </c>
      <c r="N31" s="381" t="str">
        <f>IF(ISERROR(VLOOKUP(J31,'KAYIT LİSTESİ'!$B$4:$H$1046,6,0)),"",(VLOOKUP(J31,'KAYIT LİSTESİ'!$B$4:$H$1046,6,0)))</f>
        <v/>
      </c>
      <c r="O31" s="449" t="str">
        <f t="shared" si="1"/>
        <v xml:space="preserve"> </v>
      </c>
      <c r="P31" s="389"/>
      <c r="Q31" s="388"/>
      <c r="R31" s="379"/>
    </row>
    <row r="32" spans="1:18" s="19" customFormat="1" ht="33" customHeight="1" x14ac:dyDescent="0.2">
      <c r="A32" s="377"/>
      <c r="B32" s="377"/>
      <c r="C32" s="380"/>
      <c r="D32" s="385"/>
      <c r="E32" s="386"/>
      <c r="F32" s="388"/>
      <c r="G32" s="387" t="str">
        <f>IF(ISTEXT(F32)," ",IFERROR(VLOOKUP(SMALL(puan!$P$4:$Q$111,COUNTIF(puan!$P$4:$Q$111,"&lt;"&amp;F32)+1),puan!$P$4:$Q$111,2,0),"    "))</f>
        <v xml:space="preserve">    </v>
      </c>
      <c r="H32" s="22"/>
      <c r="I32" s="377">
        <v>5</v>
      </c>
      <c r="J32" s="378" t="s">
        <v>296</v>
      </c>
      <c r="K32" s="379" t="str">
        <f>IF(ISERROR(VLOOKUP(J32,'KAYIT LİSTESİ'!$B$4:$H$1046,2,0)),"",(VLOOKUP(J32,'KAYIT LİSTESİ'!$B$4:$H$1046,2,0)))</f>
        <v/>
      </c>
      <c r="L32" s="380" t="str">
        <f>IF(ISERROR(VLOOKUP(J32,'KAYIT LİSTESİ'!$B$4:$H$1046,4,0)),"",(VLOOKUP(J32,'KAYIT LİSTESİ'!$B$4:$H$1046,4,0)))</f>
        <v/>
      </c>
      <c r="M32" s="381" t="str">
        <f>IF(ISERROR(VLOOKUP(J32,'KAYIT LİSTESİ'!$B$4:$H$1046,5,0)),"",(VLOOKUP(J32,'KAYIT LİSTESİ'!$B$4:$H$1046,5,0)))</f>
        <v/>
      </c>
      <c r="N32" s="381" t="str">
        <f>IF(ISERROR(VLOOKUP(J32,'KAYIT LİSTESİ'!$B$4:$H$1046,6,0)),"",(VLOOKUP(J32,'KAYIT LİSTESİ'!$B$4:$H$1046,6,0)))</f>
        <v/>
      </c>
      <c r="O32" s="449" t="str">
        <f t="shared" si="1"/>
        <v xml:space="preserve"> </v>
      </c>
      <c r="P32" s="389"/>
      <c r="Q32" s="388"/>
      <c r="R32" s="379"/>
    </row>
    <row r="33" spans="1:18" s="19" customFormat="1" ht="33" customHeight="1" x14ac:dyDescent="0.2">
      <c r="A33" s="377"/>
      <c r="B33" s="377"/>
      <c r="C33" s="380"/>
      <c r="D33" s="385"/>
      <c r="E33" s="386"/>
      <c r="F33" s="388"/>
      <c r="G33" s="387" t="str">
        <f>IF(ISTEXT(F33)," ",IFERROR(VLOOKUP(SMALL(puan!$P$4:$Q$111,COUNTIF(puan!$P$4:$Q$111,"&lt;"&amp;F33)+1),puan!$P$4:$Q$111,2,0),"    "))</f>
        <v xml:space="preserve">    </v>
      </c>
      <c r="H33" s="22"/>
      <c r="I33" s="377">
        <v>6</v>
      </c>
      <c r="J33" s="378" t="s">
        <v>297</v>
      </c>
      <c r="K33" s="379" t="str">
        <f>IF(ISERROR(VLOOKUP(J33,'KAYIT LİSTESİ'!$B$4:$H$1046,2,0)),"",(VLOOKUP(J33,'KAYIT LİSTESİ'!$B$4:$H$1046,2,0)))</f>
        <v/>
      </c>
      <c r="L33" s="380" t="str">
        <f>IF(ISERROR(VLOOKUP(J33,'KAYIT LİSTESİ'!$B$4:$H$1046,4,0)),"",(VLOOKUP(J33,'KAYIT LİSTESİ'!$B$4:$H$1046,4,0)))</f>
        <v/>
      </c>
      <c r="M33" s="381" t="str">
        <f>IF(ISERROR(VLOOKUP(J33,'KAYIT LİSTESİ'!$B$4:$H$1046,5,0)),"",(VLOOKUP(J33,'KAYIT LİSTESİ'!$B$4:$H$1046,5,0)))</f>
        <v/>
      </c>
      <c r="N33" s="381" t="str">
        <f>IF(ISERROR(VLOOKUP(J33,'KAYIT LİSTESİ'!$B$4:$H$1046,6,0)),"",(VLOOKUP(J33,'KAYIT LİSTESİ'!$B$4:$H$1046,6,0)))</f>
        <v/>
      </c>
      <c r="O33" s="449" t="str">
        <f t="shared" si="1"/>
        <v xml:space="preserve"> </v>
      </c>
      <c r="P33" s="389"/>
      <c r="Q33" s="388"/>
      <c r="R33" s="379"/>
    </row>
    <row r="34" spans="1:18" s="19" customFormat="1" ht="33" customHeight="1" x14ac:dyDescent="0.2">
      <c r="A34" s="377"/>
      <c r="B34" s="377"/>
      <c r="C34" s="380"/>
      <c r="D34" s="385"/>
      <c r="E34" s="386"/>
      <c r="F34" s="388"/>
      <c r="G34" s="387" t="str">
        <f>IF(ISTEXT(F34)," ",IFERROR(VLOOKUP(SMALL(puan!$P$4:$Q$111,COUNTIF(puan!$P$4:$Q$111,"&lt;"&amp;F34)+1),puan!$P$4:$Q$111,2,0),"    "))</f>
        <v xml:space="preserve">    </v>
      </c>
      <c r="H34" s="22"/>
      <c r="I34" s="377">
        <v>7</v>
      </c>
      <c r="J34" s="378" t="s">
        <v>298</v>
      </c>
      <c r="K34" s="379" t="str">
        <f>IF(ISERROR(VLOOKUP(J34,'KAYIT LİSTESİ'!$B$4:$H$1046,2,0)),"",(VLOOKUP(J34,'KAYIT LİSTESİ'!$B$4:$H$1046,2,0)))</f>
        <v/>
      </c>
      <c r="L34" s="380" t="str">
        <f>IF(ISERROR(VLOOKUP(J34,'KAYIT LİSTESİ'!$B$4:$H$1046,4,0)),"",(VLOOKUP(J34,'KAYIT LİSTESİ'!$B$4:$H$1046,4,0)))</f>
        <v/>
      </c>
      <c r="M34" s="381" t="str">
        <f>IF(ISERROR(VLOOKUP(J34,'KAYIT LİSTESİ'!$B$4:$H$1046,5,0)),"",(VLOOKUP(J34,'KAYIT LİSTESİ'!$B$4:$H$1046,5,0)))</f>
        <v/>
      </c>
      <c r="N34" s="381" t="str">
        <f>IF(ISERROR(VLOOKUP(J34,'KAYIT LİSTESİ'!$B$4:$H$1046,6,0)),"",(VLOOKUP(J34,'KAYIT LİSTESİ'!$B$4:$H$1046,6,0)))</f>
        <v/>
      </c>
      <c r="O34" s="449" t="str">
        <f t="shared" si="1"/>
        <v xml:space="preserve"> </v>
      </c>
      <c r="P34" s="389"/>
      <c r="Q34" s="388"/>
      <c r="R34" s="379"/>
    </row>
    <row r="35" spans="1:18" s="19" customFormat="1" ht="33" customHeight="1" x14ac:dyDescent="0.2">
      <c r="A35" s="377"/>
      <c r="B35" s="377"/>
      <c r="C35" s="380"/>
      <c r="D35" s="385"/>
      <c r="E35" s="386"/>
      <c r="F35" s="388"/>
      <c r="G35" s="387" t="str">
        <f>IF(ISTEXT(F35)," ",IFERROR(VLOOKUP(SMALL(puan!$P$4:$Q$111,COUNTIF(puan!$P$4:$Q$111,"&lt;"&amp;F35)+1),puan!$P$4:$Q$111,2,0),"    "))</f>
        <v xml:space="preserve">    </v>
      </c>
      <c r="H35" s="22"/>
      <c r="I35" s="377">
        <v>8</v>
      </c>
      <c r="J35" s="378" t="s">
        <v>299</v>
      </c>
      <c r="K35" s="379" t="str">
        <f>IF(ISERROR(VLOOKUP(J35,'KAYIT LİSTESİ'!$B$4:$H$1046,2,0)),"",(VLOOKUP(J35,'KAYIT LİSTESİ'!$B$4:$H$1046,2,0)))</f>
        <v/>
      </c>
      <c r="L35" s="380" t="str">
        <f>IF(ISERROR(VLOOKUP(J35,'KAYIT LİSTESİ'!$B$4:$H$1046,4,0)),"",(VLOOKUP(J35,'KAYIT LİSTESİ'!$B$4:$H$1046,4,0)))</f>
        <v/>
      </c>
      <c r="M35" s="381" t="str">
        <f>IF(ISERROR(VLOOKUP(J35,'KAYIT LİSTESİ'!$B$4:$H$1046,5,0)),"",(VLOOKUP(J35,'KAYIT LİSTESİ'!$B$4:$H$1046,5,0)))</f>
        <v/>
      </c>
      <c r="N35" s="381" t="str">
        <f>IF(ISERROR(VLOOKUP(J35,'KAYIT LİSTESİ'!$B$4:$H$1046,6,0)),"",(VLOOKUP(J35,'KAYIT LİSTESİ'!$B$4:$H$1046,6,0)))</f>
        <v/>
      </c>
      <c r="O35" s="449" t="str">
        <f t="shared" si="1"/>
        <v xml:space="preserve"> </v>
      </c>
      <c r="P35" s="389"/>
      <c r="Q35" s="388"/>
      <c r="R35" s="379"/>
    </row>
    <row r="36" spans="1:18" s="19" customFormat="1" ht="33" customHeight="1" x14ac:dyDescent="0.2">
      <c r="A36" s="377"/>
      <c r="B36" s="377"/>
      <c r="C36" s="380"/>
      <c r="D36" s="385"/>
      <c r="E36" s="386"/>
      <c r="F36" s="388"/>
      <c r="G36" s="387" t="str">
        <f>IF(ISTEXT(F36)," ",IFERROR(VLOOKUP(SMALL(puan!$P$4:$Q$111,COUNTIF(puan!$P$4:$Q$111,"&lt;"&amp;F36)+1),puan!$P$4:$Q$111,2,0),"    "))</f>
        <v xml:space="preserve">    </v>
      </c>
      <c r="H36" s="22"/>
      <c r="I36" s="377">
        <v>9</v>
      </c>
      <c r="J36" s="378" t="s">
        <v>300</v>
      </c>
      <c r="K36" s="379" t="str">
        <f>IF(ISERROR(VLOOKUP(J36,'KAYIT LİSTESİ'!$B$4:$H$1046,2,0)),"",(VLOOKUP(J36,'KAYIT LİSTESİ'!$B$4:$H$1046,2,0)))</f>
        <v/>
      </c>
      <c r="L36" s="380" t="str">
        <f>IF(ISERROR(VLOOKUP(J36,'KAYIT LİSTESİ'!$B$4:$H$1046,4,0)),"",(VLOOKUP(J36,'KAYIT LİSTESİ'!$B$4:$H$1046,4,0)))</f>
        <v/>
      </c>
      <c r="M36" s="381" t="str">
        <f>IF(ISERROR(VLOOKUP(J36,'KAYIT LİSTESİ'!$B$4:$H$1046,5,0)),"",(VLOOKUP(J36,'KAYIT LİSTESİ'!$B$4:$H$1046,5,0)))</f>
        <v/>
      </c>
      <c r="N36" s="381" t="str">
        <f>IF(ISERROR(VLOOKUP(J36,'KAYIT LİSTESİ'!$B$4:$H$1046,6,0)),"",(VLOOKUP(J36,'KAYIT LİSTESİ'!$B$4:$H$1046,6,0)))</f>
        <v/>
      </c>
      <c r="O36" s="449" t="str">
        <f t="shared" si="1"/>
        <v xml:space="preserve"> </v>
      </c>
      <c r="P36" s="389"/>
      <c r="Q36" s="388"/>
      <c r="R36" s="379"/>
    </row>
    <row r="37" spans="1:18" s="19" customFormat="1" ht="33" customHeight="1" x14ac:dyDescent="0.2">
      <c r="A37" s="377"/>
      <c r="B37" s="377"/>
      <c r="C37" s="380"/>
      <c r="D37" s="385"/>
      <c r="E37" s="386"/>
      <c r="F37" s="388"/>
      <c r="G37" s="387" t="str">
        <f>IF(ISTEXT(F37)," ",IFERROR(VLOOKUP(SMALL(puan!$P$4:$Q$111,COUNTIF(puan!$P$4:$Q$111,"&lt;"&amp;F37)+1),puan!$P$4:$Q$111,2,0),"    "))</f>
        <v xml:space="preserve">    </v>
      </c>
      <c r="H37" s="22"/>
      <c r="I37" s="377">
        <v>10</v>
      </c>
      <c r="J37" s="378" t="s">
        <v>301</v>
      </c>
      <c r="K37" s="379" t="str">
        <f>IF(ISERROR(VLOOKUP(J37,'KAYIT LİSTESİ'!$B$4:$H$1046,2,0)),"",(VLOOKUP(J37,'KAYIT LİSTESİ'!$B$4:$H$1046,2,0)))</f>
        <v/>
      </c>
      <c r="L37" s="380" t="str">
        <f>IF(ISERROR(VLOOKUP(J37,'KAYIT LİSTESİ'!$B$4:$H$1046,4,0)),"",(VLOOKUP(J37,'KAYIT LİSTESİ'!$B$4:$H$1046,4,0)))</f>
        <v/>
      </c>
      <c r="M37" s="381" t="str">
        <f>IF(ISERROR(VLOOKUP(J37,'KAYIT LİSTESİ'!$B$4:$H$1046,5,0)),"",(VLOOKUP(J37,'KAYIT LİSTESİ'!$B$4:$H$1046,5,0)))</f>
        <v/>
      </c>
      <c r="N37" s="381" t="str">
        <f>IF(ISERROR(VLOOKUP(J37,'KAYIT LİSTESİ'!$B$4:$H$1046,6,0)),"",(VLOOKUP(J37,'KAYIT LİSTESİ'!$B$4:$H$1046,6,0)))</f>
        <v/>
      </c>
      <c r="O37" s="449" t="str">
        <f t="shared" si="1"/>
        <v xml:space="preserve"> </v>
      </c>
      <c r="P37" s="389"/>
      <c r="Q37" s="388"/>
      <c r="R37" s="379"/>
    </row>
    <row r="38" spans="1:18" s="19" customFormat="1" ht="33" customHeight="1" x14ac:dyDescent="0.2">
      <c r="A38" s="377"/>
      <c r="B38" s="377"/>
      <c r="C38" s="380"/>
      <c r="D38" s="385"/>
      <c r="E38" s="386"/>
      <c r="F38" s="388"/>
      <c r="G38" s="387" t="str">
        <f>IF(ISTEXT(F38)," ",IFERROR(VLOOKUP(SMALL(puan!$P$4:$Q$111,COUNTIF(puan!$P$4:$Q$111,"&lt;"&amp;F38)+1),puan!$P$4:$Q$111,2,0),"    "))</f>
        <v xml:space="preserve">    </v>
      </c>
      <c r="H38" s="22"/>
      <c r="I38" s="377">
        <v>11</v>
      </c>
      <c r="J38" s="378" t="s">
        <v>302</v>
      </c>
      <c r="K38" s="379" t="str">
        <f>IF(ISERROR(VLOOKUP(J38,'KAYIT LİSTESİ'!$B$4:$H$1046,2,0)),"",(VLOOKUP(J38,'KAYIT LİSTESİ'!$B$4:$H$1046,2,0)))</f>
        <v/>
      </c>
      <c r="L38" s="380" t="str">
        <f>IF(ISERROR(VLOOKUP(J38,'KAYIT LİSTESİ'!$B$4:$H$1046,4,0)),"",(VLOOKUP(J38,'KAYIT LİSTESİ'!$B$4:$H$1046,4,0)))</f>
        <v/>
      </c>
      <c r="M38" s="381" t="str">
        <f>IF(ISERROR(VLOOKUP(J38,'KAYIT LİSTESİ'!$B$4:$H$1046,5,0)),"",(VLOOKUP(J38,'KAYIT LİSTESİ'!$B$4:$H$1046,5,0)))</f>
        <v/>
      </c>
      <c r="N38" s="381" t="str">
        <f>IF(ISERROR(VLOOKUP(J38,'KAYIT LİSTESİ'!$B$4:$H$1046,6,0)),"",(VLOOKUP(J38,'KAYIT LİSTESİ'!$B$4:$H$1046,6,0)))</f>
        <v/>
      </c>
      <c r="O38" s="449" t="str">
        <f t="shared" si="1"/>
        <v xml:space="preserve"> </v>
      </c>
      <c r="P38" s="389"/>
      <c r="Q38" s="388"/>
      <c r="R38" s="379"/>
    </row>
    <row r="39" spans="1:18" s="19" customFormat="1" ht="33" customHeight="1" x14ac:dyDescent="0.2">
      <c r="A39" s="377"/>
      <c r="B39" s="377"/>
      <c r="C39" s="380"/>
      <c r="D39" s="385"/>
      <c r="E39" s="386"/>
      <c r="F39" s="388"/>
      <c r="G39" s="387" t="str">
        <f>IF(ISTEXT(F39)," ",IFERROR(VLOOKUP(SMALL(puan!$P$4:$Q$111,COUNTIF(puan!$P$4:$Q$111,"&lt;"&amp;F39)+1),puan!$P$4:$Q$111,2,0),"    "))</f>
        <v xml:space="preserve">    </v>
      </c>
      <c r="H39" s="22"/>
      <c r="I39" s="377">
        <v>12</v>
      </c>
      <c r="J39" s="378" t="s">
        <v>303</v>
      </c>
      <c r="K39" s="379" t="str">
        <f>IF(ISERROR(VLOOKUP(J39,'KAYIT LİSTESİ'!$B$4:$H$1046,2,0)),"",(VLOOKUP(J39,'KAYIT LİSTESİ'!$B$4:$H$1046,2,0)))</f>
        <v/>
      </c>
      <c r="L39" s="380" t="str">
        <f>IF(ISERROR(VLOOKUP(J39,'KAYIT LİSTESİ'!$B$4:$H$1046,4,0)),"",(VLOOKUP(J39,'KAYIT LİSTESİ'!$B$4:$H$1046,4,0)))</f>
        <v/>
      </c>
      <c r="M39" s="381" t="str">
        <f>IF(ISERROR(VLOOKUP(J39,'KAYIT LİSTESİ'!$B$4:$H$1046,5,0)),"",(VLOOKUP(J39,'KAYIT LİSTESİ'!$B$4:$H$1046,5,0)))</f>
        <v/>
      </c>
      <c r="N39" s="381" t="str">
        <f>IF(ISERROR(VLOOKUP(J39,'KAYIT LİSTESİ'!$B$4:$H$1046,6,0)),"",(VLOOKUP(J39,'KAYIT LİSTESİ'!$B$4:$H$1046,6,0)))</f>
        <v/>
      </c>
      <c r="O39" s="449" t="str">
        <f t="shared" si="1"/>
        <v xml:space="preserve"> </v>
      </c>
      <c r="P39" s="389"/>
      <c r="Q39" s="388"/>
      <c r="R39" s="379"/>
    </row>
    <row r="40" spans="1:18" s="19" customFormat="1" ht="33" customHeight="1" x14ac:dyDescent="0.2">
      <c r="A40" s="377"/>
      <c r="B40" s="377"/>
      <c r="C40" s="380"/>
      <c r="D40" s="385"/>
      <c r="E40" s="386"/>
      <c r="F40" s="388"/>
      <c r="G40" s="387" t="str">
        <f>IF(ISTEXT(F40)," ",IFERROR(VLOOKUP(SMALL(puan!$P$4:$Q$111,COUNTIF(puan!$P$4:$Q$111,"&lt;"&amp;F40)+1),puan!$P$4:$Q$111,2,0),"    "))</f>
        <v xml:space="preserve">    </v>
      </c>
      <c r="H40" s="22"/>
      <c r="I40" s="256" t="s">
        <v>18</v>
      </c>
      <c r="J40" s="257"/>
      <c r="K40" s="257"/>
      <c r="L40" s="257"/>
      <c r="M40" s="257"/>
      <c r="N40" s="257"/>
      <c r="O40" s="473"/>
      <c r="P40" s="257"/>
      <c r="Q40" s="257"/>
      <c r="R40" s="258"/>
    </row>
    <row r="41" spans="1:18" s="19" customFormat="1" ht="33" customHeight="1" x14ac:dyDescent="0.2">
      <c r="A41" s="377"/>
      <c r="B41" s="377"/>
      <c r="C41" s="380"/>
      <c r="D41" s="385"/>
      <c r="E41" s="386"/>
      <c r="F41" s="388"/>
      <c r="G41" s="387" t="str">
        <f>IF(ISTEXT(F41)," ",IFERROR(VLOOKUP(SMALL(puan!$P$4:$Q$111,COUNTIF(puan!$P$4:$Q$111,"&lt;"&amp;F41)+1),puan!$P$4:$Q$111,2,0),"    "))</f>
        <v xml:space="preserve">    </v>
      </c>
      <c r="H41" s="22"/>
      <c r="I41" s="49" t="s">
        <v>12</v>
      </c>
      <c r="J41" s="49" t="s">
        <v>98</v>
      </c>
      <c r="K41" s="49" t="s">
        <v>97</v>
      </c>
      <c r="L41" s="128" t="s">
        <v>13</v>
      </c>
      <c r="M41" s="129" t="s">
        <v>14</v>
      </c>
      <c r="N41" s="129" t="s">
        <v>793</v>
      </c>
      <c r="O41" s="471" t="s">
        <v>1040</v>
      </c>
      <c r="P41" s="48" t="s">
        <v>777</v>
      </c>
      <c r="Q41" s="281" t="s">
        <v>777</v>
      </c>
      <c r="R41" s="49" t="s">
        <v>28</v>
      </c>
    </row>
    <row r="42" spans="1:18" s="19" customFormat="1" ht="33" customHeight="1" x14ac:dyDescent="0.2">
      <c r="A42" s="377"/>
      <c r="B42" s="377"/>
      <c r="C42" s="380"/>
      <c r="D42" s="385"/>
      <c r="E42" s="386"/>
      <c r="F42" s="388"/>
      <c r="G42" s="387" t="str">
        <f>IF(ISTEXT(F42)," ",IFERROR(VLOOKUP(SMALL(puan!$P$4:$Q$111,COUNTIF(puan!$P$4:$Q$111,"&lt;"&amp;F42)+1),puan!$P$4:$Q$111,2,0),"    "))</f>
        <v xml:space="preserve">    </v>
      </c>
      <c r="H42" s="22"/>
      <c r="I42" s="377">
        <v>1</v>
      </c>
      <c r="J42" s="378" t="s">
        <v>304</v>
      </c>
      <c r="K42" s="379" t="str">
        <f>IF(ISERROR(VLOOKUP(J42,'KAYIT LİSTESİ'!$B$4:$H$1046,2,0)),"",(VLOOKUP(J42,'KAYIT LİSTESİ'!$B$4:$H$1046,2,0)))</f>
        <v/>
      </c>
      <c r="L42" s="380" t="str">
        <f>IF(ISERROR(VLOOKUP(J42,'KAYIT LİSTESİ'!$B$4:$H$1046,4,0)),"",(VLOOKUP(J42,'KAYIT LİSTESİ'!$B$4:$H$1046,4,0)))</f>
        <v/>
      </c>
      <c r="M42" s="381" t="str">
        <f>IF(ISERROR(VLOOKUP(J42,'KAYIT LİSTESİ'!$B$4:$H$1046,5,0)),"",(VLOOKUP(J42,'KAYIT LİSTESİ'!$B$4:$H$1046,5,0)))</f>
        <v/>
      </c>
      <c r="N42" s="381" t="str">
        <f>IF(ISERROR(VLOOKUP(J42,'KAYIT LİSTESİ'!$B$4:$H$1046,6,0)),"",(VLOOKUP(J42,'KAYIT LİSTESİ'!$B$4:$H$1046,6,0)))</f>
        <v/>
      </c>
      <c r="O42" s="449" t="str">
        <f t="shared" ref="O42:O53" si="2">IF(IF(OR(P42="NM",P42="DNF",P42="DNS",P42="DQ",P42=""),P42,(ROUNDUP(P42,)+14))=0," ",IF(OR(P42="NM",P42="DNF",P42="DNS",P42="DQ",P42=""),P42,(ROUNDUP(P42,)+14)))</f>
        <v xml:space="preserve"> </v>
      </c>
      <c r="P42" s="389"/>
      <c r="Q42" s="388"/>
      <c r="R42" s="379"/>
    </row>
    <row r="43" spans="1:18" s="19" customFormat="1" ht="33" customHeight="1" x14ac:dyDescent="0.2">
      <c r="A43" s="377"/>
      <c r="B43" s="377"/>
      <c r="C43" s="380"/>
      <c r="D43" s="385"/>
      <c r="E43" s="386"/>
      <c r="F43" s="388"/>
      <c r="G43" s="387" t="str">
        <f>IF(ISTEXT(F43)," ",IFERROR(VLOOKUP(SMALL(puan!$P$4:$Q$111,COUNTIF(puan!$P$4:$Q$111,"&lt;"&amp;F43)+1),puan!$P$4:$Q$111,2,0),"    "))</f>
        <v xml:space="preserve">    </v>
      </c>
      <c r="H43" s="22"/>
      <c r="I43" s="377">
        <v>2</v>
      </c>
      <c r="J43" s="378" t="s">
        <v>305</v>
      </c>
      <c r="K43" s="379" t="str">
        <f>IF(ISERROR(VLOOKUP(J43,'KAYIT LİSTESİ'!$B$4:$H$1046,2,0)),"",(VLOOKUP(J43,'KAYIT LİSTESİ'!$B$4:$H$1046,2,0)))</f>
        <v/>
      </c>
      <c r="L43" s="380" t="str">
        <f>IF(ISERROR(VLOOKUP(J43,'KAYIT LİSTESİ'!$B$4:$H$1046,4,0)),"",(VLOOKUP(J43,'KAYIT LİSTESİ'!$B$4:$H$1046,4,0)))</f>
        <v/>
      </c>
      <c r="M43" s="381" t="str">
        <f>IF(ISERROR(VLOOKUP(J43,'KAYIT LİSTESİ'!$B$4:$H$1046,5,0)),"",(VLOOKUP(J43,'KAYIT LİSTESİ'!$B$4:$H$1046,5,0)))</f>
        <v/>
      </c>
      <c r="N43" s="381" t="str">
        <f>IF(ISERROR(VLOOKUP(J43,'KAYIT LİSTESİ'!$B$4:$H$1046,6,0)),"",(VLOOKUP(J43,'KAYIT LİSTESİ'!$B$4:$H$1046,6,0)))</f>
        <v/>
      </c>
      <c r="O43" s="449" t="str">
        <f t="shared" si="2"/>
        <v xml:space="preserve"> </v>
      </c>
      <c r="P43" s="389"/>
      <c r="Q43" s="388"/>
      <c r="R43" s="379"/>
    </row>
    <row r="44" spans="1:18" s="19" customFormat="1" ht="33" customHeight="1" x14ac:dyDescent="0.2">
      <c r="A44" s="377"/>
      <c r="B44" s="377"/>
      <c r="C44" s="380"/>
      <c r="D44" s="385"/>
      <c r="E44" s="386"/>
      <c r="F44" s="388"/>
      <c r="G44" s="387" t="str">
        <f>IF(ISTEXT(F44)," ",IFERROR(VLOOKUP(SMALL(puan!$P$4:$Q$111,COUNTIF(puan!$P$4:$Q$111,"&lt;"&amp;F44)+1),puan!$P$4:$Q$111,2,0),"    "))</f>
        <v xml:space="preserve">    </v>
      </c>
      <c r="H44" s="22"/>
      <c r="I44" s="377">
        <v>3</v>
      </c>
      <c r="J44" s="378" t="s">
        <v>306</v>
      </c>
      <c r="K44" s="379" t="str">
        <f>IF(ISERROR(VLOOKUP(J44,'KAYIT LİSTESİ'!$B$4:$H$1046,2,0)),"",(VLOOKUP(J44,'KAYIT LİSTESİ'!$B$4:$H$1046,2,0)))</f>
        <v/>
      </c>
      <c r="L44" s="380" t="str">
        <f>IF(ISERROR(VLOOKUP(J44,'KAYIT LİSTESİ'!$B$4:$H$1046,4,0)),"",(VLOOKUP(J44,'KAYIT LİSTESİ'!$B$4:$H$1046,4,0)))</f>
        <v/>
      </c>
      <c r="M44" s="381" t="str">
        <f>IF(ISERROR(VLOOKUP(J44,'KAYIT LİSTESİ'!$B$4:$H$1046,5,0)),"",(VLOOKUP(J44,'KAYIT LİSTESİ'!$B$4:$H$1046,5,0)))</f>
        <v/>
      </c>
      <c r="N44" s="381" t="str">
        <f>IF(ISERROR(VLOOKUP(J44,'KAYIT LİSTESİ'!$B$4:$H$1046,6,0)),"",(VLOOKUP(J44,'KAYIT LİSTESİ'!$B$4:$H$1046,6,0)))</f>
        <v/>
      </c>
      <c r="O44" s="449" t="str">
        <f t="shared" si="2"/>
        <v xml:space="preserve"> </v>
      </c>
      <c r="P44" s="389"/>
      <c r="Q44" s="388"/>
      <c r="R44" s="379"/>
    </row>
    <row r="45" spans="1:18" s="19" customFormat="1" ht="33" customHeight="1" x14ac:dyDescent="0.2">
      <c r="A45" s="377"/>
      <c r="B45" s="377"/>
      <c r="C45" s="380"/>
      <c r="D45" s="385"/>
      <c r="E45" s="386"/>
      <c r="F45" s="388"/>
      <c r="G45" s="387" t="str">
        <f>IF(ISTEXT(F45)," ",IFERROR(VLOOKUP(SMALL(puan!$P$4:$Q$111,COUNTIF(puan!$P$4:$Q$111,"&lt;"&amp;F45)+1),puan!$P$4:$Q$111,2,0),"    "))</f>
        <v xml:space="preserve">    </v>
      </c>
      <c r="H45" s="22"/>
      <c r="I45" s="377">
        <v>4</v>
      </c>
      <c r="J45" s="378" t="s">
        <v>307</v>
      </c>
      <c r="K45" s="379" t="str">
        <f>IF(ISERROR(VLOOKUP(J45,'KAYIT LİSTESİ'!$B$4:$H$1046,2,0)),"",(VLOOKUP(J45,'KAYIT LİSTESİ'!$B$4:$H$1046,2,0)))</f>
        <v/>
      </c>
      <c r="L45" s="380" t="str">
        <f>IF(ISERROR(VLOOKUP(J45,'KAYIT LİSTESİ'!$B$4:$H$1046,4,0)),"",(VLOOKUP(J45,'KAYIT LİSTESİ'!$B$4:$H$1046,4,0)))</f>
        <v/>
      </c>
      <c r="M45" s="381" t="str">
        <f>IF(ISERROR(VLOOKUP(J45,'KAYIT LİSTESİ'!$B$4:$H$1046,5,0)),"",(VLOOKUP(J45,'KAYIT LİSTESİ'!$B$4:$H$1046,5,0)))</f>
        <v/>
      </c>
      <c r="N45" s="381" t="str">
        <f>IF(ISERROR(VLOOKUP(J45,'KAYIT LİSTESİ'!$B$4:$H$1046,6,0)),"",(VLOOKUP(J45,'KAYIT LİSTESİ'!$B$4:$H$1046,6,0)))</f>
        <v/>
      </c>
      <c r="O45" s="449" t="str">
        <f t="shared" si="2"/>
        <v xml:space="preserve"> </v>
      </c>
      <c r="P45" s="389"/>
      <c r="Q45" s="388"/>
      <c r="R45" s="379"/>
    </row>
    <row r="46" spans="1:18" s="19" customFormat="1" ht="33" customHeight="1" x14ac:dyDescent="0.2">
      <c r="A46" s="377"/>
      <c r="B46" s="377"/>
      <c r="C46" s="380"/>
      <c r="D46" s="385"/>
      <c r="E46" s="386"/>
      <c r="F46" s="388"/>
      <c r="G46" s="387" t="str">
        <f>IF(ISTEXT(F46)," ",IFERROR(VLOOKUP(SMALL(puan!$P$4:$Q$111,COUNTIF(puan!$P$4:$Q$111,"&lt;"&amp;F46)+1),puan!$P$4:$Q$111,2,0),"    "))</f>
        <v xml:space="preserve">    </v>
      </c>
      <c r="H46" s="22"/>
      <c r="I46" s="377">
        <v>5</v>
      </c>
      <c r="J46" s="378" t="s">
        <v>308</v>
      </c>
      <c r="K46" s="379" t="str">
        <f>IF(ISERROR(VLOOKUP(J46,'KAYIT LİSTESİ'!$B$4:$H$1046,2,0)),"",(VLOOKUP(J46,'KAYIT LİSTESİ'!$B$4:$H$1046,2,0)))</f>
        <v/>
      </c>
      <c r="L46" s="380" t="str">
        <f>IF(ISERROR(VLOOKUP(J46,'KAYIT LİSTESİ'!$B$4:$H$1046,4,0)),"",(VLOOKUP(J46,'KAYIT LİSTESİ'!$B$4:$H$1046,4,0)))</f>
        <v/>
      </c>
      <c r="M46" s="381" t="str">
        <f>IF(ISERROR(VLOOKUP(J46,'KAYIT LİSTESİ'!$B$4:$H$1046,5,0)),"",(VLOOKUP(J46,'KAYIT LİSTESİ'!$B$4:$H$1046,5,0)))</f>
        <v/>
      </c>
      <c r="N46" s="381" t="str">
        <f>IF(ISERROR(VLOOKUP(J46,'KAYIT LİSTESİ'!$B$4:$H$1046,6,0)),"",(VLOOKUP(J46,'KAYIT LİSTESİ'!$B$4:$H$1046,6,0)))</f>
        <v/>
      </c>
      <c r="O46" s="449" t="str">
        <f t="shared" si="2"/>
        <v xml:space="preserve"> </v>
      </c>
      <c r="P46" s="389"/>
      <c r="Q46" s="388"/>
      <c r="R46" s="379"/>
    </row>
    <row r="47" spans="1:18" s="19" customFormat="1" ht="33" customHeight="1" x14ac:dyDescent="0.2">
      <c r="A47" s="377"/>
      <c r="B47" s="377"/>
      <c r="C47" s="380"/>
      <c r="D47" s="385"/>
      <c r="E47" s="386"/>
      <c r="F47" s="388"/>
      <c r="G47" s="387" t="str">
        <f>IF(ISTEXT(F47)," ",IFERROR(VLOOKUP(SMALL(puan!$P$4:$Q$111,COUNTIF(puan!$P$4:$Q$111,"&lt;"&amp;F47)+1),puan!$P$4:$Q$111,2,0),"    "))</f>
        <v xml:space="preserve">    </v>
      </c>
      <c r="H47" s="22"/>
      <c r="I47" s="377">
        <v>6</v>
      </c>
      <c r="J47" s="378" t="s">
        <v>309</v>
      </c>
      <c r="K47" s="379" t="str">
        <f>IF(ISERROR(VLOOKUP(J47,'KAYIT LİSTESİ'!$B$4:$H$1046,2,0)),"",(VLOOKUP(J47,'KAYIT LİSTESİ'!$B$4:$H$1046,2,0)))</f>
        <v/>
      </c>
      <c r="L47" s="380" t="str">
        <f>IF(ISERROR(VLOOKUP(J47,'KAYIT LİSTESİ'!$B$4:$H$1046,4,0)),"",(VLOOKUP(J47,'KAYIT LİSTESİ'!$B$4:$H$1046,4,0)))</f>
        <v/>
      </c>
      <c r="M47" s="381" t="str">
        <f>IF(ISERROR(VLOOKUP(J47,'KAYIT LİSTESİ'!$B$4:$H$1046,5,0)),"",(VLOOKUP(J47,'KAYIT LİSTESİ'!$B$4:$H$1046,5,0)))</f>
        <v/>
      </c>
      <c r="N47" s="381" t="str">
        <f>IF(ISERROR(VLOOKUP(J47,'KAYIT LİSTESİ'!$B$4:$H$1046,6,0)),"",(VLOOKUP(J47,'KAYIT LİSTESİ'!$B$4:$H$1046,6,0)))</f>
        <v/>
      </c>
      <c r="O47" s="449" t="str">
        <f t="shared" si="2"/>
        <v xml:space="preserve"> </v>
      </c>
      <c r="P47" s="389"/>
      <c r="Q47" s="388"/>
      <c r="R47" s="379"/>
    </row>
    <row r="48" spans="1:18" s="19" customFormat="1" ht="33" customHeight="1" x14ac:dyDescent="0.2">
      <c r="A48" s="377"/>
      <c r="B48" s="377"/>
      <c r="C48" s="380"/>
      <c r="D48" s="385"/>
      <c r="E48" s="386"/>
      <c r="F48" s="388"/>
      <c r="G48" s="387" t="str">
        <f>IF(ISTEXT(F48)," ",IFERROR(VLOOKUP(SMALL(puan!$P$4:$Q$111,COUNTIF(puan!$P$4:$Q$111,"&lt;"&amp;F48)+1),puan!$P$4:$Q$111,2,0),"    "))</f>
        <v xml:space="preserve">    </v>
      </c>
      <c r="H48" s="22"/>
      <c r="I48" s="377">
        <v>7</v>
      </c>
      <c r="J48" s="378" t="s">
        <v>310</v>
      </c>
      <c r="K48" s="379" t="str">
        <f>IF(ISERROR(VLOOKUP(J48,'KAYIT LİSTESİ'!$B$4:$H$1046,2,0)),"",(VLOOKUP(J48,'KAYIT LİSTESİ'!$B$4:$H$1046,2,0)))</f>
        <v/>
      </c>
      <c r="L48" s="380" t="str">
        <f>IF(ISERROR(VLOOKUP(J48,'KAYIT LİSTESİ'!$B$4:$H$1046,4,0)),"",(VLOOKUP(J48,'KAYIT LİSTESİ'!$B$4:$H$1046,4,0)))</f>
        <v/>
      </c>
      <c r="M48" s="381" t="str">
        <f>IF(ISERROR(VLOOKUP(J48,'KAYIT LİSTESİ'!$B$4:$H$1046,5,0)),"",(VLOOKUP(J48,'KAYIT LİSTESİ'!$B$4:$H$1046,5,0)))</f>
        <v/>
      </c>
      <c r="N48" s="381" t="str">
        <f>IF(ISERROR(VLOOKUP(J48,'KAYIT LİSTESİ'!$B$4:$H$1046,6,0)),"",(VLOOKUP(J48,'KAYIT LİSTESİ'!$B$4:$H$1046,6,0)))</f>
        <v/>
      </c>
      <c r="O48" s="449" t="str">
        <f t="shared" si="2"/>
        <v xml:space="preserve"> </v>
      </c>
      <c r="P48" s="389"/>
      <c r="Q48" s="388"/>
      <c r="R48" s="379"/>
    </row>
    <row r="49" spans="1:18" s="19" customFormat="1" ht="33" customHeight="1" x14ac:dyDescent="0.2">
      <c r="A49" s="377"/>
      <c r="B49" s="377"/>
      <c r="C49" s="380"/>
      <c r="D49" s="385"/>
      <c r="E49" s="386"/>
      <c r="F49" s="388"/>
      <c r="G49" s="387" t="str">
        <f>IF(ISTEXT(F49)," ",IFERROR(VLOOKUP(SMALL(puan!$P$4:$Q$111,COUNTIF(puan!$P$4:$Q$111,"&lt;"&amp;F49)+1),puan!$P$4:$Q$111,2,0),"    "))</f>
        <v xml:space="preserve">    </v>
      </c>
      <c r="H49" s="22"/>
      <c r="I49" s="377">
        <v>8</v>
      </c>
      <c r="J49" s="378" t="s">
        <v>311</v>
      </c>
      <c r="K49" s="379" t="str">
        <f>IF(ISERROR(VLOOKUP(J49,'KAYIT LİSTESİ'!$B$4:$H$1046,2,0)),"",(VLOOKUP(J49,'KAYIT LİSTESİ'!$B$4:$H$1046,2,0)))</f>
        <v/>
      </c>
      <c r="L49" s="380" t="str">
        <f>IF(ISERROR(VLOOKUP(J49,'KAYIT LİSTESİ'!$B$4:$H$1046,4,0)),"",(VLOOKUP(J49,'KAYIT LİSTESİ'!$B$4:$H$1046,4,0)))</f>
        <v/>
      </c>
      <c r="M49" s="381" t="str">
        <f>IF(ISERROR(VLOOKUP(J49,'KAYIT LİSTESİ'!$B$4:$H$1046,5,0)),"",(VLOOKUP(J49,'KAYIT LİSTESİ'!$B$4:$H$1046,5,0)))</f>
        <v/>
      </c>
      <c r="N49" s="381" t="str">
        <f>IF(ISERROR(VLOOKUP(J49,'KAYIT LİSTESİ'!$B$4:$H$1046,6,0)),"",(VLOOKUP(J49,'KAYIT LİSTESİ'!$B$4:$H$1046,6,0)))</f>
        <v/>
      </c>
      <c r="O49" s="449" t="str">
        <f t="shared" si="2"/>
        <v xml:space="preserve"> </v>
      </c>
      <c r="P49" s="389"/>
      <c r="Q49" s="388"/>
      <c r="R49" s="379"/>
    </row>
    <row r="50" spans="1:18" s="19" customFormat="1" ht="33" customHeight="1" x14ac:dyDescent="0.2">
      <c r="A50" s="377"/>
      <c r="B50" s="377"/>
      <c r="C50" s="380"/>
      <c r="D50" s="385"/>
      <c r="E50" s="386"/>
      <c r="F50" s="388"/>
      <c r="G50" s="387" t="str">
        <f>IF(ISTEXT(F50)," ",IFERROR(VLOOKUP(SMALL(puan!$P$4:$Q$111,COUNTIF(puan!$P$4:$Q$111,"&lt;"&amp;F50)+1),puan!$P$4:$Q$111,2,0),"    "))</f>
        <v xml:space="preserve">    </v>
      </c>
      <c r="H50" s="22"/>
      <c r="I50" s="377">
        <v>9</v>
      </c>
      <c r="J50" s="378" t="s">
        <v>312</v>
      </c>
      <c r="K50" s="379" t="str">
        <f>IF(ISERROR(VLOOKUP(J50,'KAYIT LİSTESİ'!$B$4:$H$1046,2,0)),"",(VLOOKUP(J50,'KAYIT LİSTESİ'!$B$4:$H$1046,2,0)))</f>
        <v/>
      </c>
      <c r="L50" s="380" t="str">
        <f>IF(ISERROR(VLOOKUP(J50,'KAYIT LİSTESİ'!$B$4:$H$1046,4,0)),"",(VLOOKUP(J50,'KAYIT LİSTESİ'!$B$4:$H$1046,4,0)))</f>
        <v/>
      </c>
      <c r="M50" s="381" t="str">
        <f>IF(ISERROR(VLOOKUP(J50,'KAYIT LİSTESİ'!$B$4:$H$1046,5,0)),"",(VLOOKUP(J50,'KAYIT LİSTESİ'!$B$4:$H$1046,5,0)))</f>
        <v/>
      </c>
      <c r="N50" s="381" t="str">
        <f>IF(ISERROR(VLOOKUP(J50,'KAYIT LİSTESİ'!$B$4:$H$1046,6,0)),"",(VLOOKUP(J50,'KAYIT LİSTESİ'!$B$4:$H$1046,6,0)))</f>
        <v/>
      </c>
      <c r="O50" s="449" t="str">
        <f t="shared" si="2"/>
        <v xml:space="preserve"> </v>
      </c>
      <c r="P50" s="389"/>
      <c r="Q50" s="388"/>
      <c r="R50" s="379"/>
    </row>
    <row r="51" spans="1:18" s="19" customFormat="1" ht="33" customHeight="1" x14ac:dyDescent="0.2">
      <c r="A51" s="377"/>
      <c r="B51" s="377"/>
      <c r="C51" s="380"/>
      <c r="D51" s="385"/>
      <c r="E51" s="386"/>
      <c r="F51" s="388"/>
      <c r="G51" s="387" t="str">
        <f>IF(ISTEXT(F51)," ",IFERROR(VLOOKUP(SMALL(puan!$P$4:$Q$111,COUNTIF(puan!$P$4:$Q$111,"&lt;"&amp;F51)+1),puan!$P$4:$Q$111,2,0),"    "))</f>
        <v xml:space="preserve">    </v>
      </c>
      <c r="H51" s="22"/>
      <c r="I51" s="377">
        <v>10</v>
      </c>
      <c r="J51" s="378" t="s">
        <v>313</v>
      </c>
      <c r="K51" s="379" t="str">
        <f>IF(ISERROR(VLOOKUP(J51,'KAYIT LİSTESİ'!$B$4:$H$1046,2,0)),"",(VLOOKUP(J51,'KAYIT LİSTESİ'!$B$4:$H$1046,2,0)))</f>
        <v/>
      </c>
      <c r="L51" s="380" t="str">
        <f>IF(ISERROR(VLOOKUP(J51,'KAYIT LİSTESİ'!$B$4:$H$1046,4,0)),"",(VLOOKUP(J51,'KAYIT LİSTESİ'!$B$4:$H$1046,4,0)))</f>
        <v/>
      </c>
      <c r="M51" s="381" t="str">
        <f>IF(ISERROR(VLOOKUP(J51,'KAYIT LİSTESİ'!$B$4:$H$1046,5,0)),"",(VLOOKUP(J51,'KAYIT LİSTESİ'!$B$4:$H$1046,5,0)))</f>
        <v/>
      </c>
      <c r="N51" s="381" t="str">
        <f>IF(ISERROR(VLOOKUP(J51,'KAYIT LİSTESİ'!$B$4:$H$1046,6,0)),"",(VLOOKUP(J51,'KAYIT LİSTESİ'!$B$4:$H$1046,6,0)))</f>
        <v/>
      </c>
      <c r="O51" s="449" t="str">
        <f t="shared" si="2"/>
        <v xml:space="preserve"> </v>
      </c>
      <c r="P51" s="389"/>
      <c r="Q51" s="388"/>
      <c r="R51" s="379"/>
    </row>
    <row r="52" spans="1:18" s="19" customFormat="1" ht="33" customHeight="1" x14ac:dyDescent="0.2">
      <c r="A52" s="377"/>
      <c r="B52" s="377"/>
      <c r="C52" s="380"/>
      <c r="D52" s="385"/>
      <c r="E52" s="386"/>
      <c r="F52" s="388"/>
      <c r="G52" s="387" t="str">
        <f>IF(ISTEXT(F52)," ",IFERROR(VLOOKUP(SMALL(puan!$P$4:$Q$111,COUNTIF(puan!$P$4:$Q$111,"&lt;"&amp;F52)+1),puan!$P$4:$Q$111,2,0),"    "))</f>
        <v xml:space="preserve">    </v>
      </c>
      <c r="H52" s="22"/>
      <c r="I52" s="377">
        <v>11</v>
      </c>
      <c r="J52" s="378" t="s">
        <v>314</v>
      </c>
      <c r="K52" s="379" t="str">
        <f>IF(ISERROR(VLOOKUP(J52,'KAYIT LİSTESİ'!$B$4:$H$1046,2,0)),"",(VLOOKUP(J52,'KAYIT LİSTESİ'!$B$4:$H$1046,2,0)))</f>
        <v/>
      </c>
      <c r="L52" s="380" t="str">
        <f>IF(ISERROR(VLOOKUP(J52,'KAYIT LİSTESİ'!$B$4:$H$1046,4,0)),"",(VLOOKUP(J52,'KAYIT LİSTESİ'!$B$4:$H$1046,4,0)))</f>
        <v/>
      </c>
      <c r="M52" s="381" t="str">
        <f>IF(ISERROR(VLOOKUP(J52,'KAYIT LİSTESİ'!$B$4:$H$1046,5,0)),"",(VLOOKUP(J52,'KAYIT LİSTESİ'!$B$4:$H$1046,5,0)))</f>
        <v/>
      </c>
      <c r="N52" s="381" t="str">
        <f>IF(ISERROR(VLOOKUP(J52,'KAYIT LİSTESİ'!$B$4:$H$1046,6,0)),"",(VLOOKUP(J52,'KAYIT LİSTESİ'!$B$4:$H$1046,6,0)))</f>
        <v/>
      </c>
      <c r="O52" s="449" t="str">
        <f t="shared" si="2"/>
        <v xml:space="preserve"> </v>
      </c>
      <c r="P52" s="389"/>
      <c r="Q52" s="388"/>
      <c r="R52" s="379"/>
    </row>
    <row r="53" spans="1:18" s="19" customFormat="1" ht="33" customHeight="1" x14ac:dyDescent="0.2">
      <c r="A53" s="377"/>
      <c r="B53" s="377"/>
      <c r="C53" s="380"/>
      <c r="D53" s="385"/>
      <c r="E53" s="386"/>
      <c r="F53" s="388"/>
      <c r="G53" s="387" t="str">
        <f>IF(ISTEXT(F53)," ",IFERROR(VLOOKUP(SMALL(puan!$P$4:$Q$111,COUNTIF(puan!$P$4:$Q$111,"&lt;"&amp;F53)+1),puan!$P$4:$Q$111,2,0),"    "))</f>
        <v xml:space="preserve">    </v>
      </c>
      <c r="H53" s="22"/>
      <c r="I53" s="377">
        <v>12</v>
      </c>
      <c r="J53" s="378" t="s">
        <v>315</v>
      </c>
      <c r="K53" s="379" t="str">
        <f>IF(ISERROR(VLOOKUP(J53,'KAYIT LİSTESİ'!$B$4:$H$1046,2,0)),"",(VLOOKUP(J53,'KAYIT LİSTESİ'!$B$4:$H$1046,2,0)))</f>
        <v/>
      </c>
      <c r="L53" s="380" t="str">
        <f>IF(ISERROR(VLOOKUP(J53,'KAYIT LİSTESİ'!$B$4:$H$1046,4,0)),"",(VLOOKUP(J53,'KAYIT LİSTESİ'!$B$4:$H$1046,4,0)))</f>
        <v/>
      </c>
      <c r="M53" s="381" t="str">
        <f>IF(ISERROR(VLOOKUP(J53,'KAYIT LİSTESİ'!$B$4:$H$1046,5,0)),"",(VLOOKUP(J53,'KAYIT LİSTESİ'!$B$4:$H$1046,5,0)))</f>
        <v/>
      </c>
      <c r="N53" s="381" t="str">
        <f>IF(ISERROR(VLOOKUP(J53,'KAYIT LİSTESİ'!$B$4:$H$1046,6,0)),"",(VLOOKUP(J53,'KAYIT LİSTESİ'!$B$4:$H$1046,6,0)))</f>
        <v/>
      </c>
      <c r="O53" s="449" t="str">
        <f t="shared" si="2"/>
        <v xml:space="preserve"> </v>
      </c>
      <c r="P53" s="389"/>
      <c r="Q53" s="388"/>
      <c r="R53" s="379"/>
    </row>
    <row r="54" spans="1:18" s="19" customFormat="1" ht="24.75" customHeight="1" x14ac:dyDescent="0.2">
      <c r="A54" s="30" t="s">
        <v>19</v>
      </c>
      <c r="B54" s="30"/>
      <c r="C54" s="30"/>
      <c r="D54" s="58"/>
      <c r="E54" s="51" t="s">
        <v>0</v>
      </c>
      <c r="F54" s="183" t="s">
        <v>1</v>
      </c>
      <c r="G54" s="27"/>
      <c r="H54" s="31" t="s">
        <v>2</v>
      </c>
      <c r="I54" s="31"/>
      <c r="J54" s="31"/>
      <c r="K54" s="31"/>
      <c r="L54" s="29"/>
      <c r="M54" s="54" t="s">
        <v>3</v>
      </c>
      <c r="N54" s="55" t="s">
        <v>3</v>
      </c>
      <c r="O54" s="474"/>
      <c r="P54" s="55"/>
      <c r="Q54" s="177" t="s">
        <v>3</v>
      </c>
      <c r="R54" s="30"/>
    </row>
    <row r="57" spans="1:18" hidden="1" x14ac:dyDescent="0.2"/>
    <row r="58" spans="1:18" hidden="1" x14ac:dyDescent="0.2"/>
    <row r="59" spans="1:18" hidden="1" x14ac:dyDescent="0.2">
      <c r="D59" s="52" t="s">
        <v>961</v>
      </c>
    </row>
    <row r="60" spans="1:18" hidden="1" x14ac:dyDescent="0.2">
      <c r="D60" s="52" t="s">
        <v>973</v>
      </c>
    </row>
    <row r="61" spans="1:18" hidden="1" x14ac:dyDescent="0.2">
      <c r="D61" s="52" t="s">
        <v>971</v>
      </c>
    </row>
    <row r="62" spans="1:18" hidden="1" x14ac:dyDescent="0.2">
      <c r="D62" s="52" t="s">
        <v>972</v>
      </c>
    </row>
    <row r="63" spans="1:18" hidden="1" x14ac:dyDescent="0.2">
      <c r="D63" s="52" t="s">
        <v>970</v>
      </c>
    </row>
    <row r="64" spans="1:18" hidden="1" x14ac:dyDescent="0.2">
      <c r="D64" s="52" t="s">
        <v>964</v>
      </c>
    </row>
    <row r="65" spans="4:4" hidden="1" x14ac:dyDescent="0.2">
      <c r="D65" s="52" t="s">
        <v>974</v>
      </c>
    </row>
    <row r="66" spans="4:4" hidden="1" x14ac:dyDescent="0.2">
      <c r="D66" s="52" t="s">
        <v>965</v>
      </c>
    </row>
    <row r="67" spans="4:4" hidden="1" x14ac:dyDescent="0.2">
      <c r="D67" s="52" t="s">
        <v>960</v>
      </c>
    </row>
    <row r="68" spans="4:4" hidden="1" x14ac:dyDescent="0.2">
      <c r="D68" s="52" t="s">
        <v>957</v>
      </c>
    </row>
    <row r="69" spans="4:4" hidden="1" x14ac:dyDescent="0.2">
      <c r="D69" s="52" t="s">
        <v>975</v>
      </c>
    </row>
    <row r="70" spans="4:4" hidden="1" x14ac:dyDescent="0.2">
      <c r="D70" s="52" t="s">
        <v>963</v>
      </c>
    </row>
    <row r="71" spans="4:4" hidden="1" x14ac:dyDescent="0.2">
      <c r="D71" s="52" t="s">
        <v>967</v>
      </c>
    </row>
    <row r="72" spans="4:4" hidden="1" x14ac:dyDescent="0.2"/>
    <row r="73" spans="4:4" hidden="1" x14ac:dyDescent="0.2">
      <c r="D73" s="52" t="s">
        <v>966</v>
      </c>
    </row>
    <row r="74" spans="4:4" hidden="1" x14ac:dyDescent="0.2">
      <c r="D74" s="52" t="s">
        <v>959</v>
      </c>
    </row>
    <row r="75" spans="4:4" hidden="1" x14ac:dyDescent="0.2">
      <c r="D75" s="52" t="s">
        <v>969</v>
      </c>
    </row>
    <row r="76" spans="4:4" hidden="1" x14ac:dyDescent="0.2">
      <c r="D76" s="52" t="s">
        <v>976</v>
      </c>
    </row>
    <row r="77" spans="4:4" hidden="1" x14ac:dyDescent="0.2">
      <c r="D77" s="52" t="s">
        <v>962</v>
      </c>
    </row>
    <row r="78" spans="4:4" hidden="1" x14ac:dyDescent="0.2">
      <c r="D78" s="52" t="s">
        <v>979</v>
      </c>
    </row>
    <row r="79" spans="4:4" hidden="1" x14ac:dyDescent="0.2">
      <c r="D79" s="52" t="s">
        <v>981</v>
      </c>
    </row>
    <row r="80" spans="4:4" hidden="1" x14ac:dyDescent="0.2">
      <c r="D80" s="52" t="s">
        <v>958</v>
      </c>
    </row>
    <row r="81" spans="4:4" hidden="1" x14ac:dyDescent="0.2">
      <c r="D81" s="52" t="s">
        <v>968</v>
      </c>
    </row>
    <row r="82" spans="4:4" hidden="1" x14ac:dyDescent="0.2">
      <c r="D82" s="52" t="s">
        <v>977</v>
      </c>
    </row>
    <row r="83" spans="4:4" hidden="1" x14ac:dyDescent="0.2">
      <c r="D83" s="52" t="s">
        <v>978</v>
      </c>
    </row>
    <row r="84" spans="4:4" hidden="1" x14ac:dyDescent="0.2">
      <c r="D84" s="52" t="s">
        <v>980</v>
      </c>
    </row>
    <row r="85" spans="4:4" hidden="1" x14ac:dyDescent="0.2">
      <c r="D85" s="52" t="s">
        <v>982</v>
      </c>
    </row>
    <row r="86" spans="4:4" hidden="1" x14ac:dyDescent="0.2">
      <c r="D86" s="52" t="s">
        <v>983</v>
      </c>
    </row>
    <row r="87" spans="4:4" hidden="1" x14ac:dyDescent="0.2">
      <c r="D87" s="52" t="s">
        <v>984</v>
      </c>
    </row>
    <row r="88" spans="4:4" hidden="1" x14ac:dyDescent="0.2">
      <c r="D88" s="52" t="s">
        <v>985</v>
      </c>
    </row>
    <row r="89" spans="4:4" hidden="1" x14ac:dyDescent="0.2">
      <c r="D89" s="52" t="s">
        <v>1028</v>
      </c>
    </row>
    <row r="90" spans="4:4" hidden="1" x14ac:dyDescent="0.2">
      <c r="D90" s="52" t="s">
        <v>994</v>
      </c>
    </row>
    <row r="91" spans="4:4" hidden="1" x14ac:dyDescent="0.2">
      <c r="D91" s="52" t="s">
        <v>991</v>
      </c>
    </row>
    <row r="92" spans="4:4" hidden="1" x14ac:dyDescent="0.2">
      <c r="D92" s="52" t="s">
        <v>992</v>
      </c>
    </row>
    <row r="93" spans="4:4" hidden="1" x14ac:dyDescent="0.2">
      <c r="D93" s="52" t="s">
        <v>987</v>
      </c>
    </row>
    <row r="94" spans="4:4" hidden="1" x14ac:dyDescent="0.2">
      <c r="D94" s="52" t="s">
        <v>989</v>
      </c>
    </row>
    <row r="95" spans="4:4" hidden="1" x14ac:dyDescent="0.2">
      <c r="D95" s="52" t="s">
        <v>988</v>
      </c>
    </row>
    <row r="96" spans="4:4" hidden="1" x14ac:dyDescent="0.2">
      <c r="D96" s="52" t="s">
        <v>990</v>
      </c>
    </row>
    <row r="97" spans="4:4" hidden="1" x14ac:dyDescent="0.2">
      <c r="D97" s="52" t="s">
        <v>993</v>
      </c>
    </row>
    <row r="98" spans="4:4" hidden="1" x14ac:dyDescent="0.2">
      <c r="D98" s="52" t="s">
        <v>995</v>
      </c>
    </row>
    <row r="99" spans="4:4" hidden="1" x14ac:dyDescent="0.2"/>
    <row r="100" spans="4:4" hidden="1" x14ac:dyDescent="0.2"/>
    <row r="101" spans="4:4" hidden="1" x14ac:dyDescent="0.2"/>
    <row r="102" spans="4:4" hidden="1" x14ac:dyDescent="0.2"/>
    <row r="103" spans="4:4" hidden="1" x14ac:dyDescent="0.2"/>
    <row r="104" spans="4:4" hidden="1" x14ac:dyDescent="0.2"/>
    <row r="105" spans="4:4" hidden="1" x14ac:dyDescent="0.2"/>
    <row r="106" spans="4:4" hidden="1" x14ac:dyDescent="0.2"/>
    <row r="107" spans="4:4" hidden="1" x14ac:dyDescent="0.2"/>
    <row r="108" spans="4:4" hidden="1" x14ac:dyDescent="0.2"/>
    <row r="109" spans="4:4" hidden="1" x14ac:dyDescent="0.2"/>
    <row r="110" spans="4:4" hidden="1" x14ac:dyDescent="0.2"/>
    <row r="111" spans="4:4" hidden="1" x14ac:dyDescent="0.2"/>
    <row r="112" spans="4:4" hidden="1" x14ac:dyDescent="0.2"/>
    <row r="113" spans="4:4" hidden="1" x14ac:dyDescent="0.2"/>
    <row r="114" spans="4:4" hidden="1" x14ac:dyDescent="0.2"/>
    <row r="115" spans="4:4" hidden="1" x14ac:dyDescent="0.2"/>
    <row r="116" spans="4:4" hidden="1" x14ac:dyDescent="0.2">
      <c r="D116" s="52" t="s">
        <v>1015</v>
      </c>
    </row>
    <row r="117" spans="4:4" hidden="1" x14ac:dyDescent="0.2">
      <c r="D117" s="52" t="s">
        <v>1014</v>
      </c>
    </row>
    <row r="118" spans="4:4" hidden="1" x14ac:dyDescent="0.2">
      <c r="D118" s="52" t="s">
        <v>1012</v>
      </c>
    </row>
    <row r="119" spans="4:4" hidden="1" x14ac:dyDescent="0.2">
      <c r="D119" s="52" t="s">
        <v>1013</v>
      </c>
    </row>
    <row r="120" spans="4:4" hidden="1" x14ac:dyDescent="0.2">
      <c r="D120" s="52" t="s">
        <v>1020</v>
      </c>
    </row>
    <row r="121" spans="4:4" hidden="1" x14ac:dyDescent="0.2">
      <c r="D121" s="52" t="s">
        <v>1019</v>
      </c>
    </row>
    <row r="122" spans="4:4" hidden="1" x14ac:dyDescent="0.2">
      <c r="D122" s="52" t="s">
        <v>1016</v>
      </c>
    </row>
    <row r="123" spans="4:4" hidden="1" x14ac:dyDescent="0.2">
      <c r="D123" s="52" t="s">
        <v>1017</v>
      </c>
    </row>
    <row r="124" spans="4:4" hidden="1" x14ac:dyDescent="0.2">
      <c r="D124" s="52" t="s">
        <v>1018</v>
      </c>
    </row>
    <row r="125" spans="4:4" hidden="1" x14ac:dyDescent="0.2">
      <c r="D125" s="52" t="s">
        <v>1023</v>
      </c>
    </row>
    <row r="126" spans="4:4" hidden="1" x14ac:dyDescent="0.2">
      <c r="D126" s="52" t="s">
        <v>1022</v>
      </c>
    </row>
    <row r="127" spans="4:4" hidden="1" x14ac:dyDescent="0.2">
      <c r="D127" s="52" t="s">
        <v>1021</v>
      </c>
    </row>
    <row r="128" spans="4:4" hidden="1" x14ac:dyDescent="0.2">
      <c r="D128" s="52" t="s">
        <v>1025</v>
      </c>
    </row>
    <row r="129" spans="4:4" hidden="1" x14ac:dyDescent="0.2">
      <c r="D129" s="52" t="s">
        <v>1024</v>
      </c>
    </row>
    <row r="130" spans="4:4" hidden="1" x14ac:dyDescent="0.2">
      <c r="D130" s="52" t="s">
        <v>1026</v>
      </c>
    </row>
    <row r="131" spans="4:4" hidden="1" x14ac:dyDescent="0.2">
      <c r="D131" s="52" t="s">
        <v>1027</v>
      </c>
    </row>
    <row r="132" spans="4:4" hidden="1" x14ac:dyDescent="0.2"/>
    <row r="133" spans="4:4" hidden="1" x14ac:dyDescent="0.2"/>
    <row r="134" spans="4:4" hidden="1" x14ac:dyDescent="0.2"/>
    <row r="65524" spans="1:1" x14ac:dyDescent="0.2">
      <c r="A65524" s="27" t="s">
        <v>778</v>
      </c>
    </row>
  </sheetData>
  <sortState ref="B8:F25">
    <sortCondition ref="F8:F25"/>
  </sortState>
  <mergeCells count="18">
    <mergeCell ref="N5:R5"/>
    <mergeCell ref="G6:G7"/>
    <mergeCell ref="A4:C4"/>
    <mergeCell ref="D4:E4"/>
    <mergeCell ref="N3:R3"/>
    <mergeCell ref="I3:L3"/>
    <mergeCell ref="N4:R4"/>
    <mergeCell ref="F6:F7"/>
    <mergeCell ref="C6:C7"/>
    <mergeCell ref="D6:D7"/>
    <mergeCell ref="E6:E7"/>
    <mergeCell ref="A6:A7"/>
    <mergeCell ref="B6:B7"/>
    <mergeCell ref="A1:R1"/>
    <mergeCell ref="A2:R2"/>
    <mergeCell ref="A3:C3"/>
    <mergeCell ref="D3:E3"/>
    <mergeCell ref="F3:G3"/>
  </mergeCells>
  <conditionalFormatting sqref="P27">
    <cfRule type="containsText" dxfId="104" priority="7" stopIfTrue="1" operator="containsText" text="FERDİ">
      <formula>NOT(ISERROR(SEARCH("FERDİ",P27)))</formula>
    </cfRule>
  </conditionalFormatting>
  <conditionalFormatting sqref="P7">
    <cfRule type="containsText" dxfId="103" priority="10" stopIfTrue="1" operator="containsText" text="FERDİ">
      <formula>NOT(ISERROR(SEARCH("FERDİ",P7)))</formula>
    </cfRule>
  </conditionalFormatting>
  <conditionalFormatting sqref="P7">
    <cfRule type="containsText" dxfId="102" priority="9" stopIfTrue="1" operator="containsText" text="FERDİ">
      <formula>NOT(ISERROR(SEARCH("FERDİ",P7)))</formula>
    </cfRule>
  </conditionalFormatting>
  <conditionalFormatting sqref="P7">
    <cfRule type="containsText" dxfId="101" priority="12" stopIfTrue="1" operator="containsText" text="FERDİ">
      <formula>NOT(ISERROR(SEARCH("FERDİ",P7)))</formula>
    </cfRule>
  </conditionalFormatting>
  <conditionalFormatting sqref="F8:F53">
    <cfRule type="cellIs" dxfId="100" priority="14" operator="between">
      <formula>35000</formula>
      <formula>41214</formula>
    </cfRule>
  </conditionalFormatting>
  <conditionalFormatting sqref="D1:D1048576">
    <cfRule type="duplicateValues" dxfId="99" priority="13"/>
  </conditionalFormatting>
  <conditionalFormatting sqref="P7">
    <cfRule type="containsText" dxfId="98" priority="11" stopIfTrue="1" operator="containsText" text="FERDİ">
      <formula>NOT(ISERROR(SEARCH("FERDİ",P7)))</formula>
    </cfRule>
  </conditionalFormatting>
  <conditionalFormatting sqref="P27">
    <cfRule type="containsText" dxfId="97" priority="8" stopIfTrue="1" operator="containsText" text="FERDİ">
      <formula>NOT(ISERROR(SEARCH("FERDİ",P27)))</formula>
    </cfRule>
  </conditionalFormatting>
  <conditionalFormatting sqref="P27">
    <cfRule type="containsText" dxfId="96" priority="6" stopIfTrue="1" operator="containsText" text="FERDİ">
      <formula>NOT(ISERROR(SEARCH("FERDİ",P27)))</formula>
    </cfRule>
  </conditionalFormatting>
  <conditionalFormatting sqref="P27">
    <cfRule type="containsText" dxfId="95" priority="5" stopIfTrue="1" operator="containsText" text="FERDİ">
      <formula>NOT(ISERROR(SEARCH("FERDİ",P27)))</formula>
    </cfRule>
  </conditionalFormatting>
  <conditionalFormatting sqref="P41">
    <cfRule type="containsText" dxfId="94" priority="4" stopIfTrue="1" operator="containsText" text="FERDİ">
      <formula>NOT(ISERROR(SEARCH("FERDİ",P41)))</formula>
    </cfRule>
  </conditionalFormatting>
  <conditionalFormatting sqref="P41">
    <cfRule type="containsText" dxfId="93" priority="3" stopIfTrue="1" operator="containsText" text="FERDİ">
      <formula>NOT(ISERROR(SEARCH("FERDİ",P41)))</formula>
    </cfRule>
  </conditionalFormatting>
  <conditionalFormatting sqref="P41">
    <cfRule type="containsText" dxfId="92" priority="2" stopIfTrue="1" operator="containsText" text="FERDİ">
      <formula>NOT(ISERROR(SEARCH("FERDİ",P41)))</formula>
    </cfRule>
  </conditionalFormatting>
  <conditionalFormatting sqref="P41">
    <cfRule type="containsText" dxfId="91" priority="1" stopIfTrue="1" operator="containsText" text="FERDİ">
      <formula>NOT(ISERROR(SEARCH("FERDİ",P41)))</formula>
    </cfRule>
  </conditionalFormatting>
  <hyperlinks>
    <hyperlink ref="D3" location="'YARIŞMA PROGRAMI'!C7" display="100 m. Engelli"/>
  </hyperlinks>
  <printOptions horizontalCentered="1"/>
  <pageMargins left="0.17" right="0.19685039370078741" top="0.53" bottom="0.35433070866141736" header="0.39370078740157483" footer="0.27559055118110237"/>
  <pageSetup paperSize="9" scale="4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YARIŞMA BİLGİLERİ</vt:lpstr>
      <vt:lpstr>YARIŞMA PROGRAMI</vt:lpstr>
      <vt:lpstr>KAYIT LİSTESİ</vt:lpstr>
      <vt:lpstr>1.Gün Start Listesi</vt:lpstr>
      <vt:lpstr>puan</vt:lpstr>
      <vt:lpstr>100m.</vt:lpstr>
      <vt:lpstr>200m.</vt:lpstr>
      <vt:lpstr>800m.</vt:lpstr>
      <vt:lpstr>1500m.</vt:lpstr>
      <vt:lpstr>3000m.</vt:lpstr>
      <vt:lpstr>80m.Eng</vt:lpstr>
      <vt:lpstr>Uzun-A</vt:lpstr>
      <vt:lpstr>Uzun-B</vt:lpstr>
      <vt:lpstr>Uzun Atlama Genel</vt:lpstr>
      <vt:lpstr>Yüksek</vt:lpstr>
      <vt:lpstr>Üçadım</vt:lpstr>
      <vt:lpstr>Genel Puan Tablosu</vt:lpstr>
      <vt:lpstr>Sırık</vt:lpstr>
      <vt:lpstr>Gülle</vt:lpstr>
      <vt:lpstr>Çekiç</vt:lpstr>
      <vt:lpstr>Cirit</vt:lpstr>
      <vt:lpstr>Disk</vt:lpstr>
      <vt:lpstr>400m.</vt:lpstr>
      <vt:lpstr>300m.Eng</vt:lpstr>
      <vt:lpstr>2.Gün Start Listesi </vt:lpstr>
      <vt:lpstr>ALMANAK TOPLU SONUÇ</vt:lpstr>
      <vt:lpstr>'1.Gün Start Listesi'!Print_Area</vt:lpstr>
      <vt:lpstr>'100m.'!Print_Area</vt:lpstr>
      <vt:lpstr>'1500m.'!Print_Area</vt:lpstr>
      <vt:lpstr>'2.Gün Start Listesi '!Print_Area</vt:lpstr>
      <vt:lpstr>'200m.'!Print_Area</vt:lpstr>
      <vt:lpstr>'3000m.'!Print_Area</vt:lpstr>
      <vt:lpstr>'300m.Eng'!Print_Area</vt:lpstr>
      <vt:lpstr>'400m.'!Print_Area</vt:lpstr>
      <vt:lpstr>'800m.'!Print_Area</vt:lpstr>
      <vt:lpstr>'80m.Eng'!Print_Area</vt:lpstr>
      <vt:lpstr>Cirit!Print_Area</vt:lpstr>
      <vt:lpstr>Çekiç!Print_Area</vt:lpstr>
      <vt:lpstr>Disk!Print_Area</vt:lpstr>
      <vt:lpstr>'Genel Puan Tablosu'!Print_Area</vt:lpstr>
      <vt:lpstr>Gülle!Print_Area</vt:lpstr>
      <vt:lpstr>'KAYIT LİSTESİ'!Print_Area</vt:lpstr>
      <vt:lpstr>puan!Print_Area</vt:lpstr>
      <vt:lpstr>Sırık!Print_Area</vt:lpstr>
      <vt:lpstr>'Uzun Atlama Genel'!Print_Area</vt:lpstr>
      <vt:lpstr>'Uzun-A'!Print_Area</vt:lpstr>
      <vt:lpstr>'Uzun-B'!Print_Area</vt:lpstr>
      <vt:lpstr>Üçadım!Print_Area</vt:lpstr>
      <vt:lpstr>Yüksek!Print_Area</vt:lpstr>
      <vt:lpstr>'KAYIT LİSTESİ'!Print_Titles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kullanıcı</dc:creator>
  <cp:lastModifiedBy>Hüseyin Arslan</cp:lastModifiedBy>
  <cp:lastPrinted>2015-07-02T10:45:36Z</cp:lastPrinted>
  <dcterms:created xsi:type="dcterms:W3CDTF">2004-05-10T13:01:28Z</dcterms:created>
  <dcterms:modified xsi:type="dcterms:W3CDTF">2019-05-17T05:21:05Z</dcterms:modified>
  <cp:version>2014-1</cp:version>
</cp:coreProperties>
</file>